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035" windowHeight="9270" tabRatio="965" activeTab="8"/>
  </bookViews>
  <sheets>
    <sheet name="Journal Entries" sheetId="2" r:id="rId1"/>
    <sheet name="75 Note EGOP" sheetId="1" r:id="rId2"/>
    <sheet name="75 Note TNP" sheetId="8" r:id="rId3"/>
    <sheet name="75 Note TN Paygo - CU's 162-171" sheetId="9" state="hidden" r:id="rId4"/>
    <sheet name="EGOP Valuation Results" sheetId="3" r:id="rId5"/>
    <sheet name="TNP Valuation Results" sheetId="10" r:id="rId6"/>
    <sheet name="PPA Information" sheetId="4" r:id="rId7"/>
    <sheet name="On-Behalf Information" sheetId="6" r:id="rId8"/>
    <sheet name="Payment Subsequent Information" sheetId="7" r:id="rId9"/>
  </sheets>
  <calcPr calcId="145621"/>
</workbook>
</file>

<file path=xl/calcChain.xml><?xml version="1.0" encoding="utf-8"?>
<calcChain xmlns="http://schemas.openxmlformats.org/spreadsheetml/2006/main">
  <c r="D35" i="8" l="1"/>
  <c r="BD55" i="10" l="1"/>
  <c r="E88" i="8"/>
  <c r="D76" i="8"/>
  <c r="I72" i="8"/>
  <c r="E72" i="8"/>
  <c r="G72" i="8"/>
  <c r="D46" i="8"/>
  <c r="BP55" i="10" l="1"/>
  <c r="BO55" i="10"/>
  <c r="BN55" i="10"/>
  <c r="BM55" i="10"/>
  <c r="BL55" i="10"/>
  <c r="BK55" i="10"/>
  <c r="BJ55" i="10"/>
  <c r="BI55" i="10"/>
  <c r="BH55" i="10"/>
  <c r="BG55" i="10"/>
  <c r="BF55" i="10"/>
  <c r="BE55" i="10"/>
  <c r="BC55" i="10"/>
  <c r="BB55" i="10"/>
  <c r="BA55" i="10"/>
  <c r="AZ55" i="10"/>
  <c r="AY55" i="10"/>
  <c r="AX55"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N55" i="10"/>
  <c r="M55" i="10"/>
  <c r="K55" i="10"/>
  <c r="J55" i="10"/>
  <c r="I55" i="10"/>
  <c r="H55" i="10"/>
  <c r="G55" i="10"/>
  <c r="F55" i="10"/>
  <c r="E55" i="10"/>
  <c r="BQ54" i="10"/>
  <c r="L54" i="10"/>
  <c r="D54" i="10"/>
  <c r="BQ53" i="10"/>
  <c r="L53" i="10"/>
  <c r="D53" i="10"/>
  <c r="BQ52" i="10"/>
  <c r="L52" i="10"/>
  <c r="D52" i="10"/>
  <c r="BQ51" i="10"/>
  <c r="L51" i="10"/>
  <c r="D51" i="10"/>
  <c r="BQ50" i="10"/>
  <c r="L50" i="10"/>
  <c r="D50" i="10"/>
  <c r="BQ49" i="10"/>
  <c r="L49" i="10"/>
  <c r="D49" i="10"/>
  <c r="BQ48" i="10"/>
  <c r="L48" i="10"/>
  <c r="D48" i="10"/>
  <c r="BQ47" i="10"/>
  <c r="L47" i="10"/>
  <c r="D47" i="10"/>
  <c r="BQ46" i="10"/>
  <c r="L46" i="10"/>
  <c r="D46" i="10"/>
  <c r="BQ45" i="10"/>
  <c r="L45" i="10"/>
  <c r="D45" i="10"/>
  <c r="BQ44" i="10"/>
  <c r="L44" i="10"/>
  <c r="D44" i="10"/>
  <c r="BQ43" i="10"/>
  <c r="L43" i="10"/>
  <c r="D43" i="10"/>
  <c r="BQ42" i="10"/>
  <c r="L42" i="10"/>
  <c r="D42" i="10"/>
  <c r="BQ41" i="10"/>
  <c r="L41" i="10"/>
  <c r="D41" i="10"/>
  <c r="BQ40" i="10"/>
  <c r="L40" i="10"/>
  <c r="D40" i="10"/>
  <c r="BQ39" i="10"/>
  <c r="L39" i="10"/>
  <c r="D39" i="10"/>
  <c r="BQ38" i="10"/>
  <c r="L38" i="10"/>
  <c r="D38" i="10"/>
  <c r="BQ37" i="10"/>
  <c r="L37" i="10"/>
  <c r="D37" i="10"/>
  <c r="BQ36" i="10"/>
  <c r="L36" i="10"/>
  <c r="D36" i="10"/>
  <c r="BQ35" i="10"/>
  <c r="L35" i="10"/>
  <c r="D35" i="10"/>
  <c r="BQ34" i="10"/>
  <c r="L34" i="10"/>
  <c r="D34" i="10"/>
  <c r="BQ33" i="10"/>
  <c r="L33" i="10"/>
  <c r="D33" i="10"/>
  <c r="BQ32" i="10"/>
  <c r="L32" i="10"/>
  <c r="D32" i="10"/>
  <c r="BQ31" i="10"/>
  <c r="L31" i="10"/>
  <c r="D31" i="10"/>
  <c r="BQ30" i="10"/>
  <c r="L30" i="10"/>
  <c r="D30" i="10"/>
  <c r="BQ29" i="10"/>
  <c r="L29" i="10"/>
  <c r="D29" i="10"/>
  <c r="BQ28" i="10"/>
  <c r="L28" i="10"/>
  <c r="D28" i="10"/>
  <c r="BQ27" i="10"/>
  <c r="L27" i="10"/>
  <c r="D27" i="10"/>
  <c r="BQ26" i="10"/>
  <c r="L26" i="10"/>
  <c r="D26" i="10"/>
  <c r="BQ25" i="10"/>
  <c r="L25" i="10"/>
  <c r="D25" i="10"/>
  <c r="BQ24" i="10"/>
  <c r="L24" i="10"/>
  <c r="D24" i="10"/>
  <c r="BQ23" i="10"/>
  <c r="L23" i="10"/>
  <c r="D23" i="10"/>
  <c r="BQ22" i="10"/>
  <c r="L22" i="10"/>
  <c r="D22" i="10"/>
  <c r="BQ19" i="10"/>
  <c r="L19" i="10"/>
  <c r="D19" i="10"/>
  <c r="BQ21" i="10"/>
  <c r="L21" i="10"/>
  <c r="D21" i="10"/>
  <c r="BQ20" i="10"/>
  <c r="L20" i="10"/>
  <c r="D20" i="10"/>
  <c r="BQ18" i="10"/>
  <c r="L18" i="10"/>
  <c r="D18" i="10"/>
  <c r="BQ17" i="10"/>
  <c r="L17" i="10"/>
  <c r="D17" i="10"/>
  <c r="BQ16" i="10"/>
  <c r="L16" i="10"/>
  <c r="D16" i="10"/>
  <c r="BQ15" i="10"/>
  <c r="L15" i="10"/>
  <c r="D15" i="10"/>
  <c r="BQ14" i="10"/>
  <c r="L14" i="10"/>
  <c r="D14" i="10"/>
  <c r="BQ13" i="10"/>
  <c r="L13" i="10"/>
  <c r="D13" i="10"/>
  <c r="BQ12" i="10"/>
  <c r="L12" i="10"/>
  <c r="D12" i="10"/>
  <c r="BQ11" i="10"/>
  <c r="L11" i="10"/>
  <c r="D11" i="10"/>
  <c r="BQ10" i="10"/>
  <c r="L10" i="10"/>
  <c r="D10" i="10"/>
  <c r="BQ9" i="10"/>
  <c r="L9" i="10"/>
  <c r="D9" i="10"/>
  <c r="BQ8" i="10"/>
  <c r="L8" i="10"/>
  <c r="D8" i="10"/>
  <c r="BQ7" i="10"/>
  <c r="L7" i="10"/>
  <c r="D7" i="10"/>
  <c r="BQ6" i="10"/>
  <c r="L6" i="10"/>
  <c r="D6" i="10"/>
  <c r="BQ5" i="10"/>
  <c r="L5" i="10"/>
  <c r="L55" i="10" s="1"/>
  <c r="D5" i="10"/>
  <c r="BQ4" i="10"/>
  <c r="L4" i="10"/>
  <c r="D4" i="10"/>
  <c r="B53" i="6"/>
  <c r="B7" i="6"/>
  <c r="B53" i="7"/>
  <c r="BQ55" i="10" l="1"/>
  <c r="BE55" i="3"/>
  <c r="BF55" i="3"/>
  <c r="BG55" i="3"/>
  <c r="BH55" i="3"/>
  <c r="BI55" i="3"/>
  <c r="BJ55" i="3"/>
  <c r="BK55" i="3"/>
  <c r="BL55" i="3"/>
  <c r="BM55" i="3"/>
  <c r="BN55" i="3"/>
  <c r="BO55" i="3"/>
  <c r="BP55" i="3"/>
  <c r="BQ55" i="3"/>
  <c r="BQ5" i="3"/>
  <c r="BQ6" i="3"/>
  <c r="BQ7" i="3"/>
  <c r="BQ8" i="3"/>
  <c r="BQ9" i="3"/>
  <c r="BQ10" i="3"/>
  <c r="BQ11" i="3"/>
  <c r="BQ12" i="3"/>
  <c r="BQ13" i="3"/>
  <c r="BQ14" i="3"/>
  <c r="BQ15" i="3"/>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4" i="3"/>
  <c r="F55" i="3"/>
  <c r="G55" i="3"/>
  <c r="H55" i="3"/>
  <c r="I55" i="3"/>
  <c r="J55" i="3"/>
  <c r="K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E55" i="3"/>
  <c r="D21" i="3"/>
  <c r="D5" i="3"/>
  <c r="D6" i="3"/>
  <c r="D7" i="3"/>
  <c r="D8" i="3"/>
  <c r="D9" i="3"/>
  <c r="D10" i="3"/>
  <c r="D11" i="3"/>
  <c r="D12" i="3"/>
  <c r="D13" i="3"/>
  <c r="D14" i="3"/>
  <c r="D15" i="3"/>
  <c r="D16" i="3"/>
  <c r="D17" i="3"/>
  <c r="D18" i="3"/>
  <c r="D19" i="3"/>
  <c r="D20"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4" i="3"/>
  <c r="M55" i="3" l="1"/>
  <c r="L55" i="3"/>
  <c r="I159" i="9" l="1"/>
  <c r="H159" i="9"/>
  <c r="G159" i="9"/>
  <c r="F159" i="9"/>
  <c r="E159" i="9"/>
  <c r="I149" i="9"/>
  <c r="I151" i="9" s="1"/>
  <c r="H149" i="9"/>
  <c r="H151" i="9" s="1"/>
  <c r="G149" i="9"/>
  <c r="G151" i="9" s="1"/>
  <c r="F149" i="9"/>
  <c r="F151" i="9" s="1"/>
  <c r="E149" i="9"/>
  <c r="E151" i="9" s="1"/>
  <c r="F75" i="9"/>
  <c r="F76" i="9" s="1"/>
  <c r="G44" i="9"/>
  <c r="F132" i="9" l="1"/>
  <c r="F131" i="9"/>
  <c r="F130" i="9"/>
  <c r="F129" i="9"/>
  <c r="F128" i="9"/>
  <c r="F127" i="9"/>
  <c r="G117" i="9"/>
  <c r="I116" i="9"/>
  <c r="G116" i="9"/>
  <c r="I115" i="9"/>
  <c r="G115" i="9"/>
  <c r="I114" i="9"/>
  <c r="I118" i="9" s="1"/>
  <c r="G114" i="9"/>
  <c r="G118" i="9" s="1"/>
  <c r="D109" i="9"/>
  <c r="I102" i="9"/>
  <c r="G102" i="9"/>
  <c r="E102" i="9"/>
  <c r="I97" i="9"/>
  <c r="G97" i="9"/>
  <c r="E97" i="9"/>
  <c r="D33" i="9"/>
  <c r="E89" i="8"/>
  <c r="E92" i="8"/>
  <c r="I61" i="2" l="1"/>
  <c r="E144" i="1" l="1"/>
  <c r="I64" i="2"/>
  <c r="F53" i="2"/>
  <c r="I54" i="2" s="1"/>
  <c r="F48" i="2"/>
  <c r="I49" i="2" s="1"/>
  <c r="I57" i="2" s="1"/>
  <c r="I43" i="2"/>
  <c r="F42" i="2" s="1"/>
  <c r="D68" i="1" l="1"/>
  <c r="G96" i="1"/>
  <c r="D108" i="1"/>
  <c r="I115" i="1"/>
  <c r="F127" i="1"/>
  <c r="F131" i="1"/>
  <c r="E96" i="1"/>
  <c r="G101" i="1"/>
  <c r="G114" i="1"/>
  <c r="G116" i="1"/>
  <c r="F128" i="1"/>
  <c r="F132" i="1"/>
  <c r="I96" i="1"/>
  <c r="E101" i="1"/>
  <c r="I114" i="1"/>
  <c r="I116" i="1"/>
  <c r="F129" i="1"/>
  <c r="E143" i="1"/>
  <c r="D67" i="1"/>
  <c r="D70" i="1"/>
  <c r="I101" i="1"/>
  <c r="G115" i="1"/>
  <c r="G117" i="1"/>
  <c r="F130" i="1"/>
  <c r="F36" i="2"/>
  <c r="I37" i="2" s="1"/>
  <c r="I31" i="2"/>
  <c r="F30" i="2" s="1"/>
  <c r="F24" i="2"/>
  <c r="I25" i="2" s="1"/>
  <c r="F18" i="2"/>
  <c r="I19" i="2" s="1"/>
  <c r="I13" i="2"/>
  <c r="F8" i="2"/>
  <c r="I9" i="2" s="1"/>
  <c r="I60" i="2" l="1"/>
  <c r="I62" i="2" s="1"/>
  <c r="D69" i="1"/>
  <c r="F12" i="2"/>
  <c r="I63" i="2"/>
  <c r="I65" i="2" s="1"/>
  <c r="E148" i="1"/>
  <c r="I118" i="1"/>
  <c r="G118" i="1"/>
</calcChain>
</file>

<file path=xl/sharedStrings.xml><?xml version="1.0" encoding="utf-8"?>
<sst xmlns="http://schemas.openxmlformats.org/spreadsheetml/2006/main" count="3006" uniqueCount="463">
  <si>
    <t>Single Employer, Defined Benefit, Does Not Meets Paragraph 4 (Trusted Plan)</t>
  </si>
  <si>
    <t>Relevant paragraphs - 172-192</t>
  </si>
  <si>
    <t>State as reporting entity will adhere to 162-171 for note disclosures</t>
  </si>
  <si>
    <t>Component units will adhere to 172-192 for note disclosures in stand alone reports</t>
  </si>
  <si>
    <t xml:space="preserve">Net OPEB liability, single employer, </t>
  </si>
  <si>
    <t>-</t>
  </si>
  <si>
    <t>A liability should be recognized for the employers proportionate share of the collective total OPEB liability.  Measured as of a date no earlier than the prior fiscal year end or no later than the current fiscal year end. Should be measured by determining the employer proportion based on their expected long term share of benefits paid out multiplied by the collective total OPEB liability.</t>
  </si>
  <si>
    <t>Full accrual statements</t>
  </si>
  <si>
    <t>For current resources accounting proportionate share of the collective total OPEB liability should be recognized to extent that the liability will be paid with expendable available financial resources. Usually means to the extent that benefit payments have matured (are due and payable).</t>
  </si>
  <si>
    <t>Governmental funds</t>
  </si>
  <si>
    <t>Current OPEB expense/expenditures. Each annual valuation adds a layer. Single employer.</t>
  </si>
  <si>
    <t>Expenses and deferrals should be recognized for the employers proportionate shares of collective OPEB expense and collective deferrals related to OPEB.  Determined in accordance with para 157. Changes in total OPEB liability should be recognized in OPEB expense except as noted below. Proportion should be determined based on proportion of collective total OPEB liability.</t>
  </si>
  <si>
    <t>176, 157</t>
  </si>
  <si>
    <t xml:space="preserve">One year portion proportionate share of difference between actual and expected experience with regard to economic or demographic factors in the total OPEB liability.  Amortized over closed period equal to average remaining service life of all OPEB eligibles as of start of measurement period. </t>
  </si>
  <si>
    <t>157A(1)</t>
  </si>
  <si>
    <t>One year portion of proportionate share of amounts related to changes of assumptions about future economic or demographic factors or of other inputs. Amortized over closed period equal to average remaining service life of all OPEB eligibles as of start of measurement period</t>
  </si>
  <si>
    <t>157A(2)</t>
  </si>
  <si>
    <t>If there is a change in the proportion of the collective OPEB liability, one year portion of the net effect of that change on proportionate share of the collective total OPEB liability, deferred outflows of resources and deferred inflows of resources related to OPEB, determined as of the beginning of the measurement period.  Amortized over closed period equal to average remaining service life of OPEB eligibles as of start of measurement period.  Can be reported net with (4) below.</t>
  </si>
  <si>
    <t>One years portion of the difference between (1) the proportionate share of total OPEB benefits paid as they came due by the employer and the (2) actual amount of OPEB benefits paid as they came due by the employer during the measurement period.  Amortized over expected remaining service lives of all employees that are provided OPEB through the plan as of start of measurement period. Can be reported net with (3) above.</t>
  </si>
  <si>
    <t>Costs related to the administration of OPEB. Same measurement period as OPEB expense and deferrals.</t>
  </si>
  <si>
    <t>Expenditures equal to total amount paid by the nonemployer for OPEB as benefits come due, plus/minus the change in the amounts normally expected to be paid with expendable available financial resources. (refers to benefits that matured - due and payable)</t>
  </si>
  <si>
    <t>Amounts paid by the employer for OPEB as the benefits come due should not be recognized in OPEB expense.</t>
  </si>
  <si>
    <t>157B</t>
  </si>
  <si>
    <t>Deferred outflow/inflow, single employer</t>
  </si>
  <si>
    <t>Unamortized portion of (1) under recognized in current expense. New layer with own amortization yearly.</t>
  </si>
  <si>
    <t>Unamortized portion of (2) under recognized in current expense. New layer with own amortization yearly.</t>
  </si>
  <si>
    <t>Unamortized portion of (3) under recognized in current expense. New layer with own amortization yearly. Can be reported net with (4) below.</t>
  </si>
  <si>
    <t>Unamortized portion of (4) under recognized in current expense. New layer with own amortization yearly. Can be reported net with (3) above.</t>
  </si>
  <si>
    <t>Amounts paid for OPEB as the benefits come due subsequent to the measurement date of total OPEB liability and before the end of the reporting period should be reported as deferred outflows (July 1, 2017-June 30, 2018 for FY18).  Amounts paid for OPEB admin expenses subsequent to measurement date and before end of reporting period should also be deferred.</t>
  </si>
  <si>
    <t>Revenue equal to the amount of expenditures recorded for on-behalf payments made during the reporting period</t>
  </si>
  <si>
    <t>GASB 24 para 8</t>
  </si>
  <si>
    <t>Required note disclosures, single employer</t>
  </si>
  <si>
    <t>Note X - Other Postemployment Benefits (OPEB)</t>
  </si>
  <si>
    <t>General information about the OPEB plan</t>
  </si>
  <si>
    <t>187A, B</t>
  </si>
  <si>
    <t>187B, C</t>
  </si>
  <si>
    <t>187D</t>
  </si>
  <si>
    <t>Total OPEB Liability</t>
  </si>
  <si>
    <t>Current proportion</t>
  </si>
  <si>
    <t>Prior Proportion</t>
  </si>
  <si>
    <t>Change</t>
  </si>
  <si>
    <t>Inflation</t>
  </si>
  <si>
    <t>Assumption letter initially, verify in report</t>
  </si>
  <si>
    <t>Salary increases</t>
  </si>
  <si>
    <t>Graded salary ranges from 3.44 to 8.72 percent based on age, including inflation, averaging 4 percent</t>
  </si>
  <si>
    <t>match pension note</t>
  </si>
  <si>
    <t>Payroll growth</t>
  </si>
  <si>
    <t>N/A</t>
  </si>
  <si>
    <t>Healthcare cost trend rates</t>
  </si>
  <si>
    <t>7.5% for 2018, decreasing annually to an ultimate rate of 3.83% for 2050 and later years.</t>
  </si>
  <si>
    <t>Will need to get actual trend information from the valuation</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</si>
  <si>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</si>
  <si>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</si>
  <si>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</si>
  <si>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Initially from the assumption letter.  Will need to recheck against the actual valuations.</t>
  </si>
  <si>
    <r>
      <rPr>
        <b/>
        <i/>
        <sz val="10"/>
        <color theme="1"/>
        <rFont val="Times New Roman"/>
        <family val="1"/>
      </rPr>
      <t>Discount rate</t>
    </r>
    <r>
      <rPr>
        <sz val="10"/>
        <color theme="1"/>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</si>
  <si>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t>190D</t>
  </si>
  <si>
    <r>
      <rPr>
        <b/>
        <i/>
        <sz val="10"/>
        <color theme="1"/>
        <rFont val="Times New Roman"/>
        <family val="1"/>
      </rPr>
      <t xml:space="preserve">Changes in benefit terms - </t>
    </r>
    <r>
      <rPr>
        <sz val="10"/>
        <color theme="1"/>
        <rFont val="Times New Roman"/>
        <family val="1"/>
      </rPr>
      <t>This section will include a brief discussion of any changes in benefit terms from the previous valuation (if applicable).  (N/A for 2018 due to rolling back of ending balance to determine beginning balance)</t>
    </r>
  </si>
  <si>
    <t>190E</t>
  </si>
  <si>
    <t>190F</t>
  </si>
  <si>
    <t>189B</t>
  </si>
  <si>
    <t>From valuation</t>
  </si>
  <si>
    <t>1% Decrease
(2.56%)</t>
  </si>
  <si>
    <t>Discount Rate
(3.56%)</t>
  </si>
  <si>
    <t>1% Increase
(4.56%)</t>
  </si>
  <si>
    <t>Proportionate share of the collective total OPEB liability</t>
  </si>
  <si>
    <t>$</t>
  </si>
  <si>
    <t>189A</t>
  </si>
  <si>
    <t>Will need to get actual trend from valuation</t>
  </si>
  <si>
    <t>1% Decrease
(6.50% decreasing to 2.83%)</t>
  </si>
  <si>
    <t>Healthcare Cost Trend Rates
(7.50% decreasing to 3.83%)</t>
  </si>
  <si>
    <t>1% Increase
(8.50% decreasing to 4.83%)</t>
  </si>
  <si>
    <t>OPEB Expense and Deferred Outflows of Resources and Deferred Inflows of Resources Related to OPEB</t>
  </si>
  <si>
    <t>190G</t>
  </si>
  <si>
    <t>From the valuation</t>
  </si>
  <si>
    <t>TOE</t>
  </si>
  <si>
    <t>190H</t>
  </si>
  <si>
    <t>Deferred Outflows of resources</t>
  </si>
  <si>
    <t>Deferred Inflows of resources</t>
  </si>
  <si>
    <t xml:space="preserve">    Differences between actual and expected experience</t>
  </si>
  <si>
    <t>190H(1)</t>
  </si>
  <si>
    <t xml:space="preserve">    Changes of assumptions</t>
  </si>
  <si>
    <t>190H(2)</t>
  </si>
  <si>
    <t xml:space="preserve">   Changes in proportion and differences between      
         benefits paid and proportionate share of 
         benefits paid.</t>
  </si>
  <si>
    <t>190H(3)</t>
  </si>
  <si>
    <t>net, from the valuation</t>
  </si>
  <si>
    <t xml:space="preserve">    Payments subsequent to the measurement date</t>
  </si>
  <si>
    <t>190H(4)</t>
  </si>
  <si>
    <t>Total</t>
  </si>
  <si>
    <t>The amounts shown above for "payments subsequent to the measurement date" will be recognized as a reduction to the collective total OPEB liability in the following measurement period.</t>
  </si>
  <si>
    <t>190I(2)</t>
  </si>
  <si>
    <t>ok</t>
  </si>
  <si>
    <t>190I(1)</t>
  </si>
  <si>
    <t>For the year ended June 30:</t>
  </si>
  <si>
    <t>Thereafter</t>
  </si>
  <si>
    <t>In the tables above, positive amounts will increase OPEB expense while negative amounts will decrease OPEB expense.</t>
  </si>
  <si>
    <t>Schedules of Required Supplementary Information</t>
  </si>
  <si>
    <t>Add 1 year until 10 represented</t>
  </si>
  <si>
    <t>SCHEDULE OF THE EMPLOYER PROPORTIONATE SHARE OF THE COLLECTIVE TOTAL OPEB LIABILITY</t>
  </si>
  <si>
    <t>Last Fiscal Year
(dollar amount in thousands)</t>
  </si>
  <si>
    <t>Employer proportion of the collective total OPEB liability</t>
  </si>
  <si>
    <t>191A(1)</t>
  </si>
  <si>
    <t>Employer  proportionate share of the collective total OPEB liability</t>
  </si>
  <si>
    <t>191A(2)</t>
  </si>
  <si>
    <t>Covered-employee payroll</t>
  </si>
  <si>
    <t>Employer proportionate share of the collective total OPEB liability as a percentage of covered-employee payroll</t>
  </si>
  <si>
    <t>191A(4)</t>
  </si>
  <si>
    <t>Calculated by entity</t>
  </si>
  <si>
    <t>Notes to Schedule</t>
  </si>
  <si>
    <t>There are no assets accumulating, in a trust that meets the criteria in paragraph 4 of GASB Statement No. 75, related to this OPEB plan.</t>
  </si>
  <si>
    <t>192A</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</si>
  <si>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</si>
  <si>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</si>
  <si>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</si>
  <si>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192B</t>
  </si>
  <si>
    <t>OPEB June 30, 2017</t>
  </si>
  <si>
    <t>Required OPEB Accounting Entries for Fiscal Year Ended June 30, 2018</t>
  </si>
  <si>
    <t>OPEB Liability</t>
  </si>
  <si>
    <t xml:space="preserve">        Net Position</t>
  </si>
  <si>
    <t>Debit</t>
  </si>
  <si>
    <t>Credit</t>
  </si>
  <si>
    <t>Net Position</t>
  </si>
  <si>
    <t xml:space="preserve">        OPEB Liability</t>
  </si>
  <si>
    <t>Proportion</t>
  </si>
  <si>
    <t>Plan Fiduciary Net Position</t>
  </si>
  <si>
    <t>Net OPEB Liability</t>
  </si>
  <si>
    <t>Liability Sensitivity Calculations</t>
  </si>
  <si>
    <t>OPEB Expense</t>
  </si>
  <si>
    <t>Additional OPEB Expense for Cost Sharing Employers (Component Units)</t>
  </si>
  <si>
    <t>Balance of Deferred (Inflows)/Outflows of Resources Related to OPEB</t>
  </si>
  <si>
    <t>Deferred (Inflow)/Outflow Amortization</t>
  </si>
  <si>
    <t>Calculation of Change in Proportionate Share Affect on Beg Balances of Collective Net OPEB liability and Related Deferred Inflows/Outflows of Resources Related to OPEB</t>
  </si>
  <si>
    <t>Calculation of Difference in Actual Contributions and Proportionate Share of All Employer Contributions During Measurement Period</t>
  </si>
  <si>
    <t>EMPLOYER</t>
  </si>
  <si>
    <t>Prior</t>
  </si>
  <si>
    <t>Current</t>
  </si>
  <si>
    <t>Beg Balance</t>
  </si>
  <si>
    <t>Service Cost</t>
  </si>
  <si>
    <t>Interest on TOL</t>
  </si>
  <si>
    <t>Changes of Benefit Terms</t>
  </si>
  <si>
    <t>Difference Between Expected and Actual Exp</t>
  </si>
  <si>
    <t>Changes of Assumptions</t>
  </si>
  <si>
    <t>Benefit Payments</t>
  </si>
  <si>
    <t>Net Change in TOL</t>
  </si>
  <si>
    <t>Ending Balance</t>
  </si>
  <si>
    <t>Contributions from Employer</t>
  </si>
  <si>
    <t>Contributions from Employee (not yet receiving benefits)</t>
  </si>
  <si>
    <t>Net Investment Income</t>
  </si>
  <si>
    <t>Administrative Expense</t>
  </si>
  <si>
    <t>Net Changes in PFNP</t>
  </si>
  <si>
    <t>Net Changes in NOL</t>
  </si>
  <si>
    <t>Addition to Deferred Outflows/(Inflows) of Resources Due to Difference Between Projected and Actual Earninings on Plan Investments</t>
  </si>
  <si>
    <t>Assumed Decrease in Discount Rate</t>
  </si>
  <si>
    <t>Assumed increase in Discount Rate</t>
  </si>
  <si>
    <t>Assumed Decrease in Trend Rate</t>
  </si>
  <si>
    <t>Assumed increase in Trend Rate</t>
  </si>
  <si>
    <t>Interest Cost</t>
  </si>
  <si>
    <t>Expected Investment Return</t>
  </si>
  <si>
    <t>Employee Contributions</t>
  </si>
  <si>
    <t>Plan Changes</t>
  </si>
  <si>
    <t>Amortization of Deferred Outflow/Inflows of Resources for Difference Between Actual and Expected Experience</t>
  </si>
  <si>
    <t>Amortization of Deferred Outflow/Inflows of Resources for Change of Assumptions</t>
  </si>
  <si>
    <t>Amortization of Deferred Outflow/Inflows of Resources for Net Difference Between Projected and Actual Investment Earnings</t>
  </si>
  <si>
    <t>Amortization of Deferred Outflow/Inflows of Resources from Change in Proportion</t>
  </si>
  <si>
    <t>Amortization of Deferred Outflow/Inflows of Resources for Difference Between Actual and Proportionate Share of Contributions</t>
  </si>
  <si>
    <t>Total Additional OPEB Expense</t>
  </si>
  <si>
    <t>Net Difference Between Actual and Projected Earnings on OPEB Plan Investments</t>
  </si>
  <si>
    <t>Net Change in Proportion</t>
  </si>
  <si>
    <t>Net Difference in Proportionate Share of Employer Contributions</t>
  </si>
  <si>
    <t>Employer Contributions Subsequent to Measurement Date</t>
  </si>
  <si>
    <t>Year 1</t>
  </si>
  <si>
    <t>Year 2</t>
  </si>
  <si>
    <t>Year 3</t>
  </si>
  <si>
    <t>Year 4</t>
  </si>
  <si>
    <t>Year 5</t>
  </si>
  <si>
    <t>Beg Balance of Collective Net OPEB Liability</t>
  </si>
  <si>
    <t>Beg Balance of OPEB Related Outflow/(Inflow) Deferrals</t>
  </si>
  <si>
    <t>Change in Proportion</t>
  </si>
  <si>
    <t>Change in Proportion Affect on Liability Inc/(Decr)</t>
  </si>
  <si>
    <t>Change in Proportion Affect on Deferrals</t>
  </si>
  <si>
    <t>Net Affect = Addition to Deferrals</t>
  </si>
  <si>
    <t>Actual Contributions During Measurement Period</t>
  </si>
  <si>
    <t>Proportionate Share of All Employer Contributions/Benefits Paid During Measurement Period</t>
  </si>
  <si>
    <t>Difference = New Addition to Deferrals</t>
  </si>
  <si>
    <t xml:space="preserve">                 -  </t>
  </si>
  <si>
    <t xml:space="preserve">                    -  </t>
  </si>
  <si>
    <t xml:space="preserve">                   -  </t>
  </si>
  <si>
    <t xml:space="preserve">                     -  </t>
  </si>
  <si>
    <t xml:space="preserve">                            -  </t>
  </si>
  <si>
    <t xml:space="preserve">                      -  </t>
  </si>
  <si>
    <t>DO Benefit Payments Subsequent to Measurement Date</t>
  </si>
  <si>
    <t xml:space="preserve">        Deferred Inflow of Resources 2018 Change in Assumptions</t>
  </si>
  <si>
    <t>Deferred Inflow of Resources 2018 Change in Assumptions</t>
  </si>
  <si>
    <t>Higher Education Prior Year OPEB Liability Balances</t>
  </si>
  <si>
    <t>Payment Subsequent to Measurement Date</t>
  </si>
  <si>
    <t xml:space="preserve">        DO Benefit Payments Subsequent to Measurement Date</t>
  </si>
  <si>
    <t xml:space="preserve">        Employer Determines Proper Benefit Expense Account</t>
  </si>
  <si>
    <t>Employer Determines Benefit Expenditure Account</t>
  </si>
  <si>
    <t xml:space="preserve">        Employer Determines Grant Revenue Account</t>
  </si>
  <si>
    <t>Total Change in OPEB Liability Per This Tab</t>
  </si>
  <si>
    <t>Total Change in OPEB Liability Per Results Tab</t>
  </si>
  <si>
    <t>Recommended New Accounts</t>
  </si>
  <si>
    <t>1) DO Benefit Payments Subsequent to Measurement Date EGI</t>
  </si>
  <si>
    <t>2) Deferred Inflow of Resources 2018 Change in Assumptions EGI</t>
  </si>
  <si>
    <t>The state will fund the OPEB benefits, for eligible state and component unit retirees, on a paygo basis through the Employee Group (pre-65) and Tennessee (post-65) plans.  The EGI plan will be classified as a single employer plan. The initial measurement date for both plans will be June 30, 2017.</t>
  </si>
  <si>
    <t>DO Experiences Diffs</t>
  </si>
  <si>
    <t>DI Experience Diffs</t>
  </si>
  <si>
    <t>DO Assumptions</t>
  </si>
  <si>
    <t>DI Assumptions</t>
  </si>
  <si>
    <t>Provided by entity. Pull the total payroll amount for FY2017 for all full time employees hired before 7/1/2015.  This includes employees terminated during FY2017.  Eliminate from this number all employees that turned 65 before 6/30/17.</t>
  </si>
  <si>
    <t>GASB 85</t>
  </si>
  <si>
    <t>Make sure that cell A1 is showing the proper employer.  Click in cell and select if not.</t>
  </si>
  <si>
    <t>Total OPEB Liability After Above Entries</t>
  </si>
  <si>
    <t>Total OPEB Liability Per Valuation Results</t>
  </si>
  <si>
    <t>Click in Cell Below and Select Your Organization</t>
  </si>
  <si>
    <t xml:space="preserve">7)    An entry to record the deferred outflow of resources for benefits paid subsequent to the measurement date but before the end of the employers reporting period.  The employer will need to determine the expense account for the offset. This amount is provided by the state.(GASB75, par 181) </t>
  </si>
  <si>
    <t>Multiple Employer, Defined Benefit, Does Not Meets Paragraph 4</t>
  </si>
  <si>
    <t>OPEB liability</t>
  </si>
  <si>
    <t>Current OPEB expense/expenditures. Each annual valuation adds a layer. Multiple employer.</t>
  </si>
  <si>
    <t>Closed Tennessee Plan</t>
  </si>
  <si>
    <r>
      <t xml:space="preserve">Actuarial assumptions - </t>
    </r>
    <r>
      <rPr>
        <sz val="10"/>
        <color theme="1"/>
        <rFont val="Times New Roman"/>
        <family val="1"/>
      </rPr>
      <t>The total OPEB liability in the June 30, 2017 actuarial valuation was determined using the following actuarial assumptions and other inputs, applied to all periods included in the measurement, unless otherwise specified:</t>
    </r>
  </si>
  <si>
    <t>X.XX%</t>
  </si>
  <si>
    <t>Investment rate of return</t>
  </si>
  <si>
    <t>X.XX%, net of plan investment expense, including inflation</t>
  </si>
  <si>
    <t>The premium subsidies provided to retirees in the Tennessee Plan are assumed to remain unchanged for the entire projection, therefore trend rates are not applicable.</t>
  </si>
  <si>
    <r>
      <rPr>
        <b/>
        <i/>
        <sz val="10"/>
        <color theme="1"/>
        <rFont val="Times New Roman"/>
        <family val="1"/>
      </rPr>
      <t xml:space="preserve">Changes in assumptions - </t>
    </r>
    <r>
      <rPr>
        <sz val="10"/>
        <color theme="1"/>
        <rFont val="Times New Roman"/>
        <family val="1"/>
      </rPr>
      <t>The discount rate was changed from 2.92% as of the beginning of the measurement period to 3.56% as of June 30, 2017.  This change in assumption decreased the total OPEB liability.</t>
    </r>
  </si>
  <si>
    <t>From valuations</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</si>
  <si>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 (N/A for 2018)</t>
    </r>
  </si>
  <si>
    <t>169E</t>
  </si>
  <si>
    <r>
      <rPr>
        <b/>
        <i/>
        <sz val="10"/>
        <color theme="1"/>
        <rFont val="Times New Roman"/>
        <family val="1"/>
      </rPr>
      <t xml:space="preserve">Significant changes subsequent to measurement date - </t>
    </r>
    <r>
      <rPr>
        <sz val="10"/>
        <color theme="1"/>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</si>
  <si>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Required Supplementary Information</t>
  </si>
  <si>
    <t>Relevant paragraphs - 185-190</t>
  </si>
  <si>
    <t>Component unit employers will not report any OPEB liability related to the Tennessee Plan.</t>
  </si>
  <si>
    <r>
      <rPr>
        <b/>
        <sz val="10"/>
        <color rgb="FFFF0000"/>
        <rFont val="Times New Roman"/>
        <family val="1"/>
      </rPr>
      <t>DRAFT</t>
    </r>
    <r>
      <rPr>
        <b/>
        <sz val="10"/>
        <color theme="1"/>
        <rFont val="Times New Roman"/>
        <family val="1"/>
      </rPr>
      <t xml:space="preserve"> - Tennessee (Medicare Supplement) Plan - PayGo - Component Unit Reporting</t>
    </r>
  </si>
  <si>
    <t>The state administers the Tennessee Plan and will also report a liability, as an employer, for premium subsidies provided to post-65 retired employees of the primary government and component units. Component unit employers will not be required to report any liability, deferrals, or OPEB expenses related to the TN Plan.  However, all CU employers will be required to make certain note disclosures related to the TN Plan.</t>
  </si>
  <si>
    <t>Component unit employers will not report any OPEB expense related to the Tennessee Plan.</t>
  </si>
  <si>
    <t>Component unit employers will not report any deferred inflows or outflows of resources related to OPEB.</t>
  </si>
  <si>
    <t>Revenue/Expenditures</t>
  </si>
  <si>
    <t>Amounts due within one year equals full expected benefits to be paid in the next year minus the plan fiduciary net position available to pay those benefits.  In paygo, it would be the entire amount of benefits due in the next year.  Benefit subsequent to measurement date can be used for this amount.</t>
  </si>
  <si>
    <r>
      <rPr>
        <sz val="10"/>
        <color rgb="FF00B050"/>
        <rFont val="Times New Roman"/>
        <family val="1"/>
      </rPr>
      <t>(B,5),</t>
    </r>
    <r>
      <rPr>
        <sz val="10"/>
        <color theme="1"/>
        <rFont val="Times New Roman"/>
        <family val="1"/>
      </rPr>
      <t xml:space="preserve"> </t>
    </r>
  </si>
  <si>
    <r>
      <rPr>
        <b/>
        <i/>
        <sz val="10"/>
        <color theme="1"/>
        <rFont val="Times New Roman"/>
        <family val="1"/>
      </rPr>
      <t>Plan description</t>
    </r>
    <r>
      <rPr>
        <sz val="10"/>
        <color theme="1"/>
        <rFont val="Times New Roman"/>
        <family val="1"/>
      </rPr>
      <t xml:space="preserve"> - Employees of the [entity], who were hired prior to July 1, 2015 and choose coverage, are provided with post-65 retiree health insurance benefits through the </t>
    </r>
    <r>
      <rPr>
        <sz val="10"/>
        <color rgb="FF00B050"/>
        <rFont val="Times New Roman"/>
        <family val="1"/>
      </rPr>
      <t>closed</t>
    </r>
    <r>
      <rPr>
        <sz val="10"/>
        <color theme="1"/>
        <rFont val="Times New Roman"/>
        <family val="1"/>
      </rPr>
      <t xml:space="preserv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
    </r>
    <r>
      <rPr>
        <sz val="10"/>
        <color rgb="FF00B050"/>
        <rFont val="Times New Roman"/>
        <family val="1"/>
      </rPr>
      <t>This plan is closed to the employees of all participating employers that were hired on or after July 1, 2015.</t>
    </r>
    <r>
      <rPr>
        <sz val="10"/>
        <color theme="1"/>
        <rFont val="Times New Roman"/>
        <family val="1"/>
      </rPr>
      <t xml:space="preserve"> The primary government as well as the Tennessee Student Assistance Corporation, the Tennessee Housing Development Agency, the University of Tennessee and the other insitutions that make up the State University and Community College System also participates in this plan. This plan also serves eligible post-65 retirees of employers who participate in the state administered Teacher Group Insurance and Local Government Insurance Plans.</t>
    </r>
  </si>
  <si>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t>
  </si>
  <si>
    <t xml:space="preserve"> TN Housing Development Agency</t>
  </si>
  <si>
    <t xml:space="preserve"> TN Student Assistance Corp</t>
  </si>
  <si>
    <t>Entity Wide FS Amount Due Within One Year</t>
  </si>
  <si>
    <t>PG proportion</t>
  </si>
  <si>
    <t>PG Proportionate Share</t>
  </si>
  <si>
    <r>
      <rPr>
        <b/>
        <i/>
        <sz val="10"/>
        <color theme="1"/>
        <rFont val="Times New Roman"/>
        <family val="1"/>
      </rPr>
      <t>Deferred outflows of resources and deferred inflows of resources</t>
    </r>
    <r>
      <rPr>
        <sz val="10"/>
        <color theme="1"/>
        <rFont val="Times New Roman"/>
        <family val="1"/>
      </rPr>
      <t xml:space="preserve"> - For the fiscal year ended June, 30, 2018, the primary government reported deferred outflows of resources and deferred inflows of resources related to OPEB, for employees of the [entity],  from the following sources:</t>
    </r>
  </si>
  <si>
    <t>Amounts reported as deferred outflows of resources and deferred inflows of resources realted to OPEB paid by the TNP will be recognized in OPEB expense as follows:</t>
  </si>
  <si>
    <t>TNP</t>
  </si>
  <si>
    <t>Primary government proportionate share of the collective total OPEB liability</t>
  </si>
  <si>
    <t>Collective total OPEB liability</t>
  </si>
  <si>
    <t>187B, C, D</t>
  </si>
  <si>
    <r>
      <rPr>
        <b/>
        <i/>
        <sz val="10"/>
        <color theme="1"/>
        <rFont val="Times New Roman"/>
        <family val="1"/>
      </rPr>
      <t>Benefits provided</t>
    </r>
    <r>
      <rPr>
        <sz val="10"/>
        <color theme="1"/>
        <rFont val="Times New Roman"/>
        <family val="1"/>
      </rPr>
      <t xml:space="preserve"> -</t>
    </r>
    <r>
      <rPr>
        <sz val="10"/>
        <color rgb="FF7030A0"/>
        <rFont val="Times New Roman"/>
        <family val="1"/>
      </rPr>
      <t xml:space="preserve"> The TNP is offered to help fill most of the coverage gaps created by Medicare and is the only postemployment benefit provided to eligible post-65 retired and disabled employees of participating employers. This plan does not include pharmacy. </t>
    </r>
    <r>
      <rPr>
        <sz val="10"/>
        <color theme="1"/>
        <rFont val="Times New Roman"/>
        <family val="1"/>
      </rPr>
      <t xml:space="preserve"> </t>
    </r>
    <r>
      <rPr>
        <sz val="10"/>
        <color rgb="FF00B050"/>
        <rFont val="Times New Roman"/>
        <family val="1"/>
      </rPr>
      <t>In accordance with Tennessee Code Annotated (TCA) 8-27-209, benefits are established and amended by cooperation of insurance committees created by TCA 8-27-201, 8-27-301 and 8-27-701</t>
    </r>
    <r>
      <rPr>
        <sz val="10"/>
        <color theme="1"/>
        <rFont val="Times New Roman"/>
        <family val="1"/>
      </rPr>
      <t xml:space="preserve">. </t>
    </r>
    <r>
      <rPr>
        <sz val="10"/>
        <color rgb="FF00B0F0"/>
        <rFont val="Times New Roman"/>
        <family val="1"/>
      </rPr>
      <t xml:space="preserve"> Retirees and disabled employees of the state, component units, local education agencies, and certain local governments who have reached the age of 65, are Medicare eligible and also receive a benefit from the Tennessee Consolidated Retirement System may participate in this plan</t>
    </r>
    <r>
      <rPr>
        <sz val="10"/>
        <color theme="1"/>
        <rFont val="Times New Roman"/>
        <family val="1"/>
      </rPr>
      <t xml:space="preserve">. </t>
    </r>
    <r>
      <rPr>
        <sz val="10"/>
        <color rgb="FFFFC000"/>
        <rFont val="Times New Roman"/>
        <family val="1"/>
      </rPr>
      <t>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t>
    </r>
    <r>
      <rPr>
        <sz val="10"/>
        <color rgb="FF7030A0"/>
        <rFont val="Times New Roman"/>
        <family val="1"/>
      </rPr>
      <t xml:space="preserve"> </t>
    </r>
    <r>
      <rPr>
        <sz val="10"/>
        <color rgb="FFFFC000"/>
        <rFont val="Times New Roman"/>
        <family val="1"/>
      </rPr>
      <t>[Entity] does not provide any subsidies for retirees in the TNP</t>
    </r>
    <r>
      <rPr>
        <sz val="10"/>
        <color rgb="FF7030A0"/>
        <rFont val="Times New Roman"/>
        <family val="1"/>
      </rPr>
      <t xml:space="preserve">. </t>
    </r>
    <r>
      <rPr>
        <sz val="10"/>
        <color rgb="FFFFC000"/>
        <rFont val="Times New Roman"/>
        <family val="1"/>
      </rPr>
      <t>The primary government paid $xx.x million for OPEB as the benefits came due during the reporting period.</t>
    </r>
    <r>
      <rPr>
        <sz val="10"/>
        <color rgb="FF7030A0"/>
        <rFont val="Times New Roman"/>
        <family val="1"/>
      </rPr>
      <t xml:space="preserve"> </t>
    </r>
    <r>
      <rPr>
        <sz val="10"/>
        <color theme="9" tint="-0.499984740745262"/>
        <rFont val="Times New Roman"/>
        <family val="1"/>
      </rPr>
      <t>This plan is funded on a pay-as-you-go basis and there are no assets accumulating in a trust that meets the criteria of paragraph 4 of GASB Statement No. 75</t>
    </r>
    <r>
      <rPr>
        <sz val="10"/>
        <color rgb="FF7030A0"/>
        <rFont val="Times New Roman"/>
        <family val="1"/>
      </rPr>
      <t>.</t>
    </r>
    <r>
      <rPr>
        <sz val="10"/>
        <color theme="1"/>
        <rFont val="Times New Roman"/>
        <family val="1"/>
      </rPr>
      <t>(ADD INFORMATION FOR AD HOC INCREASE OR COLA)</t>
    </r>
  </si>
  <si>
    <t>PG payments during reporting period</t>
  </si>
  <si>
    <t>Primary government share of the collective total OPEB liability</t>
  </si>
  <si>
    <t>165A, B</t>
  </si>
  <si>
    <t>165B, D, E</t>
  </si>
  <si>
    <r>
      <rPr>
        <sz val="10"/>
        <color rgb="FF0070C0"/>
        <rFont val="Times New Roman"/>
        <family val="1"/>
      </rPr>
      <t>(1)</t>
    </r>
    <r>
      <rPr>
        <sz val="10"/>
        <color theme="1"/>
        <rFont val="Times New Roman"/>
        <family val="1"/>
      </rPr>
      <t xml:space="preserve">, </t>
    </r>
    <r>
      <rPr>
        <sz val="10"/>
        <color rgb="FF7030A0"/>
        <rFont val="Times New Roman"/>
        <family val="1"/>
      </rPr>
      <t>(2)</t>
    </r>
    <r>
      <rPr>
        <sz val="10"/>
        <color theme="1"/>
        <rFont val="Times New Roman"/>
        <family val="1"/>
      </rPr>
      <t xml:space="preserve">, </t>
    </r>
    <r>
      <rPr>
        <sz val="10"/>
        <color theme="9" tint="-0.249977111117893"/>
        <rFont val="Times New Roman"/>
        <family val="1"/>
      </rPr>
      <t>(3)</t>
    </r>
    <r>
      <rPr>
        <sz val="10"/>
        <color theme="1"/>
        <rFont val="Times New Roman"/>
        <family val="1"/>
      </rPr>
      <t xml:space="preserve">, </t>
    </r>
    <r>
      <rPr>
        <sz val="10"/>
        <color theme="9" tint="-0.249977111117893"/>
        <rFont val="Times New Roman"/>
        <family val="1"/>
      </rPr>
      <t>(4)</t>
    </r>
    <r>
      <rPr>
        <sz val="10"/>
        <color theme="1"/>
        <rFont val="Times New Roman"/>
        <family val="1"/>
      </rPr>
      <t xml:space="preserve">, </t>
    </r>
    <r>
      <rPr>
        <sz val="10"/>
        <color rgb="FF00B050"/>
        <rFont val="Times New Roman"/>
        <family val="1"/>
      </rPr>
      <t>(5)</t>
    </r>
    <r>
      <rPr>
        <sz val="10"/>
        <color theme="1"/>
        <rFont val="Times New Roman"/>
        <family val="1"/>
      </rPr>
      <t xml:space="preserve">, </t>
    </r>
    <r>
      <rPr>
        <sz val="10"/>
        <color theme="5" tint="-0.249977111117893"/>
        <rFont val="Times New Roman"/>
        <family val="1"/>
      </rPr>
      <t xml:space="preserve"> D, </t>
    </r>
    <r>
      <rPr>
        <sz val="10"/>
        <color rgb="FFFFC000"/>
        <rFont val="Times New Roman"/>
        <family val="1"/>
      </rPr>
      <t>E</t>
    </r>
    <r>
      <rPr>
        <sz val="10"/>
        <color theme="5" tint="-0.249977111117893"/>
        <rFont val="Times New Roman"/>
        <family val="1"/>
      </rPr>
      <t xml:space="preserve">.  </t>
    </r>
    <r>
      <rPr>
        <sz val="10"/>
        <rFont val="Times New Roman"/>
        <family val="1"/>
      </rPr>
      <t>Should be ok for 18, 19 reporting</t>
    </r>
  </si>
  <si>
    <r>
      <rPr>
        <b/>
        <i/>
        <sz val="10"/>
        <color theme="1"/>
        <rFont val="Times New Roman"/>
        <family val="1"/>
      </rPr>
      <t>Employees covered by benefit terms</t>
    </r>
    <r>
      <rPr>
        <sz val="10"/>
        <color theme="1"/>
        <rFont val="Times New Roman"/>
        <family val="1"/>
      </rPr>
      <t xml:space="preserve"> - At July 1, 2017, the following employees of [entity name] was covered by the benefit terms of the TNP:</t>
    </r>
  </si>
  <si>
    <t>165C</t>
  </si>
  <si>
    <t>Inactive employees currently receiving benefit payments (measurement date)</t>
  </si>
  <si>
    <t>Inactive employees entitled to but not yet receiving benefit payments (measurement date)</t>
  </si>
  <si>
    <t>Active employees</t>
  </si>
  <si>
    <t>165E</t>
  </si>
  <si>
    <t>Changes in Collective Total OPEB Liability</t>
  </si>
  <si>
    <t>Total OPEB Liability
(a)</t>
  </si>
  <si>
    <t>Balances at June 30, 2016</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</si>
  <si>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</si>
  <si>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</si>
  <si>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</si>
  <si>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</si>
  <si>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</si>
  <si>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</si>
  <si>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</si>
  <si>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</si>
  <si>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</si>
  <si>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</si>
  <si>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</si>
  <si>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</si>
  <si>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</si>
  <si>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</si>
  <si>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</si>
  <si>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Balances at June 30, 2017</t>
  </si>
  <si>
    <t>168C</t>
  </si>
  <si>
    <t>168D(1)</t>
  </si>
  <si>
    <t>Employer's proportionate share of the collective total OPEB liability</t>
  </si>
  <si>
    <t>168D(2)</t>
  </si>
  <si>
    <t>Employer's proportion of the collective total OPEB liability</t>
  </si>
  <si>
    <t>169B</t>
  </si>
  <si>
    <t>The [entity name] has a special funding situation related to benefits paid by the primary government for its eligible retired employees participating in the TNP. [entity name]'s proportionate share of the collective total OPEB liability was based on a projection of the employers long-term share of benefits paid through the OPEB plan relative to the projected share of benefit payments of all participating employers and nonemployer contributing entities, actuarially determined.  The [entity name] proportion of 0% did not change from the prior measurement date.</t>
  </si>
  <si>
    <t>169B,</t>
  </si>
  <si>
    <t>169C</t>
  </si>
  <si>
    <t>169D</t>
  </si>
  <si>
    <t>169F</t>
  </si>
  <si>
    <r>
      <rPr>
        <b/>
        <i/>
        <sz val="10"/>
        <color theme="1"/>
        <rFont val="Times New Roman"/>
        <family val="1"/>
      </rPr>
      <t>Sensitivity of proportionate share of the collective total OPEB liability to changes in the healthcare cost trend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healthcare cost trend rate that is 1-percentage-point lower (6.50% decreasing to 2.83%) or 1-percentage-point higher (8.50% decreasing to 4.83%) than the current healthcare cost trend rate. The [entity] does not report a proportionate share of the OPEB liability for employees in the TNP. </t>
    </r>
  </si>
  <si>
    <r>
      <rPr>
        <b/>
        <i/>
        <sz val="10"/>
        <color theme="1"/>
        <rFont val="Times New Roman"/>
        <family val="1"/>
      </rPr>
      <t>Sensitivity of proportionate share of the collective total OPEB liability to changes in the discount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(2.56%) or 1-percentage-point higher (4.56%) than the current discount rate. The [entity] does not report a proportionate share of the OPEB liability for employees in the TNP. </t>
    </r>
  </si>
  <si>
    <t>167B</t>
  </si>
  <si>
    <t>167A</t>
  </si>
  <si>
    <r>
      <rPr>
        <b/>
        <i/>
        <sz val="10"/>
        <color theme="1"/>
        <rFont val="Times New Roman"/>
        <family val="1"/>
      </rPr>
      <t>OPEB expense</t>
    </r>
    <r>
      <rPr>
        <sz val="10"/>
        <color theme="1"/>
        <rFont val="Times New Roman"/>
        <family val="1"/>
      </rPr>
      <t xml:space="preserve"> - For the fiscal year ended June, 30, 2018, the primary government recognized OPEB expense of $xxx.xx million for employees of the [entity] participating in the TNP. </t>
    </r>
  </si>
  <si>
    <t>169G</t>
  </si>
  <si>
    <t>169H</t>
  </si>
  <si>
    <t>169H(1)</t>
  </si>
  <si>
    <t>169H(2)</t>
  </si>
  <si>
    <t>169H(3)</t>
  </si>
  <si>
    <t>169H(4)</t>
  </si>
  <si>
    <t>169I(3)</t>
  </si>
  <si>
    <t>169I(1)</t>
  </si>
  <si>
    <t>57A</t>
  </si>
  <si>
    <t>Schedule of Changes in [entity name] Proportionate Share of Collective OPEB Liability and Related Ratios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</si>
  <si>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</si>
  <si>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</si>
  <si>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</si>
  <si>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</si>
  <si>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</si>
  <si>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</si>
  <si>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</si>
  <si>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</si>
  <si>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</si>
  <si>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</si>
  <si>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</si>
  <si>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B(2)</t>
  </si>
  <si>
    <t>Nonemployer contributing entities proportionate  share of the collective total OPEB liability</t>
  </si>
  <si>
    <t>170B(2)b</t>
  </si>
  <si>
    <t>Employer's proportionate  share of the collective total OPEB liability</t>
  </si>
  <si>
    <t>170B(2)c</t>
  </si>
  <si>
    <t>GASB 85 para 14</t>
  </si>
  <si>
    <t>Employer's proportionate share of collective total OPEB liability as a percentage of covered-employee payroll</t>
  </si>
  <si>
    <t>170B(2)e</t>
  </si>
  <si>
    <t>There are no assets accumulating, in a trust that meets the criteria in paragraph 4 of statement 75, related to this OPEB plan.</t>
  </si>
  <si>
    <t>GASB 24 par 8</t>
  </si>
  <si>
    <t>Component unit employers will report revenues and a matching expenses related to on-behalf payments made to the TN plan for CU retirees during the current reporting period.</t>
  </si>
  <si>
    <t>191B(1)</t>
  </si>
  <si>
    <t>191B(2)</t>
  </si>
  <si>
    <t>191B(3)</t>
  </si>
  <si>
    <t>191B(4)</t>
  </si>
  <si>
    <t>191B(6)</t>
  </si>
  <si>
    <t>191B(5)</t>
  </si>
  <si>
    <t>Total OPEB Liability and OPEB Expense</t>
  </si>
  <si>
    <t>Component unit employers will report revenue and matching expense related to on-behalf payments made to the TN plan for CU retirees during the current reporting period.</t>
  </si>
  <si>
    <t xml:space="preserve"> Tennessee Board of Regents Central Office</t>
  </si>
  <si>
    <t xml:space="preserve"> Tennessee Foreign Language Institute</t>
  </si>
  <si>
    <r>
      <t xml:space="preserve"> </t>
    </r>
    <r>
      <rPr>
        <sz val="10"/>
        <color indexed="8"/>
        <rFont val="Times New Roman"/>
        <family val="1"/>
      </rPr>
      <t xml:space="preserve">Austin Peay State University </t>
    </r>
    <r>
      <rPr>
        <sz val="10"/>
        <rFont val="Times New Roman"/>
        <family val="1"/>
      </rPr>
      <t xml:space="preserve"> </t>
    </r>
  </si>
  <si>
    <r>
      <t xml:space="preserve"> </t>
    </r>
    <r>
      <rPr>
        <sz val="10"/>
        <color indexed="8"/>
        <rFont val="Times New Roman"/>
        <family val="1"/>
      </rPr>
      <t xml:space="preserve">East Tennessee State University </t>
    </r>
    <r>
      <rPr>
        <sz val="10"/>
        <rFont val="Times New Roman"/>
        <family val="1"/>
      </rPr>
      <t xml:space="preserve"> </t>
    </r>
  </si>
  <si>
    <r>
      <t xml:space="preserve"> </t>
    </r>
    <r>
      <rPr>
        <sz val="10"/>
        <color indexed="8"/>
        <rFont val="Times New Roman"/>
        <family val="1"/>
      </rPr>
      <t xml:space="preserve">Middle Tennessee State University </t>
    </r>
    <r>
      <rPr>
        <sz val="10"/>
        <rFont val="Times New Roman"/>
        <family val="1"/>
      </rPr>
      <t xml:space="preserve"> </t>
    </r>
  </si>
  <si>
    <r>
      <t xml:space="preserve"> </t>
    </r>
    <r>
      <rPr>
        <sz val="10"/>
        <color indexed="8"/>
        <rFont val="Times New Roman"/>
        <family val="1"/>
      </rPr>
      <t xml:space="preserve">Tennessee State University </t>
    </r>
    <r>
      <rPr>
        <sz val="10"/>
        <rFont val="Times New Roman"/>
        <family val="1"/>
      </rPr>
      <t xml:space="preserve"> </t>
    </r>
  </si>
  <si>
    <r>
      <t xml:space="preserve"> </t>
    </r>
    <r>
      <rPr>
        <sz val="10"/>
        <color indexed="8"/>
        <rFont val="Times New Roman"/>
        <family val="1"/>
      </rPr>
      <t xml:space="preserve">Tennessee Technological University </t>
    </r>
    <r>
      <rPr>
        <sz val="10"/>
        <rFont val="Times New Roman"/>
        <family val="1"/>
      </rPr>
      <t xml:space="preserve"> </t>
    </r>
  </si>
  <si>
    <r>
      <t xml:space="preserve"> </t>
    </r>
    <r>
      <rPr>
        <sz val="10"/>
        <color indexed="8"/>
        <rFont val="Times New Roman"/>
        <family val="1"/>
      </rPr>
      <t xml:space="preserve">University of Memphis </t>
    </r>
    <r>
      <rPr>
        <sz val="10"/>
        <rFont val="Times New Roman"/>
        <family val="1"/>
      </rPr>
      <t xml:space="preserve"> </t>
    </r>
  </si>
  <si>
    <r>
      <t xml:space="preserve"> </t>
    </r>
    <r>
      <rPr>
        <sz val="10"/>
        <color indexed="8"/>
        <rFont val="Times New Roman"/>
        <family val="1"/>
      </rPr>
      <t xml:space="preserve">Chattanooga State Technical Community College </t>
    </r>
    <r>
      <rPr>
        <sz val="10"/>
        <rFont val="Times New Roman"/>
        <family val="1"/>
      </rPr>
      <t xml:space="preserve"> </t>
    </r>
  </si>
  <si>
    <r>
      <t xml:space="preserve"> </t>
    </r>
    <r>
      <rPr>
        <sz val="10"/>
        <color indexed="8"/>
        <rFont val="Times New Roman"/>
        <family val="1"/>
      </rPr>
      <t xml:space="preserve">Cleveland State Community College </t>
    </r>
    <r>
      <rPr>
        <sz val="10"/>
        <rFont val="Times New Roman"/>
        <family val="1"/>
      </rPr>
      <t xml:space="preserve"> </t>
    </r>
  </si>
  <si>
    <r>
      <t xml:space="preserve"> </t>
    </r>
    <r>
      <rPr>
        <sz val="10"/>
        <color indexed="8"/>
        <rFont val="Times New Roman"/>
        <family val="1"/>
      </rPr>
      <t xml:space="preserve">Columbia State Community College </t>
    </r>
    <r>
      <rPr>
        <sz val="10"/>
        <rFont val="Times New Roman"/>
        <family val="1"/>
      </rPr>
      <t xml:space="preserve"> </t>
    </r>
  </si>
  <si>
    <r>
      <t xml:space="preserve"> </t>
    </r>
    <r>
      <rPr>
        <sz val="10"/>
        <color indexed="8"/>
        <rFont val="Times New Roman"/>
        <family val="1"/>
      </rPr>
      <t xml:space="preserve">Dyersburg State Community College </t>
    </r>
    <r>
      <rPr>
        <sz val="10"/>
        <rFont val="Times New Roman"/>
        <family val="1"/>
      </rPr>
      <t xml:space="preserve"> </t>
    </r>
  </si>
  <si>
    <r>
      <t xml:space="preserve"> </t>
    </r>
    <r>
      <rPr>
        <sz val="10"/>
        <color indexed="8"/>
        <rFont val="Times New Roman"/>
        <family val="1"/>
      </rPr>
      <t xml:space="preserve">Jackson State Community College </t>
    </r>
    <r>
      <rPr>
        <sz val="10"/>
        <rFont val="Times New Roman"/>
        <family val="1"/>
      </rPr>
      <t xml:space="preserve"> </t>
    </r>
  </si>
  <si>
    <r>
      <t xml:space="preserve"> </t>
    </r>
    <r>
      <rPr>
        <sz val="10"/>
        <color indexed="8"/>
        <rFont val="Times New Roman"/>
        <family val="1"/>
      </rPr>
      <t xml:space="preserve">Motlow State Community College </t>
    </r>
    <r>
      <rPr>
        <sz val="10"/>
        <rFont val="Times New Roman"/>
        <family val="1"/>
      </rPr>
      <t xml:space="preserve"> </t>
    </r>
  </si>
  <si>
    <r>
      <t xml:space="preserve"> </t>
    </r>
    <r>
      <rPr>
        <sz val="10"/>
        <color indexed="8"/>
        <rFont val="Times New Roman"/>
        <family val="1"/>
      </rPr>
      <t xml:space="preserve">Nashville State Technical Community College </t>
    </r>
    <r>
      <rPr>
        <sz val="10"/>
        <rFont val="Times New Roman"/>
        <family val="1"/>
      </rPr>
      <t xml:space="preserve"> </t>
    </r>
  </si>
  <si>
    <r>
      <t xml:space="preserve"> </t>
    </r>
    <r>
      <rPr>
        <sz val="10"/>
        <color indexed="8"/>
        <rFont val="Times New Roman"/>
        <family val="1"/>
      </rPr>
      <t xml:space="preserve">Northeast State Technical Community College </t>
    </r>
    <r>
      <rPr>
        <sz val="10"/>
        <rFont val="Times New Roman"/>
        <family val="1"/>
      </rPr>
      <t xml:space="preserve"> </t>
    </r>
  </si>
  <si>
    <r>
      <t xml:space="preserve"> </t>
    </r>
    <r>
      <rPr>
        <sz val="10"/>
        <color indexed="8"/>
        <rFont val="Times New Roman"/>
        <family val="1"/>
      </rPr>
      <t xml:space="preserve">Pellissippi State Technical Community College </t>
    </r>
    <r>
      <rPr>
        <sz val="10"/>
        <rFont val="Times New Roman"/>
        <family val="1"/>
      </rPr>
      <t xml:space="preserve"> </t>
    </r>
  </si>
  <si>
    <r>
      <t xml:space="preserve"> </t>
    </r>
    <r>
      <rPr>
        <sz val="10"/>
        <color indexed="8"/>
        <rFont val="Times New Roman"/>
        <family val="1"/>
      </rPr>
      <t xml:space="preserve">Roane State Community College </t>
    </r>
    <r>
      <rPr>
        <sz val="10"/>
        <rFont val="Times New Roman"/>
        <family val="1"/>
      </rPr>
      <t xml:space="preserve"> </t>
    </r>
  </si>
  <si>
    <r>
      <t xml:space="preserve"> </t>
    </r>
    <r>
      <rPr>
        <sz val="10"/>
        <color indexed="8"/>
        <rFont val="Times New Roman"/>
        <family val="1"/>
      </rPr>
      <t xml:space="preserve">Southwest State Community College </t>
    </r>
    <r>
      <rPr>
        <sz val="10"/>
        <rFont val="Times New Roman"/>
        <family val="1"/>
      </rPr>
      <t xml:space="preserve"> </t>
    </r>
  </si>
  <si>
    <r>
      <t xml:space="preserve"> </t>
    </r>
    <r>
      <rPr>
        <sz val="10"/>
        <color indexed="8"/>
        <rFont val="Times New Roman"/>
        <family val="1"/>
      </rPr>
      <t xml:space="preserve">Volunteer State Community College </t>
    </r>
    <r>
      <rPr>
        <sz val="10"/>
        <rFont val="Times New Roman"/>
        <family val="1"/>
      </rPr>
      <t xml:space="preserve"> </t>
    </r>
  </si>
  <si>
    <r>
      <t xml:space="preserve"> </t>
    </r>
    <r>
      <rPr>
        <sz val="10"/>
        <color indexed="8"/>
        <rFont val="Times New Roman"/>
        <family val="1"/>
      </rPr>
      <t xml:space="preserve">Walters State Community College </t>
    </r>
    <r>
      <rPr>
        <sz val="10"/>
        <rFont val="Times New Roman"/>
        <family val="1"/>
      </rPr>
      <t xml:space="preserve"> </t>
    </r>
  </si>
  <si>
    <r>
      <t xml:space="preserve"> </t>
    </r>
    <r>
      <rPr>
        <sz val="10"/>
        <color indexed="8"/>
        <rFont val="Times New Roman"/>
        <family val="1"/>
      </rPr>
      <t xml:space="preserve">TN Technical Center at Athens </t>
    </r>
    <r>
      <rPr>
        <sz val="10"/>
        <rFont val="Times New Roman"/>
        <family val="1"/>
      </rPr>
      <t xml:space="preserve"> </t>
    </r>
  </si>
  <si>
    <r>
      <t xml:space="preserve"> </t>
    </r>
    <r>
      <rPr>
        <sz val="10"/>
        <color indexed="8"/>
        <rFont val="Times New Roman"/>
        <family val="1"/>
      </rPr>
      <t xml:space="preserve">TN Technical Center at Chattanooga </t>
    </r>
    <r>
      <rPr>
        <sz val="10"/>
        <rFont val="Times New Roman"/>
        <family val="1"/>
      </rPr>
      <t xml:space="preserve"> </t>
    </r>
  </si>
  <si>
    <r>
      <t xml:space="preserve"> </t>
    </r>
    <r>
      <rPr>
        <sz val="10"/>
        <color indexed="8"/>
        <rFont val="Times New Roman"/>
        <family val="1"/>
      </rPr>
      <t xml:space="preserve">TN Technical Center at Covington </t>
    </r>
    <r>
      <rPr>
        <sz val="10"/>
        <rFont val="Times New Roman"/>
        <family val="1"/>
      </rPr>
      <t xml:space="preserve"> </t>
    </r>
  </si>
  <si>
    <r>
      <t xml:space="preserve"> </t>
    </r>
    <r>
      <rPr>
        <sz val="10"/>
        <color indexed="8"/>
        <rFont val="Times New Roman"/>
        <family val="1"/>
      </rPr>
      <t xml:space="preserve">TN Technical Center at Crossville </t>
    </r>
    <r>
      <rPr>
        <sz val="10"/>
        <rFont val="Times New Roman"/>
        <family val="1"/>
      </rPr>
      <t xml:space="preserve"> </t>
    </r>
  </si>
  <si>
    <r>
      <t xml:space="preserve"> </t>
    </r>
    <r>
      <rPr>
        <sz val="10"/>
        <color indexed="8"/>
        <rFont val="Times New Roman"/>
        <family val="1"/>
      </rPr>
      <t xml:space="preserve">TN Technical Center at Crump </t>
    </r>
    <r>
      <rPr>
        <sz val="10"/>
        <rFont val="Times New Roman"/>
        <family val="1"/>
      </rPr>
      <t xml:space="preserve"> </t>
    </r>
  </si>
  <si>
    <r>
      <t xml:space="preserve"> </t>
    </r>
    <r>
      <rPr>
        <sz val="10"/>
        <color indexed="8"/>
        <rFont val="Times New Roman"/>
        <family val="1"/>
      </rPr>
      <t xml:space="preserve">TN Technical Center at Dickson </t>
    </r>
    <r>
      <rPr>
        <sz val="10"/>
        <rFont val="Times New Roman"/>
        <family val="1"/>
      </rPr>
      <t xml:space="preserve"> </t>
    </r>
  </si>
  <si>
    <r>
      <t xml:space="preserve"> </t>
    </r>
    <r>
      <rPr>
        <sz val="10"/>
        <color indexed="8"/>
        <rFont val="Times New Roman"/>
        <family val="1"/>
      </rPr>
      <t xml:space="preserve">TN Technical Center at Elizabethton </t>
    </r>
    <r>
      <rPr>
        <sz val="10"/>
        <rFont val="Times New Roman"/>
        <family val="1"/>
      </rPr>
      <t xml:space="preserve"> </t>
    </r>
  </si>
  <si>
    <r>
      <t xml:space="preserve"> </t>
    </r>
    <r>
      <rPr>
        <sz val="10"/>
        <color indexed="8"/>
        <rFont val="Times New Roman"/>
        <family val="1"/>
      </rPr>
      <t xml:space="preserve">TN Technical Center at Harriman </t>
    </r>
    <r>
      <rPr>
        <sz val="10"/>
        <rFont val="Times New Roman"/>
        <family val="1"/>
      </rPr>
      <t xml:space="preserve"> </t>
    </r>
  </si>
  <si>
    <r>
      <t xml:space="preserve"> </t>
    </r>
    <r>
      <rPr>
        <sz val="10"/>
        <color indexed="8"/>
        <rFont val="Times New Roman"/>
        <family val="1"/>
      </rPr>
      <t xml:space="preserve">TN Technical Center at Hartsville </t>
    </r>
    <r>
      <rPr>
        <sz val="10"/>
        <rFont val="Times New Roman"/>
        <family val="1"/>
      </rPr>
      <t xml:space="preserve"> </t>
    </r>
  </si>
  <si>
    <r>
      <t xml:space="preserve"> </t>
    </r>
    <r>
      <rPr>
        <sz val="10"/>
        <color indexed="8"/>
        <rFont val="Times New Roman"/>
        <family val="1"/>
      </rPr>
      <t xml:space="preserve">TN Technical Center at Hohenwald </t>
    </r>
    <r>
      <rPr>
        <sz val="10"/>
        <rFont val="Times New Roman"/>
        <family val="1"/>
      </rPr>
      <t xml:space="preserve"> </t>
    </r>
  </si>
  <si>
    <r>
      <t xml:space="preserve"> </t>
    </r>
    <r>
      <rPr>
        <sz val="10"/>
        <color indexed="8"/>
        <rFont val="Times New Roman"/>
        <family val="1"/>
      </rPr>
      <t xml:space="preserve">TN Technical Center at Jacksboro </t>
    </r>
    <r>
      <rPr>
        <sz val="10"/>
        <rFont val="Times New Roman"/>
        <family val="1"/>
      </rPr>
      <t xml:space="preserve"> </t>
    </r>
  </si>
  <si>
    <r>
      <t xml:space="preserve"> </t>
    </r>
    <r>
      <rPr>
        <sz val="10"/>
        <color indexed="8"/>
        <rFont val="Times New Roman"/>
        <family val="1"/>
      </rPr>
      <t xml:space="preserve">TN Technical Center at Jackson </t>
    </r>
    <r>
      <rPr>
        <sz val="10"/>
        <rFont val="Times New Roman"/>
        <family val="1"/>
      </rPr>
      <t xml:space="preserve"> </t>
    </r>
  </si>
  <si>
    <r>
      <t xml:space="preserve"> </t>
    </r>
    <r>
      <rPr>
        <sz val="10"/>
        <color indexed="8"/>
        <rFont val="Times New Roman"/>
        <family val="1"/>
      </rPr>
      <t xml:space="preserve">TN Technical Center at Knoxville </t>
    </r>
    <r>
      <rPr>
        <sz val="10"/>
        <rFont val="Times New Roman"/>
        <family val="1"/>
      </rPr>
      <t xml:space="preserve"> </t>
    </r>
  </si>
  <si>
    <r>
      <t xml:space="preserve"> </t>
    </r>
    <r>
      <rPr>
        <sz val="10"/>
        <color indexed="8"/>
        <rFont val="Times New Roman"/>
        <family val="1"/>
      </rPr>
      <t xml:space="preserve">TN Technical Center at Livingston </t>
    </r>
    <r>
      <rPr>
        <sz val="10"/>
        <rFont val="Times New Roman"/>
        <family val="1"/>
      </rPr>
      <t xml:space="preserve"> </t>
    </r>
  </si>
  <si>
    <r>
      <t xml:space="preserve"> </t>
    </r>
    <r>
      <rPr>
        <sz val="10"/>
        <color indexed="8"/>
        <rFont val="Times New Roman"/>
        <family val="1"/>
      </rPr>
      <t xml:space="preserve">TN Technical Center at McKenzie </t>
    </r>
    <r>
      <rPr>
        <sz val="10"/>
        <rFont val="Times New Roman"/>
        <family val="1"/>
      </rPr>
      <t xml:space="preserve"> </t>
    </r>
  </si>
  <si>
    <r>
      <t xml:space="preserve"> </t>
    </r>
    <r>
      <rPr>
        <sz val="10"/>
        <color indexed="8"/>
        <rFont val="Times New Roman"/>
        <family val="1"/>
      </rPr>
      <t xml:space="preserve">TN Technical Center at McMinnville </t>
    </r>
    <r>
      <rPr>
        <sz val="10"/>
        <rFont val="Times New Roman"/>
        <family val="1"/>
      </rPr>
      <t xml:space="preserve"> </t>
    </r>
  </si>
  <si>
    <r>
      <t xml:space="preserve"> </t>
    </r>
    <r>
      <rPr>
        <sz val="10"/>
        <color indexed="8"/>
        <rFont val="Times New Roman"/>
        <family val="1"/>
      </rPr>
      <t xml:space="preserve">TN Technical Center at Memphis </t>
    </r>
    <r>
      <rPr>
        <sz val="10"/>
        <rFont val="Times New Roman"/>
        <family val="1"/>
      </rPr>
      <t xml:space="preserve"> </t>
    </r>
  </si>
  <si>
    <r>
      <t xml:space="preserve"> </t>
    </r>
    <r>
      <rPr>
        <sz val="10"/>
        <color indexed="8"/>
        <rFont val="Times New Roman"/>
        <family val="1"/>
      </rPr>
      <t xml:space="preserve">TN Technical Center at Morristown </t>
    </r>
    <r>
      <rPr>
        <sz val="10"/>
        <rFont val="Times New Roman"/>
        <family val="1"/>
      </rPr>
      <t xml:space="preserve"> </t>
    </r>
  </si>
  <si>
    <r>
      <t xml:space="preserve"> </t>
    </r>
    <r>
      <rPr>
        <sz val="10"/>
        <color indexed="8"/>
        <rFont val="Times New Roman"/>
        <family val="1"/>
      </rPr>
      <t xml:space="preserve">TN Technical Center at Murfreesboro </t>
    </r>
    <r>
      <rPr>
        <sz val="10"/>
        <rFont val="Times New Roman"/>
        <family val="1"/>
      </rPr>
      <t xml:space="preserve"> </t>
    </r>
  </si>
  <si>
    <r>
      <t xml:space="preserve"> </t>
    </r>
    <r>
      <rPr>
        <sz val="10"/>
        <color indexed="8"/>
        <rFont val="Times New Roman"/>
        <family val="1"/>
      </rPr>
      <t xml:space="preserve">TN Technical Center at Nashville </t>
    </r>
    <r>
      <rPr>
        <sz val="10"/>
        <rFont val="Times New Roman"/>
        <family val="1"/>
      </rPr>
      <t xml:space="preserve"> </t>
    </r>
  </si>
  <si>
    <r>
      <t xml:space="preserve"> </t>
    </r>
    <r>
      <rPr>
        <sz val="10"/>
        <color indexed="8"/>
        <rFont val="Times New Roman"/>
        <family val="1"/>
      </rPr>
      <t xml:space="preserve">TN Technical Center at Newbern </t>
    </r>
    <r>
      <rPr>
        <sz val="10"/>
        <rFont val="Times New Roman"/>
        <family val="1"/>
      </rPr>
      <t xml:space="preserve"> </t>
    </r>
  </si>
  <si>
    <r>
      <t xml:space="preserve"> </t>
    </r>
    <r>
      <rPr>
        <sz val="10"/>
        <color indexed="8"/>
        <rFont val="Times New Roman"/>
        <family val="1"/>
      </rPr>
      <t xml:space="preserve">TN Technical Center at Oneida </t>
    </r>
    <r>
      <rPr>
        <sz val="10"/>
        <rFont val="Times New Roman"/>
        <family val="1"/>
      </rPr>
      <t xml:space="preserve"> </t>
    </r>
  </si>
  <si>
    <r>
      <t xml:space="preserve"> </t>
    </r>
    <r>
      <rPr>
        <sz val="10"/>
        <color indexed="8"/>
        <rFont val="Times New Roman"/>
        <family val="1"/>
      </rPr>
      <t xml:space="preserve">TN Technical Center at Paris </t>
    </r>
    <r>
      <rPr>
        <sz val="10"/>
        <rFont val="Times New Roman"/>
        <family val="1"/>
      </rPr>
      <t xml:space="preserve"> </t>
    </r>
  </si>
  <si>
    <r>
      <t xml:space="preserve"> </t>
    </r>
    <r>
      <rPr>
        <sz val="10"/>
        <color indexed="8"/>
        <rFont val="Times New Roman"/>
        <family val="1"/>
      </rPr>
      <t xml:space="preserve">TN Technical Center at Pulaski </t>
    </r>
    <r>
      <rPr>
        <sz val="10"/>
        <rFont val="Times New Roman"/>
        <family val="1"/>
      </rPr>
      <t xml:space="preserve"> </t>
    </r>
  </si>
  <si>
    <r>
      <t xml:space="preserve"> </t>
    </r>
    <r>
      <rPr>
        <sz val="10"/>
        <color indexed="8"/>
        <rFont val="Times New Roman"/>
        <family val="1"/>
      </rPr>
      <t xml:space="preserve">TN Technical Center at Ripley </t>
    </r>
    <r>
      <rPr>
        <sz val="10"/>
        <rFont val="Times New Roman"/>
        <family val="1"/>
      </rPr>
      <t xml:space="preserve"> </t>
    </r>
  </si>
  <si>
    <r>
      <t xml:space="preserve"> </t>
    </r>
    <r>
      <rPr>
        <sz val="10"/>
        <color indexed="8"/>
        <rFont val="Times New Roman"/>
        <family val="1"/>
      </rPr>
      <t xml:space="preserve">TN Technical Center at Shelbyville </t>
    </r>
    <r>
      <rPr>
        <sz val="10"/>
        <rFont val="Times New Roman"/>
        <family val="1"/>
      </rPr>
      <t xml:space="preserve"> </t>
    </r>
  </si>
  <si>
    <r>
      <t xml:space="preserve"> </t>
    </r>
    <r>
      <rPr>
        <sz val="10"/>
        <color indexed="8"/>
        <rFont val="Times New Roman"/>
        <family val="1"/>
      </rPr>
      <t xml:space="preserve">TN Technical Center at Whiteville </t>
    </r>
    <r>
      <rPr>
        <sz val="10"/>
        <rFont val="Times New Roman"/>
        <family val="1"/>
      </rPr>
      <t xml:space="preserve"> </t>
    </r>
  </si>
  <si>
    <r>
      <t xml:space="preserve"> </t>
    </r>
    <r>
      <rPr>
        <sz val="10"/>
        <color indexed="8"/>
        <rFont val="Times New Roman"/>
        <family val="1"/>
      </rPr>
      <t xml:space="preserve">Univ of Tennessee System </t>
    </r>
    <r>
      <rPr>
        <sz val="10"/>
        <rFont val="Times New Roman"/>
        <family val="1"/>
      </rPr>
      <t xml:space="preserve"> </t>
    </r>
  </si>
  <si>
    <t>190A, B, C</t>
  </si>
  <si>
    <r>
      <rPr>
        <b/>
        <i/>
        <sz val="10"/>
        <rFont val="Times New Roman"/>
        <family val="1"/>
      </rPr>
      <t>Actuarial assumptions</t>
    </r>
    <r>
      <rPr>
        <sz val="10"/>
        <rFont val="Times New Roman"/>
        <family val="1"/>
      </rPr>
      <t xml:space="preserve"> - The collective total OPEB liability in the June 30, 2017 actuarial valuation was determined using the following actuarial assumptions, applied to all periods included in the measurement, unless otherwise specified:</t>
    </r>
  </si>
  <si>
    <r>
      <rPr>
        <b/>
        <i/>
        <sz val="10"/>
        <rFont val="Times New Roman"/>
        <family val="1"/>
      </rPr>
      <t>Discount rate</t>
    </r>
    <r>
      <rPr>
        <sz val="10"/>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</si>
  <si>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r>
      <rPr>
        <b/>
        <i/>
        <sz val="10"/>
        <rFont val="Times New Roman"/>
        <family val="1"/>
      </rPr>
      <t xml:space="preserve">Changes in benefit terms - </t>
    </r>
    <r>
      <rPr>
        <sz val="10"/>
        <rFont val="Times New Roman"/>
        <family val="1"/>
      </rPr>
      <t>This section will include a brief discussion of any changes in benefit terms from the previous valuation (if applicable).  (N/A for 2018 due to rolling back of ending balance to determine beginning balance)</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</si>
  <si>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In the 2019 note, we will need to disclose change to prefunded arrangement)</t>
    </r>
  </si>
  <si>
    <r>
      <rPr>
        <b/>
        <i/>
        <sz val="10"/>
        <rFont val="Times New Roman"/>
        <family val="1"/>
      </rPr>
      <t>OPEB expense</t>
    </r>
    <r>
      <rPr>
        <sz val="10"/>
        <rFont val="Times New Roman"/>
        <family val="1"/>
      </rPr>
      <t xml:space="preserve"> - For the fiscal year ended June, 30, 2018, the [entity] recognized OPEB expense of $xxx.xx million.</t>
    </r>
  </si>
  <si>
    <r>
      <rPr>
        <b/>
        <i/>
        <sz val="10"/>
        <rFont val="Times New Roman"/>
        <family val="1"/>
      </rPr>
      <t xml:space="preserve">Changes in assumptions - </t>
    </r>
    <r>
      <rPr>
        <sz val="10"/>
        <rFont val="Times New Roman"/>
        <family val="1"/>
      </rPr>
      <t>The discount rate was changed from 2.92% as of the beginning of the measurement period to 3.56% as of June 30, 2017.  This change in assumption decreased the total OPEB liability.</t>
    </r>
  </si>
  <si>
    <r>
      <rPr>
        <b/>
        <i/>
        <sz val="10"/>
        <rFont val="Times New Roman"/>
        <family val="1"/>
      </rPr>
      <t>Proportionate share</t>
    </r>
    <r>
      <rPr>
        <sz val="10"/>
        <rFont val="Times New Roman"/>
        <family val="1"/>
      </rPr>
      <t xml:space="preserve"> - The [entity]'s proportion and proportionate share of the collective total OPEB liability, related to the EGOP, is xx.xx% and $xxx.xx million, respectively.  The proportion existing at the prior measurement date was x.xx%. [entity]'s proportion of the collective total OPEB liability was based on a projection of the its long-term share of contributions to the OPEB plan relative to the projected share of contributions of all participating employers, actuarially determined. The collective total OPEB liability was determined by an actuarial valuation with a valuation date of June 30, 2017 and measurement date of June 30, 2017.</t>
    </r>
  </si>
  <si>
    <r>
      <rPr>
        <b/>
        <i/>
        <sz val="10"/>
        <rFont val="Times New Roman"/>
        <family val="1"/>
      </rPr>
      <t>Sensitivity of proportionate share of the collective total OPEB liability to changes in the healthcare cost trend rate</t>
    </r>
    <r>
      <rPr>
        <sz val="10"/>
        <rFont val="Times New Roman"/>
        <family val="1"/>
      </rPr>
      <t xml:space="preserve"> - The following presents [entity name] proportionate share of the collective total OPEB liability of the EGOP, as well as what the proportionate share of the collective total OPEB liability would be if it were calculated using a healthcare cost trend rate that is 1-percentage-point lower (6.50% decreasing to 2.83%) or 1-percentage-point higher (8.50% decreasing to 4.83%) than the current healthcare cost trend rate.</t>
    </r>
  </si>
  <si>
    <r>
      <rPr>
        <b/>
        <i/>
        <sz val="10"/>
        <rFont val="Times New Roman"/>
        <family val="1"/>
      </rPr>
      <t>Deferred outflows of resources and deferred inflows of resources</t>
    </r>
    <r>
      <rPr>
        <sz val="10"/>
        <rFont val="Times New Roman"/>
        <family val="1"/>
      </rPr>
      <t xml:space="preserve"> - For the fiscal year ended June, 30, 2018, [entity] reported deferred outflows of resources and deferred inflows of resources related to OPEB paid by the EGOP  from the following sources:</t>
    </r>
  </si>
  <si>
    <t>EGOP</t>
  </si>
  <si>
    <t>Closed State Employee Group OPEB Plan</t>
  </si>
  <si>
    <r>
      <rPr>
        <b/>
        <i/>
        <sz val="10"/>
        <rFont val="Times New Roman"/>
        <family val="1"/>
      </rPr>
      <t>Benefits provided</t>
    </r>
    <r>
      <rPr>
        <sz val="10"/>
        <rFont val="Times New Roman"/>
        <family val="1"/>
      </rPr>
      <t xml:space="preserve"> - The EGOP is offered to provide health insurance coverage to eligible retired and disabled participants and is the only postemployment benefit provided to eligible pre-65 participants. Benefits are established and amended by an insurance committee created by Tennessee Code Annotated (TCA) 8-27-201.  All retirees and disabled employees of the primary government and certain component units, who are eligible and choose coverage, and who have not yet reached the age of 65 are enrolled in this plan. All members have the option of choosing between the partnership promise, no partnership promise, standard preferred provider organization (PPO) plan or the wellness healthsavings consumer-driven health plan (CDHP) for healthcare benefits.  Retired plan members receive the same plan benefits, as active employees, at a blended premium rate that considers the cost of active employees.  This creates an implicit subsidy for the retirees. The retirees cost is then directly subsidized, by the employers, based on years of service. Therefore, retirees with 30 years of service are subsidized 80 percent; 20 but less than 30 years, 70 percent; and less than 20 years, 60 percent.  No subsidy is provided to retirees in the healthsavings CDHP plan.  This plan is funded on a pay-as-you-go basis and there are no assets accumulating in a trust that meets the criteria of paragraph 4 of GASB Statement No. 75.</t>
    </r>
  </si>
  <si>
    <t>State Employee Group Plan - PayGo - Component Unit Reporting</t>
  </si>
  <si>
    <t xml:space="preserve">Annually, an insurance committee, created in accordance with Tennessee Code Annotated (TCA) 8-27-201, establishes the required payments to the plan by member employers and employees. Active members of the Employee Group Insurance Plan and pre-age 65 retired members of the EGOP pay the same rate. Claims liabilities of the plans are periodically computed using actuarial and statistical techniques to establish premium rates. </t>
  </si>
  <si>
    <t>Tennessee (Medicare Supplement) Plan - PayGo - Component Unit Reporting</t>
  </si>
  <si>
    <r>
      <rPr>
        <b/>
        <i/>
        <sz val="10"/>
        <rFont val="Times New Roman"/>
        <family val="1"/>
      </rPr>
      <t>Benefits provided</t>
    </r>
    <r>
      <rPr>
        <sz val="10"/>
        <rFont val="Times New Roman"/>
        <family val="1"/>
      </rPr>
      <t xml:space="preserve"> - The TNP is offered to help fill most of the coverage gaps created by Medicare and is the only postemployment benefit provided to eligible post-65 retired and disabled employees of participating employers. This plan does not include pharmacy.  In accordance with Tennessee Code Annotated (TCA) 8-27-209, benefits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 a benefit from the Tennessee Consolidated Retirement System may participate in this plan. 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 [Entity] does not provide any subsidies for retirees in the TNP. The primary government paid $xx.x million for OPEB as the benefits came due during the reporting period. This plan is funded on a pay-as-you-go basis and there are no assets accumulating in a trust that meets the criteria of paragraph 4 of GASB Statement No. 75.</t>
    </r>
  </si>
  <si>
    <r>
      <rPr>
        <b/>
        <i/>
        <sz val="10"/>
        <rFont val="Times New Roman"/>
        <family val="1"/>
      </rPr>
      <t>Proportionate share</t>
    </r>
    <r>
      <rPr>
        <sz val="10"/>
        <rFont val="Times New Roman"/>
        <family val="1"/>
      </rPr>
      <t xml:space="preserve"> - The primary governments proportion and proportionate share of the OPEB liability related to the [entity]'s retirees participating in the TNP is 100% and $xxx.x million, respectively. The [entity]'s proportion of the collective total OPEB liability was based on a projection of the its long-term share of contributions to the OPEB plan relative to the projected share of contributions of all participating employers, actuarially determined. There has been no change in the [entity]'s proportion since the prior measurement date. The collective total OPEB liability was determined by an actuarial valuation with a valuation date of June 30, 2017 and measurement date of June 30, 2017.</t>
    </r>
  </si>
  <si>
    <r>
      <t xml:space="preserve">Actuarial assumptions - </t>
    </r>
    <r>
      <rPr>
        <sz val="10"/>
        <rFont val="Times New Roman"/>
        <family val="1"/>
      </rPr>
      <t>The total OPEB liability in the June 30, 2017 actuarial valuation was determined using the following actuarial assumptions and other inputs, applied to all periods included in the measurement, unless otherwise specified:</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</si>
  <si>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 (N/A for 2018)</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</si>
  <si>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</si>
  <si>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r>
      <rPr>
        <b/>
        <i/>
        <sz val="10"/>
        <rFont val="Times New Roman"/>
        <family val="1"/>
      </rPr>
      <t>Sensitivity of proportionate share of the collective total OPEB liability to changes in the discount rate</t>
    </r>
    <r>
      <rPr>
        <sz val="10"/>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(2.56%) or 1-percentage-point higher (4.56%) than the current discount rate. The [entity] does not report a proportionate share of the OPEB liability for employees in the TNP. </t>
    </r>
  </si>
  <si>
    <r>
      <rPr>
        <b/>
        <i/>
        <sz val="10"/>
        <rFont val="Times New Roman"/>
        <family val="1"/>
      </rPr>
      <t>OPEB expense</t>
    </r>
    <r>
      <rPr>
        <sz val="10"/>
        <rFont val="Times New Roman"/>
        <family val="1"/>
      </rPr>
      <t xml:space="preserve"> - For the fiscal year ended June, 30, 2018, the primary government recognized OPEB expense of $xxx.xx million for employees of the [entity] participating in the TNP.</t>
    </r>
  </si>
  <si>
    <r>
      <rPr>
        <b/>
        <i/>
        <sz val="10"/>
        <rFont val="Times New Roman"/>
        <family val="1"/>
      </rPr>
      <t>Plan description</t>
    </r>
    <r>
      <rPr>
        <sz val="10"/>
        <rFont val="Times New Roman"/>
        <family val="1"/>
      </rPr>
      <t xml:space="preserve"> - Employees of the [entity], who were hired prior to July 1, 2015 and choose coverage, are provided with pre-65 retiree health insurance benefits through the closed State Employee Group OPEB Plan (EGOP) administered by the Tennessee Department of Finance and Administration. This plan is considered to be single-employer defined benefit plan that is used to provide postemployment benefits other than pensions (OPEB). This plan is closed to the employees of all participating employers that were hired on or after July 1, 2015. The employers participating in this plan includes the primary government, the Tennessee Student Assistance Corporation, the Tennessee Housing Development Agency, the University of Tennessee and the institutions that make up the State University and Community College System. </t>
    </r>
  </si>
  <si>
    <t>Amounts reported as deferred outflows of resources and deferred inflows of resources related to OPEB paid by the EGOP will be recognized in OPEB expense as follows:</t>
  </si>
  <si>
    <r>
      <rPr>
        <b/>
        <i/>
        <sz val="10"/>
        <rFont val="Times New Roman"/>
        <family val="1"/>
      </rPr>
      <t>Plan description</t>
    </r>
    <r>
      <rPr>
        <sz val="10"/>
        <rFont val="Times New Roman"/>
        <family val="1"/>
      </rPr>
      <t xml:space="preserve"> - Employees of the [entity], who were hired prior to July 1, 2015 and choose coverage, are provided with post-65 retiree health insurance benefits through the closed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This plan is closed to the employees of all participating employers that were hired on or after July 1, 2015. The primary government as well as the Tennessee Student Assistance Corporation, the Tennessee Housing Development Agency, the University of Tennessee and the other institutions that make up the State University and Community College System also participates in this plan. This plan also serves eligible post-65 retirees of employers who participate in the state administered Teacher Group Insurance and Local Government Insurance Plans.</t>
    </r>
  </si>
  <si>
    <t>The premium subsidies provided to retirees in the Tennessee Plan are assumed to remain unchanged for the entire projection; therefore trend rates are not applicable.</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</si>
  <si>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</si>
  <si>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 xml:space="preserve">                  -  </t>
  </si>
  <si>
    <t xml:space="preserve">Inactive Receiving </t>
  </si>
  <si>
    <t>Inactive Deferred</t>
  </si>
  <si>
    <t>Active</t>
  </si>
  <si>
    <t>Employer Provides</t>
  </si>
  <si>
    <t>Proportionate Share (expressed in thousands)</t>
  </si>
  <si>
    <r>
      <rPr>
        <b/>
        <i/>
        <sz val="10"/>
        <rFont val="Times New Roman"/>
        <family val="1"/>
      </rPr>
      <t>Sensitivity of proportionate share of the collective total OPEB liability to changes in the discount rate</t>
    </r>
    <r>
      <rPr>
        <sz val="10"/>
        <rFont val="Times New Roman"/>
        <family val="1"/>
      </rPr>
      <t xml:space="preserve"> - The following presents [entity] proportionate share of the collective total OPEB liability of the EGOP, as well as what the proportionate share of the collective total OPEB liability would be if it were calculated using a discount rate that is 1-percentage-point lower (2.56%) or 1-percentage-point higher (4.56%) than the current discount rate. (expressed in thousands)</t>
    </r>
  </si>
  <si>
    <t>TOE (expressed in thousands)</t>
  </si>
  <si>
    <t>EGOP (expressed in thousands)</t>
  </si>
  <si>
    <t>TN Plan On-Behalf Payments for FY18</t>
  </si>
  <si>
    <r>
      <rPr>
        <sz val="10"/>
        <color rgb="FFFF0000"/>
        <rFont val="Times New Roman"/>
        <family val="1"/>
      </rPr>
      <t>NOTE</t>
    </r>
    <r>
      <rPr>
        <sz val="10"/>
        <color theme="1"/>
        <rFont val="Times New Roman"/>
        <family val="1"/>
      </rPr>
      <t>: The total subsidy of $88,962,382.85 paid towards the claims costs of PG and CU retirees was allocated to the individual employers based on their current proportion of the collective total OPEB liability.</t>
    </r>
  </si>
  <si>
    <t>Immaterial rounding differences may be noted based on the entries provided.  Adjust in order to match the liability per valuation results amount. Consider running through OPEB expense.</t>
  </si>
  <si>
    <t>Rounded to thousands</t>
  </si>
  <si>
    <t>TOE (rounded to thousands)</t>
  </si>
  <si>
    <t xml:space="preserve"> Tennessee State University  </t>
  </si>
  <si>
    <t>8)    An entry to record a revenue and expenditure for benefits paid, on-behalf of the entity, by the state.  This is for financial statements using the current financial resources measurement focus. (GASB24, par 8) (These payments were made to the Tennessee Plan)</t>
  </si>
  <si>
    <r>
      <t xml:space="preserve">1) Prior period adjustment to record the employers proportionate share of the collective OPEB liability at the beginning of the measurement period (June 30, 2016 - June 30, 2017). The employer balance, per fiscal year 17 financials, is provided by the employer. The proper collective beginning balance, per the valuation, is found on the </t>
    </r>
    <r>
      <rPr>
        <b/>
        <i/>
        <sz val="11"/>
        <color theme="1"/>
        <rFont val="Calibri"/>
        <family val="2"/>
        <scheme val="minor"/>
      </rPr>
      <t>Schedule of Changes in Total OPEB Liability and Related Ratios</t>
    </r>
    <r>
      <rPr>
        <b/>
        <sz val="11"/>
        <color theme="1"/>
        <rFont val="Calibri"/>
        <family val="2"/>
        <scheme val="minor"/>
      </rPr>
      <t xml:space="preserve"> on the Total OPEB Liability - Beginning line. (GASB75, par 172-174; par 244 par 244(b))</t>
    </r>
  </si>
  <si>
    <r>
      <t xml:space="preserve">2)    Prior period adjustment to record the beginning balance of the deferred outflow of resources for benefit payments made subsequent to the measurement date of the beginning collective total OPEB liability but before the beginning of the employer fiscal year.  It is recommended that each plan use separate accounts for the deferrals. This should aid in reviews and validations. The collective total amount is found on the </t>
    </r>
    <r>
      <rPr>
        <b/>
        <i/>
        <sz val="11"/>
        <color theme="1"/>
        <rFont val="Calibri"/>
        <family val="2"/>
        <scheme val="minor"/>
      </rPr>
      <t xml:space="preserve">Schedule of Changes in Total OPEB Liability and Related Ratios </t>
    </r>
    <r>
      <rPr>
        <b/>
        <sz val="11"/>
        <color theme="1"/>
        <rFont val="Calibri"/>
        <family val="2"/>
        <scheme val="minor"/>
      </rPr>
      <t>on the Benefits payments line. FY2018 only (GASB75, par 244 par 244(b))</t>
    </r>
  </si>
  <si>
    <r>
      <t xml:space="preserve">3)    Entry to record the employers proportionate share of collective OPEB expense recognized for the measurement period. The collective total amount can be found on the </t>
    </r>
    <r>
      <rPr>
        <b/>
        <i/>
        <sz val="11"/>
        <color theme="1"/>
        <rFont val="Calibri"/>
        <family val="2"/>
        <scheme val="minor"/>
      </rPr>
      <t>Statement of OPEB Expense</t>
    </r>
    <r>
      <rPr>
        <b/>
        <sz val="11"/>
        <color theme="1"/>
        <rFont val="Calibri"/>
        <family val="2"/>
        <scheme val="minor"/>
      </rPr>
      <t>. (GASB75, par 175-180)</t>
    </r>
  </si>
  <si>
    <r>
      <t xml:space="preserve">4)    Entry to record the annual increase to the employers proportionate share of collective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176; par 157(a)(2))  </t>
    </r>
  </si>
  <si>
    <r>
      <t xml:space="preserve">5)    Entry to record the current year amortization of the employers’ proportionate share of collective deferred inflows of resources related to FY 2018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176; par 157(a)(2))</t>
    </r>
  </si>
  <si>
    <r>
      <t xml:space="preserve">6)    An entry to recognize the change in the employers proportionate share of the collective total OPEB liability related to benefit payments made during the measurement period. Amounts paid by the employer, for OPEB, as benefits come due should not be recognized in OPEB expense. In the year of implementation, this amount will be a reversal of the same amount recorded in Entry 2.  The collective total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157(b))</t>
    </r>
  </si>
  <si>
    <t>Removes the June 30, 2017 OPEB liability (Employer Provided)</t>
  </si>
  <si>
    <t>Records the beginning balance of the OPEB liability at June 30, 2016 (State plan summary, TOL tab, column F)</t>
  </si>
  <si>
    <t>(State plan summary, TOL tab, column L)</t>
  </si>
  <si>
    <t>(State plan summary, OPEB Expense Details tab, column P)</t>
  </si>
  <si>
    <t>(State plan summary, TOL tab, column K)</t>
  </si>
  <si>
    <t>(State plan summary, OPEB Expense Details tab, column M)</t>
  </si>
  <si>
    <t>Proportion - State plan summary, TOL tab, column E
Proportionate Share - State plan summary, TOL tab, column N</t>
  </si>
  <si>
    <t>Notes to Schedule of Change in Total OPEB Liability and Related Ratios</t>
  </si>
  <si>
    <t>Health Coverage Assumptions</t>
  </si>
  <si>
    <t>Actuarial Assumptions and Methods</t>
  </si>
  <si>
    <t>Notes to Schedule of Change in Total OPEB Liability and Related Ratios and Actuarial Assumptions and Methods</t>
  </si>
  <si>
    <t xml:space="preserve">State plan summary, TOL tab, column E
</t>
  </si>
  <si>
    <t xml:space="preserve">State plan summary, TOL tab, column P and Q
</t>
  </si>
  <si>
    <t xml:space="preserve">State plan summary, TOL tab, column R and S
</t>
  </si>
  <si>
    <t xml:space="preserve">State plan summary, OPEB Expense Details tab, column P
</t>
  </si>
  <si>
    <t xml:space="preserve">State plan summary, Net_Deferred_Outflows tab, column E
</t>
  </si>
  <si>
    <t>Payment Subsequent Tab</t>
  </si>
  <si>
    <t xml:space="preserve">State plan summary, Net_Deferred_Outflows tab, column F through K
</t>
  </si>
  <si>
    <t>Proportionate Share - State plan summary, TOL tab, column N</t>
  </si>
  <si>
    <t>On-Behalf Information Tab</t>
  </si>
  <si>
    <t>State provided</t>
  </si>
  <si>
    <t xml:space="preserve">TN plan summary, TOL tab, column P and Q
</t>
  </si>
  <si>
    <t xml:space="preserve">TN plan summary, OPEB Expense Details tab, column P
</t>
  </si>
  <si>
    <t>TN plan summary, TOL tab, column 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</si>
</sst>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General_)"/>
    <numFmt numFmtId="168" formatCode="_(* #,##0.00_);_(* \(#,##0.00\);_(* \-??_);_(@_)"/>
    <numFmt numFmtId="169" formatCode="0_);\(0\)"/>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 numFmtId="181" formatCode="_(* #,##0_);_(* \(#,##0\);_(* &quot;—&quot;_);_(@_)"/>
  </numFmts>
  <fonts count="9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0"/>
      <color rgb="FFFF0000"/>
      <name val="Times New Roman"/>
      <family val="1"/>
    </font>
    <font>
      <sz val="10"/>
      <color theme="1"/>
      <name val="Times New Roman"/>
      <family val="1"/>
    </font>
    <font>
      <b/>
      <i/>
      <sz val="10"/>
      <color theme="1"/>
      <name val="Times New Roman"/>
      <family val="1"/>
    </font>
    <font>
      <sz val="10"/>
      <color rgb="FF00B050"/>
      <name val="Times New Roman"/>
      <family val="1"/>
    </font>
    <font>
      <sz val="10"/>
      <color rgb="FF7030A0"/>
      <name val="Times New Roman"/>
      <family val="1"/>
    </font>
    <font>
      <sz val="10"/>
      <color rgb="FF00B0F0"/>
      <name val="Times New Roman"/>
      <family val="1"/>
    </font>
    <font>
      <sz val="10"/>
      <color rgb="FFFFC000"/>
      <name val="Times New Roman"/>
      <family val="1"/>
    </font>
    <font>
      <sz val="10"/>
      <color theme="5" tint="-0.249977111117893"/>
      <name val="Times New Roman"/>
      <family val="1"/>
    </font>
    <font>
      <sz val="10"/>
      <color rgb="FF0070C0"/>
      <name val="Times New Roman"/>
      <family val="1"/>
    </font>
    <font>
      <sz val="10"/>
      <color theme="9" tint="-0.249977111117893"/>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b/>
      <i/>
      <sz val="11"/>
      <color theme="1"/>
      <name val="Calibri"/>
      <family val="2"/>
      <scheme val="minor"/>
    </font>
    <font>
      <sz val="10"/>
      <color theme="9" tint="-0.499984740745262"/>
      <name val="Times New Roman"/>
      <family val="1"/>
    </font>
    <font>
      <sz val="10"/>
      <color indexed="8"/>
      <name val="Times New Roman"/>
      <family val="1"/>
    </font>
    <font>
      <sz val="11"/>
      <name val="Calibri"/>
      <family val="2"/>
      <scheme val="minor"/>
    </font>
    <font>
      <b/>
      <sz val="10"/>
      <name val="Times New Roman"/>
      <family val="1"/>
    </font>
    <font>
      <b/>
      <i/>
      <sz val="10"/>
      <name val="Times New Roman"/>
      <family val="1"/>
    </font>
    <font>
      <b/>
      <u/>
      <sz val="10"/>
      <name val="Times New Roman"/>
      <family val="1"/>
    </font>
    <font>
      <sz val="11"/>
      <name val="Times New Roman"/>
      <family val="1"/>
    </font>
    <font>
      <sz val="14"/>
      <color theme="1"/>
      <name val="Calibri"/>
      <family val="2"/>
      <scheme val="minor"/>
    </font>
    <font>
      <sz val="11"/>
      <color rgb="FF9C0006"/>
      <name val="Calibri"/>
      <family val="2"/>
    </font>
    <font>
      <b/>
      <sz val="11"/>
      <color rgb="FFFA7D00"/>
      <name val="Calibri"/>
      <family val="2"/>
    </font>
    <font>
      <sz val="10"/>
      <name val="Helv"/>
    </font>
    <font>
      <sz val="11"/>
      <color theme="1"/>
      <name val="Calibri"/>
      <family val="2"/>
    </font>
    <font>
      <b/>
      <sz val="10"/>
      <color indexed="64"/>
      <name val="Arial"/>
      <family val="2"/>
    </font>
    <font>
      <sz val="10"/>
      <name val="Courier New"/>
      <family val="3"/>
    </font>
    <font>
      <sz val="10"/>
      <color theme="1"/>
      <name val="Times New Roman"/>
      <family val="2"/>
    </font>
    <font>
      <u/>
      <sz val="9.4"/>
      <color indexed="12"/>
      <name val="Arial"/>
      <family val="2"/>
    </font>
    <font>
      <u/>
      <sz val="11"/>
      <color theme="10"/>
      <name val="Calibri"/>
      <family val="2"/>
      <scheme val="minor"/>
    </font>
    <font>
      <sz val="7"/>
      <name val="Small Fonts"/>
      <family val="2"/>
    </font>
    <font>
      <sz val="12"/>
      <name val="Tms Rmn"/>
    </font>
    <font>
      <sz val="10"/>
      <color indexed="64"/>
      <name val="Arial"/>
      <family val="2"/>
    </font>
    <font>
      <sz val="10"/>
      <name val="Courier"/>
      <family val="3"/>
    </font>
    <font>
      <sz val="12"/>
      <name val="Times New Roman"/>
      <family val="1"/>
    </font>
    <font>
      <sz val="8"/>
      <name val="Courier"/>
      <family val="3"/>
    </font>
    <font>
      <sz val="11"/>
      <name val="NewCenturySchlbk"/>
      <family val="1"/>
    </font>
    <font>
      <b/>
      <sz val="18"/>
      <color indexed="62"/>
      <name val="Cambria"/>
      <family val="2"/>
    </font>
    <font>
      <b/>
      <sz val="11"/>
      <color theme="1"/>
      <name val="Calibri"/>
      <family val="2"/>
    </font>
    <font>
      <sz val="10"/>
      <color rgb="FFFF0000"/>
      <name val="Times New Roman"/>
      <family val="1"/>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rgb="FF00B050"/>
        <bgColor indexed="64"/>
      </patternFill>
    </fill>
    <fill>
      <patternFill patternType="solid">
        <fgColor theme="3"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FF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right/>
      <top style="thin">
        <color indexed="64"/>
      </top>
      <bottom style="thin">
        <color indexed="64"/>
      </bottom>
      <diagonal/>
    </border>
  </borders>
  <cellStyleXfs count="4706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0" fontId="31" fillId="0" borderId="0"/>
    <xf numFmtId="0" fontId="30" fillId="0" borderId="0"/>
    <xf numFmtId="0" fontId="31" fillId="0" borderId="0"/>
    <xf numFmtId="0" fontId="30" fillId="0" borderId="0"/>
    <xf numFmtId="0" fontId="30" fillId="0" borderId="0"/>
    <xf numFmtId="0" fontId="30" fillId="0" borderId="0"/>
    <xf numFmtId="0" fontId="30"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34" fillId="0" borderId="0"/>
    <xf numFmtId="0" fontId="30" fillId="0" borderId="0"/>
    <xf numFmtId="0" fontId="30" fillId="0" borderId="0"/>
    <xf numFmtId="0" fontId="36" fillId="0" borderId="0"/>
    <xf numFmtId="0" fontId="34" fillId="0" borderId="0"/>
    <xf numFmtId="0" fontId="34" fillId="0" borderId="0"/>
    <xf numFmtId="0" fontId="34" fillId="0" borderId="0"/>
    <xf numFmtId="0" fontId="34" fillId="0" borderId="0"/>
    <xf numFmtId="0" fontId="31" fillId="0" borderId="0"/>
    <xf numFmtId="0" fontId="30" fillId="0" borderId="0"/>
    <xf numFmtId="0" fontId="34" fillId="0" borderId="0"/>
    <xf numFmtId="0" fontId="30" fillId="0" borderId="0"/>
    <xf numFmtId="0" fontId="34" fillId="0" borderId="0"/>
    <xf numFmtId="0" fontId="31" fillId="0" borderId="0"/>
    <xf numFmtId="39"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4" fillId="0" borderId="0"/>
    <xf numFmtId="0" fontId="34" fillId="0" borderId="0"/>
    <xf numFmtId="0" fontId="1" fillId="0" borderId="0"/>
    <xf numFmtId="0" fontId="1" fillId="0" borderId="0"/>
    <xf numFmtId="0" fontId="1" fillId="0" borderId="0"/>
    <xf numFmtId="0" fontId="1" fillId="0" borderId="0"/>
    <xf numFmtId="0" fontId="31" fillId="0" borderId="0"/>
    <xf numFmtId="39" fontId="37" fillId="0" borderId="0"/>
    <xf numFmtId="0" fontId="30" fillId="0" borderId="0"/>
    <xf numFmtId="0" fontId="30" fillId="0" borderId="0"/>
    <xf numFmtId="39" fontId="37" fillId="0" borderId="0"/>
    <xf numFmtId="0" fontId="34" fillId="0" borderId="0"/>
    <xf numFmtId="0" fontId="38" fillId="0" borderId="0"/>
    <xf numFmtId="0" fontId="34" fillId="0" borderId="0"/>
    <xf numFmtId="0" fontId="1" fillId="0" borderId="0"/>
    <xf numFmtId="167" fontId="39" fillId="0" borderId="0"/>
    <xf numFmtId="39" fontId="3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167" fontId="39" fillId="0" borderId="0"/>
    <xf numFmtId="0" fontId="5" fillId="0" borderId="0" applyNumberFormat="0" applyFill="0" applyBorder="0" applyAlignment="0" applyProtection="0"/>
    <xf numFmtId="0" fontId="13" fillId="7" borderId="7" applyNumberFormat="0" applyAlignment="0" applyProtection="0"/>
    <xf numFmtId="44" fontId="30" fillId="0" borderId="0" applyFont="0" applyFill="0" applyBorder="0" applyAlignment="0" applyProtection="0"/>
    <xf numFmtId="0" fontId="6" fillId="2"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36" fillId="0" borderId="0" applyFont="0" applyFill="0" applyBorder="0" applyAlignment="0" applyProtection="0"/>
    <xf numFmtId="43" fontId="1" fillId="0" borderId="0" applyFont="0" applyFill="0" applyBorder="0" applyAlignment="0" applyProtection="0"/>
    <xf numFmtId="0" fontId="42" fillId="40" borderId="0" applyNumberFormat="0" applyBorder="0" applyAlignment="0" applyProtection="0"/>
    <xf numFmtId="0" fontId="3" fillId="0" borderId="1" applyNumberFormat="0" applyFill="0" applyAlignment="0" applyProtection="0"/>
    <xf numFmtId="0" fontId="17" fillId="29" borderId="0" applyNumberFormat="0" applyBorder="0" applyAlignment="0" applyProtection="0"/>
    <xf numFmtId="0" fontId="43" fillId="46" borderId="0" applyNumberFormat="0" applyBorder="0" applyAlignment="0" applyProtection="0"/>
    <xf numFmtId="0" fontId="11" fillId="6" borderId="4" applyNumberFormat="0" applyAlignment="0" applyProtection="0"/>
    <xf numFmtId="0" fontId="42" fillId="41" borderId="0" applyNumberFormat="0" applyBorder="0" applyAlignment="0" applyProtection="0"/>
    <xf numFmtId="43" fontId="30" fillId="0" borderId="0" applyFont="0" applyFill="0" applyBorder="0" applyAlignment="0" applyProtection="0"/>
    <xf numFmtId="0" fontId="41" fillId="0" borderId="0"/>
    <xf numFmtId="0" fontId="43" fillId="47" borderId="0" applyNumberFormat="0" applyBorder="0" applyAlignment="0" applyProtection="0"/>
    <xf numFmtId="43" fontId="1" fillId="0" borderId="0" applyFont="0" applyFill="0" applyBorder="0" applyAlignment="0" applyProtection="0"/>
    <xf numFmtId="0" fontId="42" fillId="43" borderId="0" applyNumberFormat="0" applyBorder="0" applyAlignment="0" applyProtection="0"/>
    <xf numFmtId="0" fontId="46" fillId="53" borderId="26" applyNumberFormat="0" applyAlignment="0" applyProtection="0"/>
    <xf numFmtId="0" fontId="42" fillId="42" borderId="0" applyNumberFormat="0" applyBorder="0" applyAlignment="0" applyProtection="0"/>
    <xf numFmtId="43" fontId="30" fillId="0" borderId="0" applyFont="0" applyFill="0" applyBorder="0" applyAlignment="0" applyProtection="0"/>
    <xf numFmtId="0" fontId="50" fillId="0" borderId="28" applyNumberFormat="0" applyFill="0" applyAlignment="0" applyProtection="0"/>
    <xf numFmtId="0" fontId="10" fillId="6" borderId="5" applyNumberFormat="0" applyAlignment="0" applyProtection="0"/>
    <xf numFmtId="43" fontId="30" fillId="0" borderId="0" applyFont="0" applyFill="0" applyBorder="0" applyAlignment="0" applyProtection="0"/>
    <xf numFmtId="0" fontId="55" fillId="40" borderId="32" applyNumberFormat="0" applyAlignment="0" applyProtection="0"/>
    <xf numFmtId="0" fontId="1" fillId="0" borderId="0"/>
    <xf numFmtId="0" fontId="17" fillId="13" borderId="0" applyNumberFormat="0" applyBorder="0" applyAlignment="0" applyProtection="0"/>
    <xf numFmtId="0" fontId="16" fillId="0" borderId="9" applyNumberFormat="0" applyFill="0" applyAlignment="0" applyProtection="0"/>
    <xf numFmtId="0" fontId="42" fillId="41" borderId="0" applyNumberFormat="0" applyBorder="0" applyAlignment="0" applyProtection="0"/>
    <xf numFmtId="0" fontId="5" fillId="0" borderId="3" applyNumberFormat="0" applyFill="0" applyAlignment="0" applyProtection="0"/>
    <xf numFmtId="0" fontId="43" fillId="51" borderId="0" applyNumberFormat="0" applyBorder="0" applyAlignment="0" applyProtection="0"/>
    <xf numFmtId="0" fontId="60" fillId="0" borderId="0"/>
    <xf numFmtId="49" fontId="61" fillId="56" borderId="34">
      <alignment horizontal="center" vertical="center"/>
    </xf>
    <xf numFmtId="0" fontId="30" fillId="55" borderId="31" applyNumberFormat="0" applyFont="0" applyAlignment="0" applyProtection="0"/>
    <xf numFmtId="0" fontId="17" fillId="32" borderId="0" applyNumberFormat="0" applyBorder="0" applyAlignment="0" applyProtection="0"/>
    <xf numFmtId="0" fontId="43" fillId="47" borderId="0" applyNumberFormat="0" applyBorder="0" applyAlignment="0" applyProtection="0"/>
    <xf numFmtId="0" fontId="36" fillId="0" borderId="0"/>
    <xf numFmtId="0" fontId="43" fillId="52" borderId="0" applyNumberFormat="0" applyBorder="0" applyAlignment="0" applyProtection="0"/>
    <xf numFmtId="0" fontId="8" fillId="4" borderId="0" applyNumberFormat="0" applyBorder="0" applyAlignment="0" applyProtection="0"/>
    <xf numFmtId="9" fontId="30" fillId="0" borderId="0" applyFont="0" applyFill="0" applyBorder="0" applyAlignment="0" applyProtection="0"/>
    <xf numFmtId="0" fontId="4" fillId="0" borderId="2" applyNumberFormat="0" applyFill="0" applyAlignment="0" applyProtection="0"/>
    <xf numFmtId="0" fontId="59" fillId="0" borderId="0"/>
    <xf numFmtId="0" fontId="42" fillId="37" borderId="0" applyNumberFormat="0" applyBorder="0" applyAlignment="0" applyProtection="0"/>
    <xf numFmtId="0" fontId="52" fillId="39" borderId="25" applyNumberFormat="0" applyAlignment="0" applyProtection="0"/>
    <xf numFmtId="0" fontId="56" fillId="0" borderId="0" applyNumberFormat="0" applyFill="0" applyBorder="0" applyAlignment="0" applyProtection="0"/>
    <xf numFmtId="43" fontId="30" fillId="0" borderId="0" applyFont="0" applyFill="0" applyBorder="0" applyAlignment="0" applyProtection="0"/>
    <xf numFmtId="0" fontId="43" fillId="45" borderId="0" applyNumberFormat="0" applyBorder="0" applyAlignment="0" applyProtection="0"/>
    <xf numFmtId="0" fontId="17" fillId="20" borderId="0" applyNumberFormat="0" applyBorder="0" applyAlignment="0" applyProtection="0"/>
    <xf numFmtId="9" fontId="30" fillId="0" borderId="0" applyFont="0" applyFill="0" applyBorder="0" applyAlignment="0" applyProtection="0"/>
    <xf numFmtId="0" fontId="15"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30" applyNumberFormat="0" applyFill="0" applyAlignment="0" applyProtection="0"/>
    <xf numFmtId="0" fontId="17" fillId="12" borderId="0" applyNumberFormat="0" applyBorder="0" applyAlignment="0" applyProtection="0"/>
    <xf numFmtId="0" fontId="43" fillId="48" borderId="0" applyNumberFormat="0" applyBorder="0" applyAlignment="0" applyProtection="0"/>
    <xf numFmtId="0" fontId="43" fillId="42" borderId="0" applyNumberFormat="0" applyBorder="0" applyAlignment="0" applyProtection="0"/>
    <xf numFmtId="0" fontId="17" fillId="9" borderId="0" applyNumberFormat="0" applyBorder="0" applyAlignment="0" applyProtection="0"/>
    <xf numFmtId="0" fontId="43" fillId="49" borderId="0" applyNumberFormat="0" applyBorder="0" applyAlignment="0" applyProtection="0"/>
    <xf numFmtId="0" fontId="17" fillId="24" borderId="0" applyNumberFormat="0" applyBorder="0" applyAlignment="0" applyProtection="0"/>
    <xf numFmtId="0" fontId="45" fillId="40" borderId="25" applyNumberFormat="0" applyAlignment="0" applyProtection="0"/>
    <xf numFmtId="0" fontId="30" fillId="0" borderId="0"/>
    <xf numFmtId="0" fontId="51" fillId="0" borderId="0" applyNumberFormat="0" applyFill="0" applyBorder="0" applyAlignment="0" applyProtection="0"/>
    <xf numFmtId="0" fontId="34" fillId="0" borderId="0"/>
    <xf numFmtId="0" fontId="42" fillId="36" borderId="0" applyNumberFormat="0" applyBorder="0" applyAlignment="0" applyProtection="0"/>
    <xf numFmtId="0" fontId="9" fillId="5" borderId="4" applyNumberFormat="0" applyAlignment="0" applyProtection="0"/>
    <xf numFmtId="0" fontId="17" fillId="16" borderId="0" applyNumberFormat="0" applyBorder="0" applyAlignment="0" applyProtection="0"/>
    <xf numFmtId="0" fontId="48" fillId="36" borderId="0" applyNumberFormat="0" applyBorder="0" applyAlignment="0" applyProtection="0"/>
    <xf numFmtId="0" fontId="17" fillId="28" borderId="0" applyNumberFormat="0" applyBorder="0" applyAlignment="0" applyProtection="0"/>
    <xf numFmtId="0" fontId="49" fillId="0" borderId="27" applyNumberFormat="0" applyFill="0" applyAlignment="0" applyProtection="0"/>
    <xf numFmtId="0" fontId="54" fillId="54" borderId="0" applyNumberFormat="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7" fillId="0" borderId="0" applyNumberFormat="0" applyFill="0" applyBorder="0" applyAlignment="0" applyProtection="0"/>
    <xf numFmtId="0" fontId="42" fillId="34" borderId="0" applyNumberFormat="0" applyBorder="0" applyAlignment="0" applyProtection="0"/>
    <xf numFmtId="0" fontId="42" fillId="35" borderId="0" applyNumberFormat="0" applyBorder="0" applyAlignment="0" applyProtection="0"/>
    <xf numFmtId="0" fontId="17" fillId="21" borderId="0" applyNumberFormat="0" applyBorder="0" applyAlignment="0" applyProtection="0"/>
    <xf numFmtId="0" fontId="52" fillId="40" borderId="25" applyNumberFormat="0" applyAlignment="0" applyProtection="0"/>
    <xf numFmtId="0" fontId="42" fillId="44" borderId="0" applyNumberFormat="0" applyBorder="0" applyAlignment="0" applyProtection="0"/>
    <xf numFmtId="0" fontId="57" fillId="0" borderId="33" applyNumberFormat="0" applyFill="0" applyAlignment="0" applyProtection="0"/>
    <xf numFmtId="0" fontId="7" fillId="3" borderId="0" applyNumberFormat="0" applyBorder="0" applyAlignment="0" applyProtection="0"/>
    <xf numFmtId="9" fontId="30" fillId="0" borderId="0" applyFont="0" applyFill="0" applyBorder="0" applyAlignment="0" applyProtection="0"/>
    <xf numFmtId="0" fontId="58" fillId="0" borderId="0" applyNumberFormat="0" applyFill="0" applyBorder="0" applyAlignment="0" applyProtection="0"/>
    <xf numFmtId="0" fontId="17" fillId="25" borderId="0" applyNumberFormat="0" applyBorder="0" applyAlignment="0" applyProtection="0"/>
    <xf numFmtId="0" fontId="17" fillId="17" borderId="0" applyNumberFormat="0" applyBorder="0" applyAlignment="0" applyProtection="0"/>
    <xf numFmtId="0" fontId="30" fillId="55" borderId="31" applyNumberFormat="0" applyFont="0" applyAlignment="0" applyProtection="0"/>
    <xf numFmtId="43" fontId="60" fillId="0" borderId="0" applyFont="0" applyFill="0" applyBorder="0" applyAlignment="0" applyProtection="0"/>
    <xf numFmtId="0" fontId="1" fillId="0" borderId="0"/>
    <xf numFmtId="0" fontId="30" fillId="55" borderId="31" applyNumberFormat="0" applyFont="0" applyAlignment="0" applyProtection="0"/>
    <xf numFmtId="0" fontId="43" fillId="43" borderId="0" applyNumberFormat="0" applyBorder="0" applyAlignment="0" applyProtection="0"/>
    <xf numFmtId="0" fontId="43" fillId="46" borderId="0" applyNumberFormat="0" applyBorder="0" applyAlignment="0" applyProtection="0"/>
    <xf numFmtId="0" fontId="43" fillId="50" borderId="0" applyNumberFormat="0" applyBorder="0" applyAlignment="0" applyProtection="0"/>
    <xf numFmtId="0" fontId="44" fillId="35" borderId="0" applyNumberFormat="0" applyBorder="0" applyAlignment="0" applyProtection="0"/>
    <xf numFmtId="0" fontId="51" fillId="0" borderId="29" applyNumberFormat="0" applyFill="0" applyAlignment="0" applyProtection="0"/>
    <xf numFmtId="0" fontId="42" fillId="37"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166" fontId="60" fillId="0" borderId="0"/>
    <xf numFmtId="43" fontId="70" fillId="0" borderId="0" applyFont="0" applyFill="0" applyBorder="0" applyAlignment="0" applyProtection="0"/>
    <xf numFmtId="43" fontId="6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3" fillId="60"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3" fillId="63" borderId="0" applyNumberFormat="0" applyBorder="0" applyAlignment="0" applyProtection="0"/>
    <xf numFmtId="0" fontId="42" fillId="61" borderId="0" applyNumberFormat="0" applyBorder="0" applyAlignment="0" applyProtection="0"/>
    <xf numFmtId="0" fontId="42" fillId="64" borderId="0" applyNumberFormat="0" applyBorder="0" applyAlignment="0" applyProtection="0"/>
    <xf numFmtId="0" fontId="43" fillId="62" borderId="0" applyNumberFormat="0" applyBorder="0" applyAlignment="0" applyProtection="0"/>
    <xf numFmtId="0" fontId="42" fillId="59"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2" fillId="65" borderId="0" applyNumberFormat="0" applyBorder="0" applyAlignment="0" applyProtection="0"/>
    <xf numFmtId="0" fontId="42" fillId="59" borderId="0" applyNumberFormat="0" applyBorder="0" applyAlignment="0" applyProtection="0"/>
    <xf numFmtId="0" fontId="43" fillId="60" borderId="0" applyNumberFormat="0" applyBorder="0" applyAlignment="0" applyProtection="0"/>
    <xf numFmtId="0" fontId="42" fillId="61" borderId="0" applyNumberFormat="0" applyBorder="0" applyAlignment="0" applyProtection="0"/>
    <xf numFmtId="0" fontId="42" fillId="66" borderId="0" applyNumberFormat="0" applyBorder="0" applyAlignment="0" applyProtection="0"/>
    <xf numFmtId="0" fontId="43" fillId="66" borderId="0" applyNumberFormat="0" applyBorder="0" applyAlignment="0" applyProtection="0"/>
    <xf numFmtId="0" fontId="30" fillId="0" borderId="0"/>
    <xf numFmtId="166" fontId="71" fillId="3" borderId="0" applyNumberFormat="0" applyBorder="0" applyAlignment="0" applyProtection="0"/>
    <xf numFmtId="166" fontId="72" fillId="6" borderId="4" applyNumberFormat="0" applyAlignment="0" applyProtection="0"/>
    <xf numFmtId="166" fontId="72" fillId="6" borderId="4" applyNumberFormat="0" applyAlignment="0" applyProtection="0"/>
    <xf numFmtId="3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xf numFmtId="43" fontId="30" fillId="0" borderId="0" applyFont="0" applyFill="0" applyBorder="0" applyAlignment="0" applyProtection="0"/>
    <xf numFmtId="43" fontId="30" fillId="0" borderId="0"/>
    <xf numFmtId="43" fontId="7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76"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67" borderId="0" applyNumberFormat="0" applyBorder="0" applyAlignment="0" applyProtection="0"/>
    <xf numFmtId="0" fontId="57" fillId="68" borderId="0" applyNumberFormat="0" applyBorder="0" applyAlignment="0" applyProtection="0"/>
    <xf numFmtId="0" fontId="57" fillId="69" borderId="0" applyNumberFormat="0" applyBorder="0" applyAlignment="0" applyProtection="0"/>
    <xf numFmtId="168" fontId="29" fillId="0" borderId="0"/>
    <xf numFmtId="0" fontId="29" fillId="0" borderId="0"/>
    <xf numFmtId="0" fontId="29" fillId="0" borderId="0"/>
    <xf numFmtId="9" fontId="29" fillId="0" borderId="0"/>
    <xf numFmtId="0" fontId="30" fillId="2" borderId="0" applyNumberFormat="0" applyBorder="0" applyAlignment="0" applyProtection="0"/>
    <xf numFmtId="166" fontId="6" fillId="2" borderId="0" applyNumberFormat="0" applyBorder="0" applyAlignment="0" applyProtection="0"/>
    <xf numFmtId="0" fontId="6" fillId="2" borderId="0" applyNumberFormat="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37" fontId="80" fillId="0" borderId="0"/>
    <xf numFmtId="169" fontId="76" fillId="0" borderId="0" applyFont="0" applyFill="0" applyBorder="0" applyAlignment="0" applyProtection="0"/>
    <xf numFmtId="0" fontId="81" fillId="0" borderId="0"/>
    <xf numFmtId="0" fontId="73" fillId="0" borderId="0"/>
    <xf numFmtId="0" fontId="73" fillId="0" borderId="0"/>
    <xf numFmtId="0" fontId="81" fillId="0" borderId="0"/>
    <xf numFmtId="0" fontId="81" fillId="0" borderId="0"/>
    <xf numFmtId="0" fontId="82" fillId="0" borderId="0"/>
    <xf numFmtId="0" fontId="30" fillId="0" borderId="0"/>
    <xf numFmtId="166" fontId="60" fillId="0" borderId="0"/>
    <xf numFmtId="166" fontId="60" fillId="0" borderId="0"/>
    <xf numFmtId="0" fontId="30" fillId="0" borderId="0"/>
    <xf numFmtId="166" fontId="74" fillId="0" borderId="0"/>
    <xf numFmtId="166" fontId="74" fillId="0" borderId="0"/>
    <xf numFmtId="166" fontId="74" fillId="0" borderId="0"/>
    <xf numFmtId="166" fontId="74" fillId="0" borderId="0"/>
    <xf numFmtId="166" fontId="74" fillId="0" borderId="0"/>
    <xf numFmtId="0" fontId="60"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7" fontId="73"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60"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83" fillId="0" borderId="0"/>
    <xf numFmtId="7" fontId="83" fillId="0" borderId="0"/>
    <xf numFmtId="0" fontId="1" fillId="0" borderId="0"/>
    <xf numFmtId="0" fontId="1" fillId="0" borderId="0"/>
    <xf numFmtId="0" fontId="1" fillId="0" borderId="0"/>
    <xf numFmtId="0" fontId="1" fillId="0" borderId="0"/>
    <xf numFmtId="0" fontId="77" fillId="0" borderId="0"/>
    <xf numFmtId="7" fontId="83"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166" fontId="77" fillId="0" borderId="0"/>
    <xf numFmtId="7" fontId="83" fillId="0" borderId="0"/>
    <xf numFmtId="166" fontId="30" fillId="0" borderId="0"/>
    <xf numFmtId="166" fontId="30" fillId="0" borderId="0"/>
    <xf numFmtId="166" fontId="30" fillId="0" borderId="0"/>
    <xf numFmtId="167" fontId="73" fillId="0" borderId="0"/>
    <xf numFmtId="166" fontId="77" fillId="0" borderId="0"/>
    <xf numFmtId="0" fontId="40" fillId="0" borderId="0">
      <alignment vertical="top"/>
    </xf>
    <xf numFmtId="0" fontId="40" fillId="0" borderId="0"/>
    <xf numFmtId="166" fontId="84" fillId="0" borderId="0"/>
    <xf numFmtId="0" fontId="40" fillId="0" borderId="0">
      <alignment vertical="top"/>
    </xf>
    <xf numFmtId="0" fontId="77"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167"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6" fillId="0" borderId="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7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0" fontId="30" fillId="0" borderId="0"/>
    <xf numFmtId="171" fontId="30" fillId="0" borderId="0"/>
    <xf numFmtId="172" fontId="30" fillId="0" borderId="0"/>
    <xf numFmtId="173" fontId="30" fillId="0" borderId="0"/>
    <xf numFmtId="174" fontId="30" fillId="0" borderId="0"/>
    <xf numFmtId="175" fontId="30" fillId="0" borderId="0"/>
    <xf numFmtId="176" fontId="30" fillId="0" borderId="0"/>
    <xf numFmtId="177" fontId="30" fillId="0" borderId="0"/>
    <xf numFmtId="178" fontId="30" fillId="0" borderId="0"/>
    <xf numFmtId="179" fontId="30" fillId="0" borderId="0"/>
    <xf numFmtId="180" fontId="30" fillId="0" borderId="0"/>
    <xf numFmtId="181" fontId="69" fillId="0" borderId="0" applyBorder="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4"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49" fontId="30" fillId="0" borderId="0"/>
    <xf numFmtId="166" fontId="88" fillId="0" borderId="9" applyNumberFormat="0" applyFill="0" applyAlignment="0" applyProtection="0"/>
  </cellStyleXfs>
  <cellXfs count="283">
    <xf numFmtId="0" fontId="0" fillId="0" borderId="0" xfId="0"/>
    <xf numFmtId="0" fontId="18" fillId="0" borderId="0" xfId="0" applyFont="1" applyFill="1" applyAlignment="1">
      <alignment vertical="top"/>
    </xf>
    <xf numFmtId="0" fontId="20" fillId="0" borderId="0" xfId="0" applyFont="1" applyFill="1"/>
    <xf numFmtId="0" fontId="20" fillId="0" borderId="0" xfId="0" applyFont="1" applyFill="1" applyAlignment="1">
      <alignment horizontal="left"/>
    </xf>
    <xf numFmtId="0" fontId="20" fillId="0" borderId="0" xfId="0" applyFont="1" applyFill="1" applyAlignment="1">
      <alignment wrapText="1"/>
    </xf>
    <xf numFmtId="0" fontId="18" fillId="0" borderId="0" xfId="0" applyFont="1" applyFill="1"/>
    <xf numFmtId="0" fontId="18" fillId="0" borderId="0" xfId="0" applyFont="1" applyFill="1" applyAlignment="1">
      <alignment horizontal="left"/>
    </xf>
    <xf numFmtId="0" fontId="18" fillId="0" borderId="0" xfId="0" applyFont="1" applyFill="1" applyAlignment="1">
      <alignment horizontal="right" vertical="top"/>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21" fillId="0" borderId="0" xfId="0" applyFont="1" applyFill="1"/>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0" fillId="0" borderId="0" xfId="0" applyFont="1" applyFill="1" applyBorder="1"/>
    <xf numFmtId="0" fontId="20" fillId="0" borderId="0" xfId="0" applyFont="1" applyFill="1" applyAlignment="1">
      <alignment horizontal="right"/>
    </xf>
    <xf numFmtId="164" fontId="20" fillId="0" borderId="0" xfId="1" applyNumberFormat="1" applyFont="1" applyFill="1"/>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0" fontId="20" fillId="0" borderId="18" xfId="0" applyFont="1" applyFill="1" applyBorder="1" applyAlignment="1">
      <alignment horizontal="center" wrapText="1"/>
    </xf>
    <xf numFmtId="0" fontId="20" fillId="0" borderId="0" xfId="0" quotePrefix="1" applyFont="1" applyFill="1" applyAlignment="1"/>
    <xf numFmtId="165" fontId="20" fillId="0" borderId="0" xfId="1" applyNumberFormat="1" applyFont="1" applyFill="1" applyAlignment="1">
      <alignment wrapText="1"/>
    </xf>
    <xf numFmtId="164" fontId="20" fillId="0" borderId="0" xfId="1" applyNumberFormat="1" applyFont="1" applyFill="1" applyAlignment="1">
      <alignment wrapText="1"/>
    </xf>
    <xf numFmtId="164" fontId="20" fillId="0" borderId="18" xfId="1" applyNumberFormat="1" applyFont="1" applyFill="1" applyBorder="1" applyAlignment="1">
      <alignment wrapText="1"/>
    </xf>
    <xf numFmtId="165" fontId="20" fillId="0" borderId="22" xfId="0" applyNumberFormat="1" applyFont="1" applyFill="1" applyBorder="1" applyAlignment="1">
      <alignment wrapText="1"/>
    </xf>
    <xf numFmtId="165" fontId="20" fillId="0" borderId="0" xfId="0" applyNumberFormat="1" applyFont="1" applyFill="1" applyAlignment="1">
      <alignment wrapText="1"/>
    </xf>
    <xf numFmtId="0" fontId="20" fillId="0" borderId="0" xfId="0" applyFont="1" applyFill="1" applyAlignment="1"/>
    <xf numFmtId="43" fontId="20" fillId="0" borderId="0" xfId="1" applyFont="1" applyFill="1" applyBorder="1" applyAlignment="1">
      <alignment wrapText="1"/>
    </xf>
    <xf numFmtId="0" fontId="16" fillId="0" borderId="0" xfId="0" applyFont="1"/>
    <xf numFmtId="164" fontId="20" fillId="0" borderId="0" xfId="1" applyNumberFormat="1" applyFont="1"/>
    <xf numFmtId="164" fontId="20" fillId="0" borderId="0" xfId="1" applyNumberFormat="1" applyFont="1" applyFill="1" applyBorder="1" applyAlignment="1">
      <alignment wrapText="1"/>
    </xf>
    <xf numFmtId="165" fontId="20" fillId="0" borderId="16" xfId="2" applyNumberFormat="1" applyFont="1" applyFill="1" applyBorder="1" applyAlignment="1">
      <alignment vertical="top" wrapText="1"/>
    </xf>
    <xf numFmtId="0" fontId="0" fillId="57" borderId="0" xfId="0" applyFill="1"/>
    <xf numFmtId="165" fontId="20" fillId="0" borderId="0" xfId="2" applyNumberFormat="1" applyFont="1" applyFill="1" applyBorder="1" applyAlignment="1">
      <alignment wrapText="1"/>
    </xf>
    <xf numFmtId="165" fontId="20" fillId="0" borderId="16" xfId="2" applyNumberFormat="1" applyFont="1" applyFill="1" applyBorder="1" applyAlignment="1">
      <alignment wrapText="1"/>
    </xf>
    <xf numFmtId="44" fontId="20" fillId="0" borderId="0" xfId="1" applyNumberFormat="1" applyFont="1" applyFill="1" applyBorder="1" applyAlignment="1">
      <alignment wrapText="1"/>
    </xf>
    <xf numFmtId="0" fontId="0" fillId="0" borderId="0" xfId="0" applyAlignment="1">
      <alignment horizontal="center"/>
    </xf>
    <xf numFmtId="10" fontId="20" fillId="0" borderId="0" xfId="3" applyNumberFormat="1" applyFont="1" applyFill="1" applyBorder="1" applyAlignment="1">
      <alignment vertical="top" wrapText="1"/>
    </xf>
    <xf numFmtId="0" fontId="20" fillId="0" borderId="0" xfId="0" applyFont="1" applyFill="1" applyAlignment="1">
      <alignment wrapText="1"/>
    </xf>
    <xf numFmtId="0" fontId="0" fillId="0" borderId="10" xfId="0" applyBorder="1"/>
    <xf numFmtId="0" fontId="0" fillId="0" borderId="11" xfId="0" applyBorder="1"/>
    <xf numFmtId="0" fontId="0" fillId="0" borderId="13" xfId="0" applyBorder="1"/>
    <xf numFmtId="0" fontId="0" fillId="0" borderId="0" xfId="0" applyBorder="1"/>
    <xf numFmtId="0" fontId="16" fillId="0" borderId="13" xfId="0" applyFont="1" applyBorder="1"/>
    <xf numFmtId="0" fontId="0" fillId="0" borderId="15" xfId="0" applyBorder="1"/>
    <xf numFmtId="0" fontId="0" fillId="0" borderId="16" xfId="0" applyBorder="1"/>
    <xf numFmtId="10" fontId="20" fillId="0" borderId="0" xfId="0" applyNumberFormat="1" applyFont="1" applyFill="1" applyAlignment="1">
      <alignment horizontal="right"/>
    </xf>
    <xf numFmtId="0" fontId="29" fillId="0" borderId="0" xfId="0" applyFont="1" applyFill="1"/>
    <xf numFmtId="0" fontId="29" fillId="0" borderId="0" xfId="0" applyFont="1" applyFill="1" applyBorder="1"/>
    <xf numFmtId="0" fontId="29" fillId="0" borderId="0" xfId="0" applyFont="1" applyFill="1" applyAlignment="1">
      <alignment horizontal="left"/>
    </xf>
    <xf numFmtId="0" fontId="29" fillId="0" borderId="0" xfId="0" applyFont="1" applyFill="1" applyAlignment="1">
      <alignment wrapText="1"/>
    </xf>
    <xf numFmtId="0" fontId="20" fillId="0" borderId="0" xfId="0" applyFont="1" applyFill="1" applyAlignment="1">
      <alignment wrapText="1"/>
    </xf>
    <xf numFmtId="0" fontId="18"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vertical="top"/>
    </xf>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xf numFmtId="0" fontId="20" fillId="0" borderId="22" xfId="0" applyFont="1" applyFill="1" applyBorder="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wrapText="1"/>
    </xf>
    <xf numFmtId="0" fontId="21" fillId="0" borderId="0" xfId="0" applyFont="1" applyFill="1"/>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applyAlignment="1">
      <alignment horizontal="center" wrapText="1"/>
    </xf>
    <xf numFmtId="165" fontId="20" fillId="0" borderId="35" xfId="0" applyNumberFormat="1" applyFont="1" applyFill="1" applyBorder="1"/>
    <xf numFmtId="165" fontId="20" fillId="0" borderId="0" xfId="0" applyNumberFormat="1" applyFont="1" applyFill="1" applyBorder="1"/>
    <xf numFmtId="0" fontId="20" fillId="0" borderId="0" xfId="0" quotePrefix="1" applyFont="1" applyFill="1"/>
    <xf numFmtId="164" fontId="20" fillId="0" borderId="0" xfId="1" applyNumberFormat="1" applyFont="1" applyFill="1"/>
    <xf numFmtId="164" fontId="20" fillId="0" borderId="0" xfId="1" applyNumberFormat="1" applyFont="1" applyFill="1" applyBorder="1"/>
    <xf numFmtId="164" fontId="20" fillId="0" borderId="35" xfId="1" applyNumberFormat="1" applyFont="1" applyFill="1" applyBorder="1"/>
    <xf numFmtId="165" fontId="20" fillId="0" borderId="22" xfId="0" applyNumberFormat="1" applyFont="1" applyFill="1" applyBorder="1"/>
    <xf numFmtId="165" fontId="20" fillId="0" borderId="0" xfId="2" applyNumberFormat="1" applyFont="1" applyFill="1"/>
    <xf numFmtId="9" fontId="20" fillId="0" borderId="0" xfId="3" applyFont="1" applyFill="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18" fillId="0" borderId="0" xfId="0" applyFont="1" applyFill="1"/>
    <xf numFmtId="0" fontId="0" fillId="0" borderId="0" xfId="0" applyFill="1"/>
    <xf numFmtId="0" fontId="20" fillId="0" borderId="0" xfId="0" applyFont="1" applyFill="1" applyAlignment="1">
      <alignment wrapText="1"/>
    </xf>
    <xf numFmtId="0" fontId="20" fillId="0" borderId="0" xfId="0" applyFont="1" applyFill="1" applyBorder="1"/>
    <xf numFmtId="0" fontId="20" fillId="0" borderId="18" xfId="0" applyFont="1" applyFill="1" applyBorder="1"/>
    <xf numFmtId="165" fontId="20" fillId="0" borderId="0" xfId="0" applyNumberFormat="1" applyFont="1" applyFill="1" applyBorder="1"/>
    <xf numFmtId="165" fontId="20" fillId="0" borderId="22" xfId="0" applyNumberFormat="1" applyFont="1" applyFill="1" applyBorder="1"/>
    <xf numFmtId="165" fontId="20" fillId="0" borderId="0" xfId="2" applyNumberFormat="1" applyFont="1" applyFill="1"/>
    <xf numFmtId="0" fontId="18" fillId="0" borderId="18"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165" fontId="20" fillId="0" borderId="0" xfId="0" applyNumberFormat="1" applyFont="1" applyFill="1"/>
    <xf numFmtId="10" fontId="20" fillId="0" borderId="0" xfId="3" applyNumberFormat="1" applyFont="1" applyFill="1"/>
    <xf numFmtId="0" fontId="0" fillId="0" borderId="0" xfId="0" applyFill="1" applyAlignment="1">
      <alignment wrapText="1"/>
    </xf>
    <xf numFmtId="0" fontId="29" fillId="0" borderId="0" xfId="897" applyFont="1" applyFill="1"/>
    <xf numFmtId="0" fontId="20" fillId="0" borderId="0" xfId="0" applyFont="1"/>
    <xf numFmtId="43" fontId="18" fillId="0" borderId="0" xfId="1" applyFont="1"/>
    <xf numFmtId="43" fontId="20" fillId="0" borderId="0" xfId="1" applyFont="1"/>
    <xf numFmtId="43" fontId="29" fillId="0" borderId="0" xfId="644" applyNumberFormat="1" applyFont="1"/>
    <xf numFmtId="9" fontId="20" fillId="0" borderId="0" xfId="3" applyFont="1"/>
    <xf numFmtId="167" fontId="29" fillId="0" borderId="0" xfId="1430" applyFont="1"/>
    <xf numFmtId="0" fontId="65" fillId="57" borderId="0" xfId="0" applyFont="1" applyFill="1"/>
    <xf numFmtId="0" fontId="66" fillId="0" borderId="0" xfId="0" applyFont="1" applyFill="1"/>
    <xf numFmtId="0" fontId="66" fillId="0" borderId="0" xfId="0" applyFont="1" applyFill="1" applyAlignment="1">
      <alignment vertical="top"/>
    </xf>
    <xf numFmtId="0" fontId="66" fillId="0" borderId="0" xfId="0" applyFont="1" applyFill="1" applyAlignment="1">
      <alignment horizontal="left"/>
    </xf>
    <xf numFmtId="0" fontId="66" fillId="0" borderId="0" xfId="0" applyFont="1" applyFill="1" applyAlignment="1">
      <alignment wrapText="1"/>
    </xf>
    <xf numFmtId="0" fontId="29" fillId="0" borderId="0" xfId="0" applyFont="1" applyFill="1" applyAlignment="1">
      <alignment vertical="top"/>
    </xf>
    <xf numFmtId="0" fontId="66" fillId="0" borderId="0" xfId="0" applyFont="1" applyFill="1" applyAlignment="1">
      <alignment horizontal="right" vertical="top"/>
    </xf>
    <xf numFmtId="0" fontId="65" fillId="0" borderId="0" xfId="0" applyFont="1" applyFill="1" applyAlignment="1">
      <alignment horizontal="left"/>
    </xf>
    <xf numFmtId="0" fontId="65" fillId="0" borderId="0" xfId="0" applyFont="1" applyFill="1" applyAlignment="1">
      <alignment wrapText="1"/>
    </xf>
    <xf numFmtId="0" fontId="65" fillId="0" borderId="0" xfId="0" applyFont="1" applyFill="1" applyAlignment="1">
      <alignment horizontal="left" wrapText="1"/>
    </xf>
    <xf numFmtId="0" fontId="67" fillId="0" borderId="0" xfId="0" applyFont="1" applyFill="1"/>
    <xf numFmtId="0" fontId="29" fillId="0" borderId="0" xfId="0" applyFont="1" applyFill="1" applyAlignment="1">
      <alignment vertical="top" wrapText="1"/>
    </xf>
    <xf numFmtId="10" fontId="29" fillId="0" borderId="0" xfId="3" applyNumberFormat="1" applyFont="1" applyFill="1" applyBorder="1" applyAlignment="1">
      <alignment vertical="top" wrapText="1"/>
    </xf>
    <xf numFmtId="0" fontId="29" fillId="0" borderId="16" xfId="0" applyFont="1" applyFill="1" applyBorder="1" applyAlignment="1">
      <alignment vertical="top" wrapText="1"/>
    </xf>
    <xf numFmtId="0" fontId="29" fillId="0" borderId="0" xfId="0" applyFont="1" applyFill="1" applyAlignment="1">
      <alignment horizontal="right"/>
    </xf>
    <xf numFmtId="164" fontId="29" fillId="0" borderId="0" xfId="1" applyNumberFormat="1" applyFont="1" applyFill="1" applyBorder="1" applyAlignment="1">
      <alignment wrapText="1"/>
    </xf>
    <xf numFmtId="164" fontId="29" fillId="0" borderId="0" xfId="1" applyNumberFormat="1" applyFont="1" applyFill="1"/>
    <xf numFmtId="0" fontId="29" fillId="0" borderId="18" xfId="0" applyFont="1" applyFill="1" applyBorder="1" applyAlignment="1">
      <alignment horizontal="center" wrapText="1"/>
    </xf>
    <xf numFmtId="0" fontId="29" fillId="0" borderId="0" xfId="0" quotePrefix="1" applyFont="1" applyFill="1" applyAlignment="1"/>
    <xf numFmtId="44" fontId="29" fillId="0" borderId="0" xfId="1" applyNumberFormat="1" applyFont="1" applyFill="1" applyBorder="1" applyAlignment="1">
      <alignment wrapText="1"/>
    </xf>
    <xf numFmtId="165" fontId="29" fillId="0" borderId="0" xfId="1" applyNumberFormat="1" applyFont="1" applyFill="1" applyAlignment="1">
      <alignment wrapText="1"/>
    </xf>
    <xf numFmtId="43" fontId="29" fillId="0" borderId="0" xfId="1" applyFont="1" applyFill="1" applyBorder="1" applyAlignment="1">
      <alignment wrapText="1"/>
    </xf>
    <xf numFmtId="164" fontId="29" fillId="0" borderId="0" xfId="1" applyNumberFormat="1" applyFont="1" applyFill="1" applyAlignment="1">
      <alignment wrapText="1"/>
    </xf>
    <xf numFmtId="164" fontId="29" fillId="0" borderId="0" xfId="1" applyNumberFormat="1" applyFont="1"/>
    <xf numFmtId="164" fontId="29" fillId="0" borderId="18" xfId="1" applyNumberFormat="1" applyFont="1" applyFill="1" applyBorder="1" applyAlignment="1">
      <alignment wrapText="1"/>
    </xf>
    <xf numFmtId="165" fontId="29" fillId="0" borderId="22" xfId="0" applyNumberFormat="1" applyFont="1" applyFill="1" applyBorder="1" applyAlignment="1">
      <alignment wrapText="1"/>
    </xf>
    <xf numFmtId="165" fontId="29" fillId="0" borderId="0" xfId="0" applyNumberFormat="1" applyFont="1" applyFill="1" applyAlignment="1">
      <alignment wrapText="1"/>
    </xf>
    <xf numFmtId="0" fontId="29" fillId="0" borderId="0" xfId="0" applyFont="1" applyFill="1" applyAlignment="1"/>
    <xf numFmtId="165" fontId="29" fillId="0" borderId="0" xfId="2" applyNumberFormat="1" applyFont="1" applyFill="1" applyBorder="1" applyAlignment="1">
      <alignment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0" fontId="66" fillId="0" borderId="0" xfId="0" applyFont="1" applyFill="1" applyBorder="1" applyAlignment="1">
      <alignment horizontal="left"/>
    </xf>
    <xf numFmtId="10" fontId="29" fillId="0" borderId="0" xfId="3" applyNumberFormat="1" applyFont="1" applyFill="1" applyBorder="1"/>
    <xf numFmtId="165" fontId="29" fillId="0" borderId="0" xfId="0" applyNumberFormat="1" applyFont="1" applyFill="1" applyBorder="1"/>
    <xf numFmtId="165" fontId="29" fillId="0" borderId="0" xfId="0" applyNumberFormat="1" applyFont="1" applyFill="1"/>
    <xf numFmtId="10" fontId="29" fillId="0" borderId="0" xfId="3" applyNumberFormat="1" applyFont="1" applyFill="1"/>
    <xf numFmtId="0" fontId="65" fillId="0" borderId="0" xfId="0" applyFont="1" applyFill="1"/>
    <xf numFmtId="167" fontId="66" fillId="0" borderId="0" xfId="1430" applyFont="1"/>
    <xf numFmtId="167" fontId="66" fillId="0" borderId="18" xfId="1430" applyFont="1" applyBorder="1" applyAlignment="1" applyProtection="1">
      <alignment horizontal="center"/>
    </xf>
    <xf numFmtId="167" fontId="68" fillId="0" borderId="0" xfId="1430" applyFont="1" applyAlignment="1" applyProtection="1">
      <alignment horizontal="center"/>
    </xf>
    <xf numFmtId="43" fontId="68" fillId="0" borderId="0" xfId="644" applyNumberFormat="1" applyFont="1" applyAlignment="1">
      <alignment horizontal="center"/>
    </xf>
    <xf numFmtId="167" fontId="68" fillId="0" borderId="0" xfId="1430" applyFont="1"/>
    <xf numFmtId="43" fontId="68" fillId="0" borderId="0" xfId="644" applyNumberFormat="1" applyFont="1"/>
    <xf numFmtId="43" fontId="29" fillId="0" borderId="0" xfId="644" applyNumberFormat="1" applyFont="1" applyFill="1"/>
    <xf numFmtId="43" fontId="29" fillId="0" borderId="0" xfId="1" applyFont="1"/>
    <xf numFmtId="0" fontId="29" fillId="0" borderId="0" xfId="0" applyFont="1" applyFill="1" applyAlignment="1">
      <alignment wrapText="1"/>
    </xf>
    <xf numFmtId="0" fontId="29" fillId="0" borderId="0" xfId="0" applyFont="1" applyFill="1" applyAlignment="1">
      <alignment vertical="top" wrapText="1"/>
    </xf>
    <xf numFmtId="0" fontId="66" fillId="0" borderId="18" xfId="0" applyFont="1" applyFill="1" applyBorder="1" applyAlignment="1">
      <alignment horizontal="center"/>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Alignment="1">
      <alignment wrapText="1"/>
    </xf>
    <xf numFmtId="10" fontId="29" fillId="0" borderId="0" xfId="0" applyNumberFormat="1" applyFont="1" applyFill="1" applyAlignment="1">
      <alignment horizontal="right"/>
    </xf>
    <xf numFmtId="165" fontId="29" fillId="0" borderId="18" xfId="2" applyNumberFormat="1" applyFont="1" applyFill="1" applyBorder="1" applyAlignment="1">
      <alignment wrapText="1"/>
    </xf>
    <xf numFmtId="0" fontId="29" fillId="0" borderId="0" xfId="0" applyFont="1" applyFill="1" applyAlignment="1">
      <alignment wrapText="1"/>
    </xf>
    <xf numFmtId="0" fontId="29" fillId="58" borderId="10" xfId="0" applyFont="1" applyFill="1" applyBorder="1" applyAlignment="1">
      <alignment vertical="top" wrapText="1"/>
    </xf>
    <xf numFmtId="0" fontId="29" fillId="58" borderId="11" xfId="0" applyFont="1" applyFill="1" applyBorder="1" applyAlignment="1">
      <alignment vertical="top" wrapText="1"/>
    </xf>
    <xf numFmtId="0" fontId="29" fillId="58" borderId="12" xfId="0" applyFont="1" applyFill="1" applyBorder="1" applyAlignment="1">
      <alignment vertical="top" wrapText="1"/>
    </xf>
    <xf numFmtId="0" fontId="29" fillId="58" borderId="13" xfId="0" applyFont="1" applyFill="1" applyBorder="1" applyAlignment="1">
      <alignment vertical="top" wrapText="1"/>
    </xf>
    <xf numFmtId="0" fontId="29" fillId="58" borderId="0" xfId="0" applyFont="1" applyFill="1" applyBorder="1" applyAlignment="1">
      <alignment vertical="top" wrapText="1"/>
    </xf>
    <xf numFmtId="10" fontId="29" fillId="58" borderId="0" xfId="3" applyNumberFormat="1" applyFont="1" applyFill="1" applyBorder="1" applyAlignment="1">
      <alignment vertical="top" wrapText="1"/>
    </xf>
    <xf numFmtId="0" fontId="29" fillId="58" borderId="14" xfId="0" applyFont="1" applyFill="1" applyBorder="1" applyAlignment="1">
      <alignment vertical="top" wrapText="1"/>
    </xf>
    <xf numFmtId="10" fontId="29" fillId="58" borderId="0" xfId="0" applyNumberFormat="1" applyFont="1" applyFill="1" applyBorder="1" applyAlignment="1">
      <alignment vertical="top" wrapText="1"/>
    </xf>
    <xf numFmtId="0" fontId="29" fillId="58" borderId="15" xfId="0" applyFont="1" applyFill="1" applyBorder="1" applyAlignment="1">
      <alignment vertical="top" wrapText="1"/>
    </xf>
    <xf numFmtId="0" fontId="29" fillId="58" borderId="16" xfId="0" applyFont="1" applyFill="1" applyBorder="1" applyAlignment="1">
      <alignment vertical="top" wrapText="1"/>
    </xf>
    <xf numFmtId="165" fontId="29" fillId="58" borderId="16" xfId="2" applyNumberFormat="1" applyFont="1" applyFill="1" applyBorder="1" applyAlignment="1">
      <alignment vertical="top" wrapText="1"/>
    </xf>
    <xf numFmtId="0" fontId="29" fillId="58" borderId="17" xfId="0" applyFont="1" applyFill="1" applyBorder="1" applyAlignment="1">
      <alignment vertical="top" wrapText="1"/>
    </xf>
    <xf numFmtId="0" fontId="29" fillId="58" borderId="19" xfId="0" applyFont="1" applyFill="1" applyBorder="1" applyAlignment="1">
      <alignment vertical="top" wrapText="1"/>
    </xf>
    <xf numFmtId="0" fontId="29" fillId="58" borderId="20" xfId="0" applyFont="1" applyFill="1" applyBorder="1" applyAlignment="1">
      <alignment vertical="top" wrapText="1"/>
    </xf>
    <xf numFmtId="165" fontId="29" fillId="58" borderId="16" xfId="2" applyNumberFormat="1" applyFont="1" applyFill="1" applyBorder="1" applyAlignment="1">
      <alignment wrapText="1"/>
    </xf>
    <xf numFmtId="0" fontId="29" fillId="58" borderId="21" xfId="0" applyFont="1" applyFill="1" applyBorder="1" applyAlignment="1">
      <alignment vertical="top" wrapText="1"/>
    </xf>
    <xf numFmtId="164" fontId="0" fillId="0" borderId="17" xfId="1" applyNumberFormat="1" applyFont="1" applyBorder="1"/>
    <xf numFmtId="164" fontId="0" fillId="0" borderId="16" xfId="1" applyNumberFormat="1" applyFont="1" applyBorder="1"/>
    <xf numFmtId="164" fontId="0" fillId="0" borderId="14" xfId="1" applyNumberFormat="1" applyFont="1" applyBorder="1"/>
    <xf numFmtId="164" fontId="0" fillId="0" borderId="0" xfId="1" applyNumberFormat="1" applyFont="1" applyBorder="1"/>
    <xf numFmtId="164" fontId="0" fillId="0" borderId="12" xfId="1" applyNumberFormat="1" applyFont="1" applyBorder="1"/>
    <xf numFmtId="164" fontId="0" fillId="0" borderId="11" xfId="1" applyNumberFormat="1" applyFont="1" applyBorder="1"/>
    <xf numFmtId="164" fontId="16" fillId="0" borderId="0" xfId="1" applyNumberFormat="1" applyFont="1" applyAlignment="1">
      <alignment horizontal="center"/>
    </xf>
    <xf numFmtId="164" fontId="0" fillId="0" borderId="0" xfId="1" applyNumberFormat="1" applyFont="1"/>
    <xf numFmtId="3" fontId="20" fillId="0" borderId="0" xfId="0" applyNumberFormat="1" applyFont="1"/>
    <xf numFmtId="10" fontId="29" fillId="0" borderId="0" xfId="1430" applyNumberFormat="1" applyFont="1"/>
    <xf numFmtId="10" fontId="29" fillId="0" borderId="0" xfId="644" applyNumberFormat="1" applyFont="1"/>
    <xf numFmtId="4" fontId="20" fillId="0" borderId="0" xfId="0" applyNumberFormat="1" applyFont="1"/>
    <xf numFmtId="10" fontId="20" fillId="0" borderId="0" xfId="3" applyNumberFormat="1" applyFont="1"/>
    <xf numFmtId="1" fontId="20" fillId="0" borderId="0" xfId="3" applyNumberFormat="1" applyFont="1"/>
    <xf numFmtId="1" fontId="20" fillId="0" borderId="0" xfId="0" applyNumberFormat="1" applyFont="1"/>
    <xf numFmtId="43" fontId="66" fillId="33" borderId="16" xfId="644" applyFont="1" applyFill="1" applyBorder="1" applyAlignment="1">
      <alignment horizontal="center" wrapText="1"/>
    </xf>
    <xf numFmtId="43" fontId="66" fillId="33" borderId="15" xfId="644" applyFont="1" applyFill="1" applyBorder="1" applyAlignment="1">
      <alignment horizontal="center" wrapText="1"/>
    </xf>
    <xf numFmtId="43" fontId="66" fillId="33" borderId="17" xfId="644" applyFont="1" applyFill="1" applyBorder="1" applyAlignment="1">
      <alignment horizontal="center" wrapText="1"/>
    </xf>
    <xf numFmtId="43" fontId="66" fillId="0" borderId="17" xfId="644" applyFont="1" applyFill="1" applyBorder="1" applyAlignment="1">
      <alignment horizontal="center"/>
    </xf>
    <xf numFmtId="43" fontId="66" fillId="0" borderId="17" xfId="644" applyFont="1" applyFill="1" applyBorder="1" applyAlignment="1">
      <alignment horizontal="center" wrapText="1"/>
    </xf>
    <xf numFmtId="43" fontId="66" fillId="0" borderId="16" xfId="644" applyFont="1" applyFill="1" applyBorder="1" applyAlignment="1">
      <alignment horizontal="center" wrapText="1"/>
    </xf>
    <xf numFmtId="43" fontId="66" fillId="0" borderId="15" xfId="644" applyFont="1" applyFill="1" applyBorder="1" applyAlignment="1">
      <alignment horizontal="center" wrapText="1"/>
    </xf>
    <xf numFmtId="9" fontId="66" fillId="0" borderId="17" xfId="3" applyFont="1" applyFill="1" applyBorder="1" applyAlignment="1">
      <alignment horizontal="center"/>
    </xf>
    <xf numFmtId="9" fontId="66" fillId="0" borderId="16" xfId="3" applyFont="1" applyFill="1" applyBorder="1" applyAlignment="1">
      <alignment horizontal="center"/>
    </xf>
    <xf numFmtId="9" fontId="66" fillId="0" borderId="15" xfId="3" applyFont="1" applyFill="1" applyBorder="1" applyAlignment="1">
      <alignment horizontal="center"/>
    </xf>
    <xf numFmtId="0" fontId="66" fillId="0" borderId="23" xfId="897" applyFont="1" applyFill="1" applyBorder="1" applyAlignment="1">
      <alignment horizontal="center"/>
    </xf>
    <xf numFmtId="43" fontId="66" fillId="0" borderId="11" xfId="644" applyFont="1" applyFill="1" applyBorder="1" applyAlignment="1">
      <alignment horizontal="center"/>
    </xf>
    <xf numFmtId="43" fontId="66" fillId="0" borderId="11" xfId="644" applyFont="1" applyFill="1" applyBorder="1" applyAlignment="1">
      <alignment horizontal="center"/>
    </xf>
    <xf numFmtId="0" fontId="66" fillId="0" borderId="24" xfId="897" applyFont="1" applyFill="1" applyBorder="1"/>
    <xf numFmtId="0" fontId="20" fillId="0" borderId="0" xfId="0" applyFont="1"/>
    <xf numFmtId="0" fontId="29" fillId="0" borderId="0" xfId="0" applyFont="1" applyFill="1" applyAlignment="1">
      <alignment wrapText="1"/>
    </xf>
    <xf numFmtId="0" fontId="29" fillId="0" borderId="0" xfId="0" applyFont="1" applyFill="1" applyAlignment="1">
      <alignment vertical="top" wrapText="1"/>
    </xf>
    <xf numFmtId="164" fontId="20" fillId="70" borderId="0" xfId="1" applyNumberFormat="1" applyFont="1" applyFill="1"/>
    <xf numFmtId="164" fontId="29" fillId="70" borderId="0" xfId="1" applyNumberFormat="1" applyFont="1" applyFill="1"/>
    <xf numFmtId="1" fontId="20" fillId="0" borderId="0" xfId="3" applyNumberFormat="1" applyFont="1" applyFill="1"/>
    <xf numFmtId="1" fontId="20" fillId="0" borderId="0" xfId="0" applyNumberFormat="1" applyFont="1" applyFill="1"/>
    <xf numFmtId="167" fontId="29" fillId="0" borderId="0" xfId="1430" applyFont="1" applyFill="1"/>
    <xf numFmtId="43" fontId="29" fillId="0" borderId="0" xfId="1" applyFont="1" applyFill="1"/>
    <xf numFmtId="44" fontId="29" fillId="58" borderId="0" xfId="2" applyFont="1" applyFill="1" applyBorder="1" applyAlignment="1">
      <alignment vertical="top" wrapText="1"/>
    </xf>
    <xf numFmtId="0" fontId="14" fillId="0" borderId="13" xfId="0" applyFont="1" applyBorder="1" applyAlignment="1">
      <alignment wrapText="1"/>
    </xf>
    <xf numFmtId="0" fontId="14" fillId="0" borderId="0" xfId="0" applyFont="1" applyBorder="1" applyAlignment="1">
      <alignment wrapText="1"/>
    </xf>
    <xf numFmtId="0" fontId="16" fillId="0" borderId="0" xfId="0" applyFont="1" applyAlignment="1">
      <alignment wrapText="1"/>
    </xf>
    <xf numFmtId="0" fontId="16" fillId="0" borderId="0" xfId="0" applyFont="1" applyAlignment="1">
      <alignment horizontal="center"/>
    </xf>
    <xf numFmtId="0" fontId="16" fillId="0" borderId="0" xfId="0" applyFont="1" applyAlignment="1">
      <alignment horizontal="left" wrapText="1"/>
    </xf>
    <xf numFmtId="0" fontId="29" fillId="0" borderId="0" xfId="0" applyFont="1" applyFill="1" applyAlignment="1">
      <alignment wrapText="1"/>
    </xf>
    <xf numFmtId="0" fontId="29" fillId="0" borderId="0" xfId="0" applyFont="1" applyFill="1" applyAlignment="1">
      <alignment vertical="top" wrapText="1"/>
    </xf>
    <xf numFmtId="10" fontId="29" fillId="0" borderId="0" xfId="0" applyNumberFormat="1" applyFont="1" applyFill="1" applyAlignment="1">
      <alignment horizontal="left"/>
    </xf>
    <xf numFmtId="0" fontId="29" fillId="0" borderId="0" xfId="0" applyFont="1" applyFill="1" applyAlignment="1">
      <alignment horizontal="left" wrapText="1"/>
    </xf>
    <xf numFmtId="0" fontId="29" fillId="0" borderId="0" xfId="0" applyFont="1" applyFill="1" applyAlignment="1">
      <alignment horizontal="left" vertical="top" wrapText="1"/>
    </xf>
    <xf numFmtId="0" fontId="66" fillId="0" borderId="18" xfId="0" applyFont="1" applyFill="1" applyBorder="1" applyAlignment="1">
      <alignment horizontal="center" wrapText="1"/>
    </xf>
    <xf numFmtId="0" fontId="66" fillId="0" borderId="18" xfId="0" applyFont="1" applyFill="1" applyBorder="1" applyAlignment="1">
      <alignment horizontal="center"/>
    </xf>
    <xf numFmtId="0" fontId="29" fillId="0" borderId="0" xfId="0" applyFont="1" applyFill="1" applyBorder="1" applyAlignment="1">
      <alignment wrapText="1"/>
    </xf>
    <xf numFmtId="0" fontId="66" fillId="0" borderId="0" xfId="0" applyFont="1" applyFill="1" applyAlignment="1">
      <alignment horizontal="center" wrapText="1"/>
    </xf>
    <xf numFmtId="0" fontId="66" fillId="0" borderId="0" xfId="0" applyFont="1" applyFill="1" applyAlignment="1">
      <alignment horizontal="center"/>
    </xf>
    <xf numFmtId="0" fontId="66" fillId="0" borderId="0" xfId="0" applyFont="1" applyFill="1" applyBorder="1" applyAlignment="1">
      <alignment horizontal="center"/>
    </xf>
    <xf numFmtId="0" fontId="29" fillId="0" borderId="18" xfId="0" applyFont="1" applyFill="1" applyBorder="1" applyAlignment="1">
      <alignment horizontal="left" wrapText="1"/>
    </xf>
    <xf numFmtId="0" fontId="29" fillId="0" borderId="0" xfId="0" quotePrefix="1" applyFont="1" applyFill="1" applyAlignment="1">
      <alignment wrapText="1"/>
    </xf>
    <xf numFmtId="0" fontId="66" fillId="0" borderId="0" xfId="0" applyFont="1" applyFill="1" applyBorder="1" applyAlignment="1">
      <alignment horizontal="center" wrapText="1"/>
    </xf>
    <xf numFmtId="0" fontId="66" fillId="0" borderId="0" xfId="0" applyFont="1" applyFill="1" applyAlignment="1">
      <alignment wrapText="1"/>
    </xf>
    <xf numFmtId="0" fontId="67"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wrapText="1"/>
    </xf>
    <xf numFmtId="0" fontId="21" fillId="0" borderId="0" xfId="0" applyFont="1" applyFill="1" applyAlignment="1">
      <alignment wrapText="1"/>
    </xf>
    <xf numFmtId="10" fontId="20" fillId="0" borderId="0" xfId="0" applyNumberFormat="1" applyFont="1" applyFill="1" applyAlignment="1">
      <alignment horizontal="left"/>
    </xf>
    <xf numFmtId="0" fontId="20" fillId="0" borderId="0" xfId="0" applyFont="1" applyFill="1" applyAlignment="1">
      <alignment horizontal="left" wrapText="1"/>
    </xf>
    <xf numFmtId="0" fontId="20" fillId="0" borderId="0" xfId="0" applyFont="1" applyFill="1" applyBorder="1"/>
    <xf numFmtId="0" fontId="20" fillId="0" borderId="0" xfId="0" applyFont="1" applyFill="1" applyBorder="1" applyAlignment="1">
      <alignment wrapText="1"/>
    </xf>
    <xf numFmtId="0" fontId="18" fillId="0" borderId="18" xfId="0" applyFont="1" applyFill="1" applyBorder="1" applyAlignment="1">
      <alignment horizontal="center" wrapText="1"/>
    </xf>
    <xf numFmtId="0" fontId="18" fillId="0" borderId="18" xfId="0" applyFont="1" applyFill="1" applyBorder="1" applyAlignment="1">
      <alignment horizontal="center"/>
    </xf>
    <xf numFmtId="0" fontId="18" fillId="0" borderId="0" xfId="0" applyFont="1" applyFill="1" applyAlignment="1">
      <alignment horizontal="center" wrapText="1"/>
    </xf>
    <xf numFmtId="0" fontId="18" fillId="0" borderId="0" xfId="0" applyFont="1" applyFill="1" applyBorder="1" applyAlignment="1">
      <alignment horizontal="center" wrapText="1"/>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0" xfId="0" applyFont="1" applyFill="1" applyAlignment="1">
      <alignment wrapText="1"/>
    </xf>
    <xf numFmtId="0" fontId="20" fillId="0" borderId="0" xfId="0" applyFont="1" applyFill="1" applyAlignment="1">
      <alignment horizontal="left" vertical="top" wrapText="1"/>
    </xf>
    <xf numFmtId="0" fontId="20" fillId="0" borderId="18" xfId="0" applyFont="1" applyFill="1" applyBorder="1" applyAlignment="1">
      <alignment horizontal="left" wrapText="1"/>
    </xf>
    <xf numFmtId="0" fontId="20" fillId="0" borderId="0" xfId="0" quotePrefix="1" applyFont="1" applyFill="1" applyAlignment="1">
      <alignment wrapText="1"/>
    </xf>
    <xf numFmtId="43" fontId="66" fillId="0" borderId="10" xfId="644" applyFont="1" applyFill="1" applyBorder="1" applyAlignment="1">
      <alignment horizontal="center"/>
    </xf>
    <xf numFmtId="43" fontId="66" fillId="0" borderId="11" xfId="644" applyFont="1" applyFill="1" applyBorder="1" applyAlignment="1">
      <alignment horizontal="center"/>
    </xf>
    <xf numFmtId="43" fontId="66" fillId="0" borderId="12" xfId="644" applyFont="1" applyFill="1" applyBorder="1" applyAlignment="1">
      <alignment horizontal="center"/>
    </xf>
    <xf numFmtId="43" fontId="66" fillId="0" borderId="10" xfId="644" applyFont="1" applyFill="1" applyBorder="1" applyAlignment="1">
      <alignment horizontal="center" wrapText="1"/>
    </xf>
    <xf numFmtId="43" fontId="66" fillId="0" borderId="11" xfId="644" applyFont="1" applyFill="1" applyBorder="1" applyAlignment="1">
      <alignment horizontal="center" wrapText="1"/>
    </xf>
    <xf numFmtId="43" fontId="66" fillId="0" borderId="12" xfId="644" applyFont="1" applyFill="1" applyBorder="1" applyAlignment="1">
      <alignment horizontal="center" wrapText="1"/>
    </xf>
    <xf numFmtId="9" fontId="66" fillId="0" borderId="10" xfId="3" applyFont="1" applyFill="1" applyBorder="1" applyAlignment="1">
      <alignment horizontal="center"/>
    </xf>
    <xf numFmtId="9" fontId="66" fillId="0" borderId="11" xfId="3" applyFont="1" applyFill="1" applyBorder="1" applyAlignment="1">
      <alignment horizontal="center"/>
    </xf>
    <xf numFmtId="9" fontId="66" fillId="0" borderId="12" xfId="3" applyFont="1" applyFill="1" applyBorder="1" applyAlignment="1">
      <alignment horizontal="center"/>
    </xf>
    <xf numFmtId="0" fontId="20" fillId="0" borderId="0" xfId="0" applyFont="1" applyAlignment="1">
      <alignment vertical="top" wrapText="1"/>
    </xf>
  </cellXfs>
  <cellStyles count="47069">
    <cellStyle name="20% - Accent1" xfId="21" builtinId="30" customBuiltin="1"/>
    <cellStyle name="20% - Accent1 10" xfId="1574"/>
    <cellStyle name="20% - Accent1 10 2" xfId="1575"/>
    <cellStyle name="20% - Accent1 10 2 2" xfId="1576"/>
    <cellStyle name="20% - Accent1 10 3" xfId="1577"/>
    <cellStyle name="20% - Accent1 11" xfId="1578"/>
    <cellStyle name="20% - Accent1 11 2" xfId="1579"/>
    <cellStyle name="20% - Accent1 11 2 2" xfId="1580"/>
    <cellStyle name="20% - Accent1 11 3" xfId="1581"/>
    <cellStyle name="20% - Accent1 12" xfId="1582"/>
    <cellStyle name="20% - Accent1 12 2" xfId="1583"/>
    <cellStyle name="20% - Accent1 12 2 2" xfId="1584"/>
    <cellStyle name="20% - Accent1 12 3" xfId="1585"/>
    <cellStyle name="20% - Accent1 13" xfId="1586"/>
    <cellStyle name="20% - Accent1 13 2" xfId="1587"/>
    <cellStyle name="20% - Accent1 13 2 2" xfId="1588"/>
    <cellStyle name="20% - Accent1 13 3" xfId="1589"/>
    <cellStyle name="20% - Accent1 14" xfId="1590"/>
    <cellStyle name="20% - Accent1 14 2" xfId="1591"/>
    <cellStyle name="20% - Accent1 14 2 2" xfId="1592"/>
    <cellStyle name="20% - Accent1 14 3" xfId="1593"/>
    <cellStyle name="20% - Accent1 15" xfId="1594"/>
    <cellStyle name="20% - Accent1 15 2" xfId="1595"/>
    <cellStyle name="20% - Accent1 15 2 2" xfId="1596"/>
    <cellStyle name="20% - Accent1 15 3" xfId="1597"/>
    <cellStyle name="20% - Accent1 16" xfId="1598"/>
    <cellStyle name="20% - Accent1 16 2" xfId="1599"/>
    <cellStyle name="20% - Accent1 16 2 2" xfId="1600"/>
    <cellStyle name="20% - Accent1 16 3" xfId="1601"/>
    <cellStyle name="20% - Accent1 17" xfId="1602"/>
    <cellStyle name="20% - Accent1 17 2" xfId="1603"/>
    <cellStyle name="20% - Accent1 17 2 2" xfId="1604"/>
    <cellStyle name="20% - Accent1 17 3" xfId="1605"/>
    <cellStyle name="20% - Accent1 18" xfId="1606"/>
    <cellStyle name="20% - Accent1 18 2" xfId="1607"/>
    <cellStyle name="20% - Accent1 18 2 2" xfId="1608"/>
    <cellStyle name="20% - Accent1 18 3" xfId="1609"/>
    <cellStyle name="20% - Accent1 19" xfId="1610"/>
    <cellStyle name="20% - Accent1 19 2" xfId="1611"/>
    <cellStyle name="20% - Accent1 19 2 2" xfId="1612"/>
    <cellStyle name="20% - Accent1 19 3" xfId="1613"/>
    <cellStyle name="20% - Accent1 2" xfId="44"/>
    <cellStyle name="20% - Accent1 2 2" xfId="45"/>
    <cellStyle name="20% - Accent1 2 2 2" xfId="46"/>
    <cellStyle name="20% - Accent1 2 2 2 2" xfId="47"/>
    <cellStyle name="20% - Accent1 2 2 2 2 2" xfId="48"/>
    <cellStyle name="20% - Accent1 2 2 2 3" xfId="49"/>
    <cellStyle name="20% - Accent1 2 2 3" xfId="50"/>
    <cellStyle name="20% - Accent1 2 2 3 2" xfId="51"/>
    <cellStyle name="20% - Accent1 2 2 3 2 2" xfId="52"/>
    <cellStyle name="20% - Accent1 2 2 3 3" xfId="53"/>
    <cellStyle name="20% - Accent1 2 2 4" xfId="54"/>
    <cellStyle name="20% - Accent1 2 2 4 2" xfId="55"/>
    <cellStyle name="20% - Accent1 2 2 5" xfId="56"/>
    <cellStyle name="20% - Accent1 2 3" xfId="57"/>
    <cellStyle name="20% - Accent1 2 3 2" xfId="58"/>
    <cellStyle name="20% - Accent1 2 3 2 2" xfId="59"/>
    <cellStyle name="20% - Accent1 2 3 3" xfId="60"/>
    <cellStyle name="20% - Accent1 2 4" xfId="61"/>
    <cellStyle name="20% - Accent1 2 4 2" xfId="62"/>
    <cellStyle name="20% - Accent1 2 4 2 2" xfId="63"/>
    <cellStyle name="20% - Accent1 2 4 3" xfId="64"/>
    <cellStyle name="20% - Accent1 2 5" xfId="65"/>
    <cellStyle name="20% - Accent1 2 5 2" xfId="66"/>
    <cellStyle name="20% - Accent1 2 6" xfId="67"/>
    <cellStyle name="20% - Accent1 20" xfId="1614"/>
    <cellStyle name="20% - Accent1 20 2" xfId="1615"/>
    <cellStyle name="20% - Accent1 20 2 2" xfId="1616"/>
    <cellStyle name="20% - Accent1 20 3" xfId="1617"/>
    <cellStyle name="20% - Accent1 21" xfId="1618"/>
    <cellStyle name="20% - Accent1 21 2" xfId="1619"/>
    <cellStyle name="20% - Accent1 21 2 2" xfId="1620"/>
    <cellStyle name="20% - Accent1 21 3" xfId="1621"/>
    <cellStyle name="20% - Accent1 22" xfId="1622"/>
    <cellStyle name="20% - Accent1 22 2" xfId="1623"/>
    <cellStyle name="20% - Accent1 22 2 2" xfId="1624"/>
    <cellStyle name="20% - Accent1 22 3" xfId="1625"/>
    <cellStyle name="20% - Accent1 23" xfId="1626"/>
    <cellStyle name="20% - Accent1 23 2" xfId="1627"/>
    <cellStyle name="20% - Accent1 23 2 2" xfId="1628"/>
    <cellStyle name="20% - Accent1 23 3" xfId="1629"/>
    <cellStyle name="20% - Accent1 24" xfId="1630"/>
    <cellStyle name="20% - Accent1 24 2" xfId="1631"/>
    <cellStyle name="20% - Accent1 24 2 2" xfId="1632"/>
    <cellStyle name="20% - Accent1 24 3" xfId="1633"/>
    <cellStyle name="20% - Accent1 25" xfId="1634"/>
    <cellStyle name="20% - Accent1 25 2" xfId="1635"/>
    <cellStyle name="20% - Accent1 25 2 2" xfId="1636"/>
    <cellStyle name="20% - Accent1 25 3" xfId="1637"/>
    <cellStyle name="20% - Accent1 26" xfId="1638"/>
    <cellStyle name="20% - Accent1 26 2" xfId="1639"/>
    <cellStyle name="20% - Accent1 27" xfId="1640"/>
    <cellStyle name="20% - Accent1 28" xfId="1641"/>
    <cellStyle name="20% - Accent1 3" xfId="68"/>
    <cellStyle name="20% - Accent1 3 2" xfId="69"/>
    <cellStyle name="20% - Accent1 3 2 2" xfId="70"/>
    <cellStyle name="20% - Accent1 3 2 2 2" xfId="71"/>
    <cellStyle name="20% - Accent1 3 2 2 2 2" xfId="1642"/>
    <cellStyle name="20% - Accent1 3 2 2 3" xfId="1643"/>
    <cellStyle name="20% - Accent1 3 2 3" xfId="72"/>
    <cellStyle name="20% - Accent1 3 2 3 2" xfId="1644"/>
    <cellStyle name="20% - Accent1 3 2 4" xfId="1645"/>
    <cellStyle name="20% - Accent1 3 3" xfId="73"/>
    <cellStyle name="20% - Accent1 3 3 2" xfId="74"/>
    <cellStyle name="20% - Accent1 3 3 2 2" xfId="75"/>
    <cellStyle name="20% - Accent1 3 3 3" xfId="76"/>
    <cellStyle name="20% - Accent1 3 4" xfId="77"/>
    <cellStyle name="20% - Accent1 3 4 2" xfId="78"/>
    <cellStyle name="20% - Accent1 3 5" xfId="79"/>
    <cellStyle name="20% - Accent1 4" xfId="80"/>
    <cellStyle name="20% - Accent1 4 2" xfId="81"/>
    <cellStyle name="20% - Accent1 4 2 2" xfId="82"/>
    <cellStyle name="20% - Accent1 4 2 2 2" xfId="1646"/>
    <cellStyle name="20% - Accent1 4 2 2 2 2" xfId="1647"/>
    <cellStyle name="20% - Accent1 4 2 2 3" xfId="1648"/>
    <cellStyle name="20% - Accent1 4 2 3" xfId="1649"/>
    <cellStyle name="20% - Accent1 4 2 3 2" xfId="1650"/>
    <cellStyle name="20% - Accent1 4 2 4" xfId="1651"/>
    <cellStyle name="20% - Accent1 4 3" xfId="83"/>
    <cellStyle name="20% - Accent1 4 3 2" xfId="1652"/>
    <cellStyle name="20% - Accent1 4 3 2 2" xfId="1653"/>
    <cellStyle name="20% - Accent1 4 3 3" xfId="1654"/>
    <cellStyle name="20% - Accent1 4 4" xfId="1655"/>
    <cellStyle name="20% - Accent1 4 4 2" xfId="1656"/>
    <cellStyle name="20% - Accent1 4 5" xfId="1657"/>
    <cellStyle name="20% - Accent1 5" xfId="84"/>
    <cellStyle name="20% - Accent1 5 2" xfId="85"/>
    <cellStyle name="20% - Accent1 5 2 2" xfId="86"/>
    <cellStyle name="20% - Accent1 5 2 2 2" xfId="1658"/>
    <cellStyle name="20% - Accent1 5 2 3" xfId="1659"/>
    <cellStyle name="20% - Accent1 5 3" xfId="87"/>
    <cellStyle name="20% - Accent1 5 3 2" xfId="1660"/>
    <cellStyle name="20% - Accent1 5 4" xfId="1661"/>
    <cellStyle name="20% - Accent1 6" xfId="88"/>
    <cellStyle name="20% - Accent1 6 2" xfId="89"/>
    <cellStyle name="20% - Accent1 6 2 2" xfId="1662"/>
    <cellStyle name="20% - Accent1 6 2 2 2" xfId="1663"/>
    <cellStyle name="20% - Accent1 6 2 3" xfId="1664"/>
    <cellStyle name="20% - Accent1 6 3" xfId="1665"/>
    <cellStyle name="20% - Accent1 6 3 2" xfId="1666"/>
    <cellStyle name="20% - Accent1 6 4" xfId="1667"/>
    <cellStyle name="20% - Accent1 7" xfId="90"/>
    <cellStyle name="20% - Accent1 7 2" xfId="91"/>
    <cellStyle name="20% - Accent1 7 2 2" xfId="1668"/>
    <cellStyle name="20% - Accent1 7 2 2 2" xfId="1669"/>
    <cellStyle name="20% - Accent1 7 2 3" xfId="1670"/>
    <cellStyle name="20% - Accent1 7 3" xfId="1671"/>
    <cellStyle name="20% - Accent1 7 3 2" xfId="1672"/>
    <cellStyle name="20% - Accent1 7 4" xfId="1673"/>
    <cellStyle name="20% - Accent1 8" xfId="92"/>
    <cellStyle name="20% - Accent1 8 2" xfId="1674"/>
    <cellStyle name="20% - Accent1 8 2 2" xfId="1675"/>
    <cellStyle name="20% - Accent1 8 3" xfId="1676"/>
    <cellStyle name="20% - Accent1 9" xfId="93"/>
    <cellStyle name="20% - Accent1 9 2" xfId="1512"/>
    <cellStyle name="20% - Accent1 9 2 2" xfId="1678"/>
    <cellStyle name="20% - Accent1 9 2 3" xfId="1677"/>
    <cellStyle name="20% - Accent1 9 3" xfId="1679"/>
    <cellStyle name="20% - Accent2" xfId="25" builtinId="34" customBuiltin="1"/>
    <cellStyle name="20% - Accent2 10" xfId="1680"/>
    <cellStyle name="20% - Accent2 10 2" xfId="1681"/>
    <cellStyle name="20% - Accent2 10 2 2" xfId="1682"/>
    <cellStyle name="20% - Accent2 10 3" xfId="1683"/>
    <cellStyle name="20% - Accent2 11" xfId="1684"/>
    <cellStyle name="20% - Accent2 11 2" xfId="1685"/>
    <cellStyle name="20% - Accent2 11 2 2" xfId="1686"/>
    <cellStyle name="20% - Accent2 11 3" xfId="1687"/>
    <cellStyle name="20% - Accent2 12" xfId="1688"/>
    <cellStyle name="20% - Accent2 12 2" xfId="1689"/>
    <cellStyle name="20% - Accent2 12 2 2" xfId="1690"/>
    <cellStyle name="20% - Accent2 12 3" xfId="1691"/>
    <cellStyle name="20% - Accent2 13" xfId="1692"/>
    <cellStyle name="20% - Accent2 13 2" xfId="1693"/>
    <cellStyle name="20% - Accent2 13 2 2" xfId="1694"/>
    <cellStyle name="20% - Accent2 13 3" xfId="1695"/>
    <cellStyle name="20% - Accent2 14" xfId="1696"/>
    <cellStyle name="20% - Accent2 14 2" xfId="1697"/>
    <cellStyle name="20% - Accent2 14 2 2" xfId="1698"/>
    <cellStyle name="20% - Accent2 14 3" xfId="1699"/>
    <cellStyle name="20% - Accent2 15" xfId="1700"/>
    <cellStyle name="20% - Accent2 15 2" xfId="1701"/>
    <cellStyle name="20% - Accent2 15 2 2" xfId="1702"/>
    <cellStyle name="20% - Accent2 15 3" xfId="1703"/>
    <cellStyle name="20% - Accent2 16" xfId="1704"/>
    <cellStyle name="20% - Accent2 16 2" xfId="1705"/>
    <cellStyle name="20% - Accent2 16 2 2" xfId="1706"/>
    <cellStyle name="20% - Accent2 16 3" xfId="1707"/>
    <cellStyle name="20% - Accent2 17" xfId="1708"/>
    <cellStyle name="20% - Accent2 17 2" xfId="1709"/>
    <cellStyle name="20% - Accent2 17 2 2" xfId="1710"/>
    <cellStyle name="20% - Accent2 17 3" xfId="1711"/>
    <cellStyle name="20% - Accent2 18" xfId="1712"/>
    <cellStyle name="20% - Accent2 18 2" xfId="1713"/>
    <cellStyle name="20% - Accent2 18 2 2" xfId="1714"/>
    <cellStyle name="20% - Accent2 18 3" xfId="1715"/>
    <cellStyle name="20% - Accent2 19" xfId="1716"/>
    <cellStyle name="20% - Accent2 19 2" xfId="1717"/>
    <cellStyle name="20% - Accent2 19 2 2" xfId="1718"/>
    <cellStyle name="20% - Accent2 19 3" xfId="1719"/>
    <cellStyle name="20% - Accent2 2" xfId="94"/>
    <cellStyle name="20% - Accent2 2 2" xfId="95"/>
    <cellStyle name="20% - Accent2 2 2 2" xfId="96"/>
    <cellStyle name="20% - Accent2 2 2 2 2" xfId="97"/>
    <cellStyle name="20% - Accent2 2 2 2 2 2" xfId="98"/>
    <cellStyle name="20% - Accent2 2 2 2 3" xfId="99"/>
    <cellStyle name="20% - Accent2 2 2 3" xfId="100"/>
    <cellStyle name="20% - Accent2 2 2 3 2" xfId="101"/>
    <cellStyle name="20% - Accent2 2 2 3 2 2" xfId="102"/>
    <cellStyle name="20% - Accent2 2 2 3 3" xfId="103"/>
    <cellStyle name="20% - Accent2 2 2 4" xfId="104"/>
    <cellStyle name="20% - Accent2 2 2 4 2" xfId="105"/>
    <cellStyle name="20% - Accent2 2 2 5" xfId="106"/>
    <cellStyle name="20% - Accent2 2 3" xfId="107"/>
    <cellStyle name="20% - Accent2 2 3 2" xfId="108"/>
    <cellStyle name="20% - Accent2 2 3 2 2" xfId="109"/>
    <cellStyle name="20% - Accent2 2 3 3" xfId="110"/>
    <cellStyle name="20% - Accent2 2 4" xfId="111"/>
    <cellStyle name="20% - Accent2 2 4 2" xfId="112"/>
    <cellStyle name="20% - Accent2 2 4 2 2" xfId="113"/>
    <cellStyle name="20% - Accent2 2 4 3" xfId="114"/>
    <cellStyle name="20% - Accent2 2 5" xfId="115"/>
    <cellStyle name="20% - Accent2 2 5 2" xfId="116"/>
    <cellStyle name="20% - Accent2 2 6" xfId="117"/>
    <cellStyle name="20% - Accent2 20" xfId="1720"/>
    <cellStyle name="20% - Accent2 20 2" xfId="1721"/>
    <cellStyle name="20% - Accent2 20 2 2" xfId="1722"/>
    <cellStyle name="20% - Accent2 20 3" xfId="1723"/>
    <cellStyle name="20% - Accent2 21" xfId="1724"/>
    <cellStyle name="20% - Accent2 21 2" xfId="1725"/>
    <cellStyle name="20% - Accent2 21 2 2" xfId="1726"/>
    <cellStyle name="20% - Accent2 21 3" xfId="1727"/>
    <cellStyle name="20% - Accent2 22" xfId="1728"/>
    <cellStyle name="20% - Accent2 22 2" xfId="1729"/>
    <cellStyle name="20% - Accent2 22 2 2" xfId="1730"/>
    <cellStyle name="20% - Accent2 22 3" xfId="1731"/>
    <cellStyle name="20% - Accent2 23" xfId="1732"/>
    <cellStyle name="20% - Accent2 23 2" xfId="1733"/>
    <cellStyle name="20% - Accent2 23 2 2" xfId="1734"/>
    <cellStyle name="20% - Accent2 23 3" xfId="1735"/>
    <cellStyle name="20% - Accent2 24" xfId="1736"/>
    <cellStyle name="20% - Accent2 24 2" xfId="1737"/>
    <cellStyle name="20% - Accent2 24 2 2" xfId="1738"/>
    <cellStyle name="20% - Accent2 24 3" xfId="1739"/>
    <cellStyle name="20% - Accent2 25" xfId="1740"/>
    <cellStyle name="20% - Accent2 25 2" xfId="1741"/>
    <cellStyle name="20% - Accent2 25 2 2" xfId="1742"/>
    <cellStyle name="20% - Accent2 25 3" xfId="1743"/>
    <cellStyle name="20% - Accent2 26" xfId="1744"/>
    <cellStyle name="20% - Accent2 26 2" xfId="1745"/>
    <cellStyle name="20% - Accent2 27" xfId="1746"/>
    <cellStyle name="20% - Accent2 28" xfId="1747"/>
    <cellStyle name="20% - Accent2 3" xfId="118"/>
    <cellStyle name="20% - Accent2 3 2" xfId="119"/>
    <cellStyle name="20% - Accent2 3 2 2" xfId="120"/>
    <cellStyle name="20% - Accent2 3 2 2 2" xfId="121"/>
    <cellStyle name="20% - Accent2 3 2 2 2 2" xfId="1748"/>
    <cellStyle name="20% - Accent2 3 2 2 3" xfId="1749"/>
    <cellStyle name="20% - Accent2 3 2 3" xfId="122"/>
    <cellStyle name="20% - Accent2 3 2 3 2" xfId="1750"/>
    <cellStyle name="20% - Accent2 3 2 4" xfId="1751"/>
    <cellStyle name="20% - Accent2 3 3" xfId="123"/>
    <cellStyle name="20% - Accent2 3 3 2" xfId="124"/>
    <cellStyle name="20% - Accent2 3 3 2 2" xfId="125"/>
    <cellStyle name="20% - Accent2 3 3 3" xfId="126"/>
    <cellStyle name="20% - Accent2 3 4" xfId="127"/>
    <cellStyle name="20% - Accent2 3 4 2" xfId="128"/>
    <cellStyle name="20% - Accent2 3 5" xfId="129"/>
    <cellStyle name="20% - Accent2 4" xfId="130"/>
    <cellStyle name="20% - Accent2 4 2" xfId="131"/>
    <cellStyle name="20% - Accent2 4 2 2" xfId="132"/>
    <cellStyle name="20% - Accent2 4 2 2 2" xfId="1752"/>
    <cellStyle name="20% - Accent2 4 2 2 2 2" xfId="1753"/>
    <cellStyle name="20% - Accent2 4 2 2 3" xfId="1754"/>
    <cellStyle name="20% - Accent2 4 2 3" xfId="1755"/>
    <cellStyle name="20% - Accent2 4 2 3 2" xfId="1756"/>
    <cellStyle name="20% - Accent2 4 2 4" xfId="1757"/>
    <cellStyle name="20% - Accent2 4 3" xfId="133"/>
    <cellStyle name="20% - Accent2 4 3 2" xfId="1758"/>
    <cellStyle name="20% - Accent2 4 3 2 2" xfId="1759"/>
    <cellStyle name="20% - Accent2 4 3 3" xfId="1760"/>
    <cellStyle name="20% - Accent2 4 4" xfId="1761"/>
    <cellStyle name="20% - Accent2 4 4 2" xfId="1762"/>
    <cellStyle name="20% - Accent2 4 5" xfId="1763"/>
    <cellStyle name="20% - Accent2 5" xfId="134"/>
    <cellStyle name="20% - Accent2 5 2" xfId="135"/>
    <cellStyle name="20% - Accent2 5 2 2" xfId="136"/>
    <cellStyle name="20% - Accent2 5 2 2 2" xfId="1764"/>
    <cellStyle name="20% - Accent2 5 2 3" xfId="1765"/>
    <cellStyle name="20% - Accent2 5 3" xfId="137"/>
    <cellStyle name="20% - Accent2 5 3 2" xfId="1766"/>
    <cellStyle name="20% - Accent2 5 4" xfId="1767"/>
    <cellStyle name="20% - Accent2 6" xfId="138"/>
    <cellStyle name="20% - Accent2 6 2" xfId="139"/>
    <cellStyle name="20% - Accent2 6 2 2" xfId="1768"/>
    <cellStyle name="20% - Accent2 6 2 2 2" xfId="1769"/>
    <cellStyle name="20% - Accent2 6 2 3" xfId="1770"/>
    <cellStyle name="20% - Accent2 6 3" xfId="1771"/>
    <cellStyle name="20% - Accent2 6 3 2" xfId="1772"/>
    <cellStyle name="20% - Accent2 6 4" xfId="1773"/>
    <cellStyle name="20% - Accent2 7" xfId="140"/>
    <cellStyle name="20% - Accent2 7 2" xfId="141"/>
    <cellStyle name="20% - Accent2 7 2 2" xfId="1774"/>
    <cellStyle name="20% - Accent2 7 2 2 2" xfId="1775"/>
    <cellStyle name="20% - Accent2 7 2 3" xfId="1776"/>
    <cellStyle name="20% - Accent2 7 3" xfId="1777"/>
    <cellStyle name="20% - Accent2 7 3 2" xfId="1778"/>
    <cellStyle name="20% - Accent2 7 4" xfId="1779"/>
    <cellStyle name="20% - Accent2 8" xfId="142"/>
    <cellStyle name="20% - Accent2 8 2" xfId="1780"/>
    <cellStyle name="20% - Accent2 8 2 2" xfId="1781"/>
    <cellStyle name="20% - Accent2 8 3" xfId="1782"/>
    <cellStyle name="20% - Accent2 9" xfId="143"/>
    <cellStyle name="20% - Accent2 9 2" xfId="1513"/>
    <cellStyle name="20% - Accent2 9 2 2" xfId="1784"/>
    <cellStyle name="20% - Accent2 9 2 3" xfId="1783"/>
    <cellStyle name="20% - Accent2 9 3" xfId="1785"/>
    <cellStyle name="20% - Accent3" xfId="29" builtinId="38" customBuiltin="1"/>
    <cellStyle name="20% - Accent3 10" xfId="1786"/>
    <cellStyle name="20% - Accent3 10 2" xfId="1787"/>
    <cellStyle name="20% - Accent3 10 2 2" xfId="1788"/>
    <cellStyle name="20% - Accent3 10 3" xfId="1789"/>
    <cellStyle name="20% - Accent3 11" xfId="1790"/>
    <cellStyle name="20% - Accent3 11 2" xfId="1791"/>
    <cellStyle name="20% - Accent3 11 2 2" xfId="1792"/>
    <cellStyle name="20% - Accent3 11 3" xfId="1793"/>
    <cellStyle name="20% - Accent3 12" xfId="1794"/>
    <cellStyle name="20% - Accent3 12 2" xfId="1795"/>
    <cellStyle name="20% - Accent3 12 2 2" xfId="1796"/>
    <cellStyle name="20% - Accent3 12 3" xfId="1797"/>
    <cellStyle name="20% - Accent3 13" xfId="1798"/>
    <cellStyle name="20% - Accent3 13 2" xfId="1799"/>
    <cellStyle name="20% - Accent3 13 2 2" xfId="1800"/>
    <cellStyle name="20% - Accent3 13 3" xfId="1801"/>
    <cellStyle name="20% - Accent3 14" xfId="1802"/>
    <cellStyle name="20% - Accent3 14 2" xfId="1803"/>
    <cellStyle name="20% - Accent3 14 2 2" xfId="1804"/>
    <cellStyle name="20% - Accent3 14 3" xfId="1805"/>
    <cellStyle name="20% - Accent3 15" xfId="1806"/>
    <cellStyle name="20% - Accent3 15 2" xfId="1807"/>
    <cellStyle name="20% - Accent3 15 2 2" xfId="1808"/>
    <cellStyle name="20% - Accent3 15 3" xfId="1809"/>
    <cellStyle name="20% - Accent3 16" xfId="1810"/>
    <cellStyle name="20% - Accent3 16 2" xfId="1811"/>
    <cellStyle name="20% - Accent3 16 2 2" xfId="1812"/>
    <cellStyle name="20% - Accent3 16 3" xfId="1813"/>
    <cellStyle name="20% - Accent3 17" xfId="1814"/>
    <cellStyle name="20% - Accent3 17 2" xfId="1815"/>
    <cellStyle name="20% - Accent3 17 2 2" xfId="1816"/>
    <cellStyle name="20% - Accent3 17 3" xfId="1817"/>
    <cellStyle name="20% - Accent3 18" xfId="1818"/>
    <cellStyle name="20% - Accent3 18 2" xfId="1819"/>
    <cellStyle name="20% - Accent3 18 2 2" xfId="1820"/>
    <cellStyle name="20% - Accent3 18 3" xfId="1821"/>
    <cellStyle name="20% - Accent3 19" xfId="1822"/>
    <cellStyle name="20% - Accent3 19 2" xfId="1823"/>
    <cellStyle name="20% - Accent3 19 2 2" xfId="1824"/>
    <cellStyle name="20% - Accent3 19 3" xfId="1825"/>
    <cellStyle name="20% - Accent3 2" xfId="144"/>
    <cellStyle name="20% - Accent3 2 2" xfId="145"/>
    <cellStyle name="20% - Accent3 2 2 2" xfId="146"/>
    <cellStyle name="20% - Accent3 2 2 2 2" xfId="147"/>
    <cellStyle name="20% - Accent3 2 2 2 2 2" xfId="148"/>
    <cellStyle name="20% - Accent3 2 2 2 3" xfId="149"/>
    <cellStyle name="20% - Accent3 2 2 3" xfId="150"/>
    <cellStyle name="20% - Accent3 2 2 3 2" xfId="151"/>
    <cellStyle name="20% - Accent3 2 2 3 2 2" xfId="152"/>
    <cellStyle name="20% - Accent3 2 2 3 3" xfId="153"/>
    <cellStyle name="20% - Accent3 2 2 4" xfId="154"/>
    <cellStyle name="20% - Accent3 2 2 4 2" xfId="155"/>
    <cellStyle name="20% - Accent3 2 2 5" xfId="156"/>
    <cellStyle name="20% - Accent3 2 3" xfId="157"/>
    <cellStyle name="20% - Accent3 2 3 2" xfId="158"/>
    <cellStyle name="20% - Accent3 2 3 2 2" xfId="159"/>
    <cellStyle name="20% - Accent3 2 3 3" xfId="160"/>
    <cellStyle name="20% - Accent3 2 4" xfId="161"/>
    <cellStyle name="20% - Accent3 2 4 2" xfId="162"/>
    <cellStyle name="20% - Accent3 2 4 2 2" xfId="163"/>
    <cellStyle name="20% - Accent3 2 4 3" xfId="164"/>
    <cellStyle name="20% - Accent3 2 5" xfId="165"/>
    <cellStyle name="20% - Accent3 2 5 2" xfId="166"/>
    <cellStyle name="20% - Accent3 2 6" xfId="167"/>
    <cellStyle name="20% - Accent3 20" xfId="1826"/>
    <cellStyle name="20% - Accent3 20 2" xfId="1827"/>
    <cellStyle name="20% - Accent3 20 2 2" xfId="1828"/>
    <cellStyle name="20% - Accent3 20 3" xfId="1829"/>
    <cellStyle name="20% - Accent3 21" xfId="1830"/>
    <cellStyle name="20% - Accent3 21 2" xfId="1831"/>
    <cellStyle name="20% - Accent3 21 2 2" xfId="1832"/>
    <cellStyle name="20% - Accent3 21 3" xfId="1833"/>
    <cellStyle name="20% - Accent3 22" xfId="1834"/>
    <cellStyle name="20% - Accent3 22 2" xfId="1835"/>
    <cellStyle name="20% - Accent3 22 2 2" xfId="1836"/>
    <cellStyle name="20% - Accent3 22 3" xfId="1837"/>
    <cellStyle name="20% - Accent3 23" xfId="1838"/>
    <cellStyle name="20% - Accent3 23 2" xfId="1839"/>
    <cellStyle name="20% - Accent3 23 2 2" xfId="1840"/>
    <cellStyle name="20% - Accent3 23 3" xfId="1841"/>
    <cellStyle name="20% - Accent3 24" xfId="1842"/>
    <cellStyle name="20% - Accent3 24 2" xfId="1843"/>
    <cellStyle name="20% - Accent3 24 2 2" xfId="1844"/>
    <cellStyle name="20% - Accent3 24 3" xfId="1845"/>
    <cellStyle name="20% - Accent3 25" xfId="1846"/>
    <cellStyle name="20% - Accent3 25 2" xfId="1847"/>
    <cellStyle name="20% - Accent3 25 2 2" xfId="1848"/>
    <cellStyle name="20% - Accent3 25 3" xfId="1849"/>
    <cellStyle name="20% - Accent3 26" xfId="1850"/>
    <cellStyle name="20% - Accent3 26 2" xfId="1851"/>
    <cellStyle name="20% - Accent3 27" xfId="1852"/>
    <cellStyle name="20% - Accent3 28" xfId="1853"/>
    <cellStyle name="20% - Accent3 3" xfId="168"/>
    <cellStyle name="20% - Accent3 3 2" xfId="169"/>
    <cellStyle name="20% - Accent3 3 2 2" xfId="170"/>
    <cellStyle name="20% - Accent3 3 2 2 2" xfId="171"/>
    <cellStyle name="20% - Accent3 3 2 2 2 2" xfId="1854"/>
    <cellStyle name="20% - Accent3 3 2 2 3" xfId="1855"/>
    <cellStyle name="20% - Accent3 3 2 3" xfId="172"/>
    <cellStyle name="20% - Accent3 3 2 3 2" xfId="1856"/>
    <cellStyle name="20% - Accent3 3 2 4" xfId="1857"/>
    <cellStyle name="20% - Accent3 3 3" xfId="173"/>
    <cellStyle name="20% - Accent3 3 3 2" xfId="174"/>
    <cellStyle name="20% - Accent3 3 3 2 2" xfId="175"/>
    <cellStyle name="20% - Accent3 3 3 3" xfId="176"/>
    <cellStyle name="20% - Accent3 3 4" xfId="177"/>
    <cellStyle name="20% - Accent3 3 4 2" xfId="178"/>
    <cellStyle name="20% - Accent3 3 5" xfId="179"/>
    <cellStyle name="20% - Accent3 4" xfId="180"/>
    <cellStyle name="20% - Accent3 4 2" xfId="181"/>
    <cellStyle name="20% - Accent3 4 2 2" xfId="182"/>
    <cellStyle name="20% - Accent3 4 2 2 2" xfId="1858"/>
    <cellStyle name="20% - Accent3 4 2 2 2 2" xfId="1859"/>
    <cellStyle name="20% - Accent3 4 2 2 3" xfId="1860"/>
    <cellStyle name="20% - Accent3 4 2 3" xfId="1861"/>
    <cellStyle name="20% - Accent3 4 2 3 2" xfId="1862"/>
    <cellStyle name="20% - Accent3 4 2 4" xfId="1863"/>
    <cellStyle name="20% - Accent3 4 3" xfId="183"/>
    <cellStyle name="20% - Accent3 4 3 2" xfId="1864"/>
    <cellStyle name="20% - Accent3 4 3 2 2" xfId="1865"/>
    <cellStyle name="20% - Accent3 4 3 3" xfId="1866"/>
    <cellStyle name="20% - Accent3 4 4" xfId="1867"/>
    <cellStyle name="20% - Accent3 4 4 2" xfId="1868"/>
    <cellStyle name="20% - Accent3 4 5" xfId="1869"/>
    <cellStyle name="20% - Accent3 5" xfId="184"/>
    <cellStyle name="20% - Accent3 5 2" xfId="185"/>
    <cellStyle name="20% - Accent3 5 2 2" xfId="186"/>
    <cellStyle name="20% - Accent3 5 2 2 2" xfId="1870"/>
    <cellStyle name="20% - Accent3 5 2 3" xfId="1871"/>
    <cellStyle name="20% - Accent3 5 3" xfId="187"/>
    <cellStyle name="20% - Accent3 5 3 2" xfId="1872"/>
    <cellStyle name="20% - Accent3 5 4" xfId="1873"/>
    <cellStyle name="20% - Accent3 6" xfId="188"/>
    <cellStyle name="20% - Accent3 6 2" xfId="189"/>
    <cellStyle name="20% - Accent3 6 2 2" xfId="1874"/>
    <cellStyle name="20% - Accent3 6 2 2 2" xfId="1875"/>
    <cellStyle name="20% - Accent3 6 2 3" xfId="1876"/>
    <cellStyle name="20% - Accent3 6 3" xfId="1877"/>
    <cellStyle name="20% - Accent3 6 3 2" xfId="1878"/>
    <cellStyle name="20% - Accent3 6 4" xfId="1879"/>
    <cellStyle name="20% - Accent3 7" xfId="190"/>
    <cellStyle name="20% - Accent3 7 2" xfId="191"/>
    <cellStyle name="20% - Accent3 7 2 2" xfId="1880"/>
    <cellStyle name="20% - Accent3 7 2 2 2" xfId="1881"/>
    <cellStyle name="20% - Accent3 7 2 3" xfId="1882"/>
    <cellStyle name="20% - Accent3 7 3" xfId="1883"/>
    <cellStyle name="20% - Accent3 7 3 2" xfId="1884"/>
    <cellStyle name="20% - Accent3 7 4" xfId="1885"/>
    <cellStyle name="20% - Accent3 8" xfId="192"/>
    <cellStyle name="20% - Accent3 8 2" xfId="1886"/>
    <cellStyle name="20% - Accent3 8 2 2" xfId="1887"/>
    <cellStyle name="20% - Accent3 8 3" xfId="1888"/>
    <cellStyle name="20% - Accent3 9" xfId="193"/>
    <cellStyle name="20% - Accent3 9 2" xfId="1500"/>
    <cellStyle name="20% - Accent3 9 2 2" xfId="1890"/>
    <cellStyle name="20% - Accent3 9 2 3" xfId="1889"/>
    <cellStyle name="20% - Accent3 9 3" xfId="1891"/>
    <cellStyle name="20% - Accent4" xfId="33" builtinId="42" customBuiltin="1"/>
    <cellStyle name="20% - Accent4 10" xfId="1892"/>
    <cellStyle name="20% - Accent4 10 2" xfId="1893"/>
    <cellStyle name="20% - Accent4 10 2 2" xfId="1894"/>
    <cellStyle name="20% - Accent4 10 3" xfId="1895"/>
    <cellStyle name="20% - Accent4 11" xfId="1896"/>
    <cellStyle name="20% - Accent4 11 2" xfId="1897"/>
    <cellStyle name="20% - Accent4 11 2 2" xfId="1898"/>
    <cellStyle name="20% - Accent4 11 3" xfId="1899"/>
    <cellStyle name="20% - Accent4 12" xfId="1900"/>
    <cellStyle name="20% - Accent4 12 2" xfId="1901"/>
    <cellStyle name="20% - Accent4 12 2 2" xfId="1902"/>
    <cellStyle name="20% - Accent4 12 3" xfId="1903"/>
    <cellStyle name="20% - Accent4 13" xfId="1904"/>
    <cellStyle name="20% - Accent4 13 2" xfId="1905"/>
    <cellStyle name="20% - Accent4 13 2 2" xfId="1906"/>
    <cellStyle name="20% - Accent4 13 3" xfId="1907"/>
    <cellStyle name="20% - Accent4 14" xfId="1908"/>
    <cellStyle name="20% - Accent4 14 2" xfId="1909"/>
    <cellStyle name="20% - Accent4 14 2 2" xfId="1910"/>
    <cellStyle name="20% - Accent4 14 3" xfId="1911"/>
    <cellStyle name="20% - Accent4 15" xfId="1912"/>
    <cellStyle name="20% - Accent4 15 2" xfId="1913"/>
    <cellStyle name="20% - Accent4 15 2 2" xfId="1914"/>
    <cellStyle name="20% - Accent4 15 3" xfId="1915"/>
    <cellStyle name="20% - Accent4 16" xfId="1916"/>
    <cellStyle name="20% - Accent4 16 2" xfId="1917"/>
    <cellStyle name="20% - Accent4 16 2 2" xfId="1918"/>
    <cellStyle name="20% - Accent4 16 3" xfId="1919"/>
    <cellStyle name="20% - Accent4 17" xfId="1920"/>
    <cellStyle name="20% - Accent4 17 2" xfId="1921"/>
    <cellStyle name="20% - Accent4 17 2 2" xfId="1922"/>
    <cellStyle name="20% - Accent4 17 3" xfId="1923"/>
    <cellStyle name="20% - Accent4 18" xfId="1924"/>
    <cellStyle name="20% - Accent4 18 2" xfId="1925"/>
    <cellStyle name="20% - Accent4 18 2 2" xfId="1926"/>
    <cellStyle name="20% - Accent4 18 3" xfId="1927"/>
    <cellStyle name="20% - Accent4 19" xfId="1928"/>
    <cellStyle name="20% - Accent4 19 2" xfId="1929"/>
    <cellStyle name="20% - Accent4 19 2 2" xfId="1930"/>
    <cellStyle name="20% - Accent4 19 3" xfId="1931"/>
    <cellStyle name="20% - Accent4 2" xfId="194"/>
    <cellStyle name="20% - Accent4 2 2" xfId="195"/>
    <cellStyle name="20% - Accent4 2 2 2" xfId="196"/>
    <cellStyle name="20% - Accent4 2 2 2 2" xfId="197"/>
    <cellStyle name="20% - Accent4 2 2 2 2 2" xfId="198"/>
    <cellStyle name="20% - Accent4 2 2 2 3" xfId="199"/>
    <cellStyle name="20% - Accent4 2 2 3" xfId="200"/>
    <cellStyle name="20% - Accent4 2 2 3 2" xfId="201"/>
    <cellStyle name="20% - Accent4 2 2 3 2 2" xfId="202"/>
    <cellStyle name="20% - Accent4 2 2 3 3" xfId="203"/>
    <cellStyle name="20% - Accent4 2 2 4" xfId="204"/>
    <cellStyle name="20% - Accent4 2 2 4 2" xfId="205"/>
    <cellStyle name="20% - Accent4 2 2 5" xfId="206"/>
    <cellStyle name="20% - Accent4 2 3" xfId="207"/>
    <cellStyle name="20% - Accent4 2 3 2" xfId="208"/>
    <cellStyle name="20% - Accent4 2 3 2 2" xfId="209"/>
    <cellStyle name="20% - Accent4 2 3 3" xfId="210"/>
    <cellStyle name="20% - Accent4 2 4" xfId="211"/>
    <cellStyle name="20% - Accent4 2 4 2" xfId="212"/>
    <cellStyle name="20% - Accent4 2 4 2 2" xfId="213"/>
    <cellStyle name="20% - Accent4 2 4 3" xfId="214"/>
    <cellStyle name="20% - Accent4 2 5" xfId="215"/>
    <cellStyle name="20% - Accent4 2 5 2" xfId="216"/>
    <cellStyle name="20% - Accent4 2 6" xfId="217"/>
    <cellStyle name="20% - Accent4 20" xfId="1932"/>
    <cellStyle name="20% - Accent4 20 2" xfId="1933"/>
    <cellStyle name="20% - Accent4 20 2 2" xfId="1934"/>
    <cellStyle name="20% - Accent4 20 3" xfId="1935"/>
    <cellStyle name="20% - Accent4 21" xfId="1936"/>
    <cellStyle name="20% - Accent4 21 2" xfId="1937"/>
    <cellStyle name="20% - Accent4 21 2 2" xfId="1938"/>
    <cellStyle name="20% - Accent4 21 3" xfId="1939"/>
    <cellStyle name="20% - Accent4 22" xfId="1940"/>
    <cellStyle name="20% - Accent4 22 2" xfId="1941"/>
    <cellStyle name="20% - Accent4 22 2 2" xfId="1942"/>
    <cellStyle name="20% - Accent4 22 3" xfId="1943"/>
    <cellStyle name="20% - Accent4 23" xfId="1944"/>
    <cellStyle name="20% - Accent4 23 2" xfId="1945"/>
    <cellStyle name="20% - Accent4 23 2 2" xfId="1946"/>
    <cellStyle name="20% - Accent4 23 3" xfId="1947"/>
    <cellStyle name="20% - Accent4 24" xfId="1948"/>
    <cellStyle name="20% - Accent4 24 2" xfId="1949"/>
    <cellStyle name="20% - Accent4 24 2 2" xfId="1950"/>
    <cellStyle name="20% - Accent4 24 3" xfId="1951"/>
    <cellStyle name="20% - Accent4 25" xfId="1952"/>
    <cellStyle name="20% - Accent4 25 2" xfId="1953"/>
    <cellStyle name="20% - Accent4 25 2 2" xfId="1954"/>
    <cellStyle name="20% - Accent4 25 3" xfId="1955"/>
    <cellStyle name="20% - Accent4 26" xfId="1956"/>
    <cellStyle name="20% - Accent4 26 2" xfId="1957"/>
    <cellStyle name="20% - Accent4 27" xfId="1958"/>
    <cellStyle name="20% - Accent4 28" xfId="1959"/>
    <cellStyle name="20% - Accent4 3" xfId="218"/>
    <cellStyle name="20% - Accent4 3 2" xfId="219"/>
    <cellStyle name="20% - Accent4 3 2 2" xfId="220"/>
    <cellStyle name="20% - Accent4 3 2 2 2" xfId="221"/>
    <cellStyle name="20% - Accent4 3 2 2 2 2" xfId="1960"/>
    <cellStyle name="20% - Accent4 3 2 2 3" xfId="1961"/>
    <cellStyle name="20% - Accent4 3 2 3" xfId="222"/>
    <cellStyle name="20% - Accent4 3 2 3 2" xfId="1962"/>
    <cellStyle name="20% - Accent4 3 2 4" xfId="1963"/>
    <cellStyle name="20% - Accent4 3 3" xfId="223"/>
    <cellStyle name="20% - Accent4 3 3 2" xfId="224"/>
    <cellStyle name="20% - Accent4 3 3 2 2" xfId="225"/>
    <cellStyle name="20% - Accent4 3 3 3" xfId="226"/>
    <cellStyle name="20% - Accent4 3 4" xfId="227"/>
    <cellStyle name="20% - Accent4 3 4 2" xfId="228"/>
    <cellStyle name="20% - Accent4 3 5" xfId="229"/>
    <cellStyle name="20% - Accent4 4" xfId="230"/>
    <cellStyle name="20% - Accent4 4 2" xfId="231"/>
    <cellStyle name="20% - Accent4 4 2 2" xfId="232"/>
    <cellStyle name="20% - Accent4 4 2 2 2" xfId="1964"/>
    <cellStyle name="20% - Accent4 4 2 2 2 2" xfId="1965"/>
    <cellStyle name="20% - Accent4 4 2 2 3" xfId="1966"/>
    <cellStyle name="20% - Accent4 4 2 3" xfId="1967"/>
    <cellStyle name="20% - Accent4 4 2 3 2" xfId="1968"/>
    <cellStyle name="20% - Accent4 4 2 4" xfId="1969"/>
    <cellStyle name="20% - Accent4 4 3" xfId="233"/>
    <cellStyle name="20% - Accent4 4 3 2" xfId="1970"/>
    <cellStyle name="20% - Accent4 4 3 2 2" xfId="1971"/>
    <cellStyle name="20% - Accent4 4 3 3" xfId="1972"/>
    <cellStyle name="20% - Accent4 4 4" xfId="1973"/>
    <cellStyle name="20% - Accent4 4 4 2" xfId="1974"/>
    <cellStyle name="20% - Accent4 4 5" xfId="1975"/>
    <cellStyle name="20% - Accent4 5" xfId="234"/>
    <cellStyle name="20% - Accent4 5 2" xfId="235"/>
    <cellStyle name="20% - Accent4 5 2 2" xfId="236"/>
    <cellStyle name="20% - Accent4 5 2 2 2" xfId="1976"/>
    <cellStyle name="20% - Accent4 5 2 3" xfId="1977"/>
    <cellStyle name="20% - Accent4 5 3" xfId="237"/>
    <cellStyle name="20% - Accent4 5 3 2" xfId="1978"/>
    <cellStyle name="20% - Accent4 5 4" xfId="1979"/>
    <cellStyle name="20% - Accent4 6" xfId="238"/>
    <cellStyle name="20% - Accent4 6 2" xfId="239"/>
    <cellStyle name="20% - Accent4 6 2 2" xfId="1980"/>
    <cellStyle name="20% - Accent4 6 2 2 2" xfId="1981"/>
    <cellStyle name="20% - Accent4 6 2 3" xfId="1982"/>
    <cellStyle name="20% - Accent4 6 3" xfId="1983"/>
    <cellStyle name="20% - Accent4 6 3 2" xfId="1984"/>
    <cellStyle name="20% - Accent4 6 4" xfId="1985"/>
    <cellStyle name="20% - Accent4 7" xfId="240"/>
    <cellStyle name="20% - Accent4 7 2" xfId="241"/>
    <cellStyle name="20% - Accent4 7 2 2" xfId="1986"/>
    <cellStyle name="20% - Accent4 7 2 2 2" xfId="1987"/>
    <cellStyle name="20% - Accent4 7 2 3" xfId="1988"/>
    <cellStyle name="20% - Accent4 7 3" xfId="1989"/>
    <cellStyle name="20% - Accent4 7 3 2" xfId="1990"/>
    <cellStyle name="20% - Accent4 7 4" xfId="1991"/>
    <cellStyle name="20% - Accent4 8" xfId="242"/>
    <cellStyle name="20% - Accent4 8 2" xfId="1992"/>
    <cellStyle name="20% - Accent4 8 2 2" xfId="1993"/>
    <cellStyle name="20% - Accent4 8 3" xfId="1994"/>
    <cellStyle name="20% - Accent4 9" xfId="243"/>
    <cellStyle name="20% - Accent4 9 2" xfId="1479"/>
    <cellStyle name="20% - Accent4 9 2 2" xfId="1996"/>
    <cellStyle name="20% - Accent4 9 2 3" xfId="1995"/>
    <cellStyle name="20% - Accent4 9 3" xfId="1997"/>
    <cellStyle name="20% - Accent5" xfId="37" builtinId="46" customBuiltin="1"/>
    <cellStyle name="20% - Accent5 10" xfId="1998"/>
    <cellStyle name="20% - Accent5 10 2" xfId="1999"/>
    <cellStyle name="20% - Accent5 10 2 2" xfId="2000"/>
    <cellStyle name="20% - Accent5 10 3" xfId="2001"/>
    <cellStyle name="20% - Accent5 11" xfId="2002"/>
    <cellStyle name="20% - Accent5 11 2" xfId="2003"/>
    <cellStyle name="20% - Accent5 11 2 2" xfId="2004"/>
    <cellStyle name="20% - Accent5 11 3" xfId="2005"/>
    <cellStyle name="20% - Accent5 12" xfId="2006"/>
    <cellStyle name="20% - Accent5 12 2" xfId="2007"/>
    <cellStyle name="20% - Accent5 12 2 2" xfId="2008"/>
    <cellStyle name="20% - Accent5 12 3" xfId="2009"/>
    <cellStyle name="20% - Accent5 13" xfId="2010"/>
    <cellStyle name="20% - Accent5 13 2" xfId="2011"/>
    <cellStyle name="20% - Accent5 13 2 2" xfId="2012"/>
    <cellStyle name="20% - Accent5 13 3" xfId="2013"/>
    <cellStyle name="20% - Accent5 14" xfId="2014"/>
    <cellStyle name="20% - Accent5 14 2" xfId="2015"/>
    <cellStyle name="20% - Accent5 14 2 2" xfId="2016"/>
    <cellStyle name="20% - Accent5 14 3" xfId="2017"/>
    <cellStyle name="20% - Accent5 15" xfId="2018"/>
    <cellStyle name="20% - Accent5 15 2" xfId="2019"/>
    <cellStyle name="20% - Accent5 15 2 2" xfId="2020"/>
    <cellStyle name="20% - Accent5 15 3" xfId="2021"/>
    <cellStyle name="20% - Accent5 16" xfId="2022"/>
    <cellStyle name="20% - Accent5 16 2" xfId="2023"/>
    <cellStyle name="20% - Accent5 16 2 2" xfId="2024"/>
    <cellStyle name="20% - Accent5 16 3" xfId="2025"/>
    <cellStyle name="20% - Accent5 17" xfId="2026"/>
    <cellStyle name="20% - Accent5 17 2" xfId="2027"/>
    <cellStyle name="20% - Accent5 17 2 2" xfId="2028"/>
    <cellStyle name="20% - Accent5 17 3" xfId="2029"/>
    <cellStyle name="20% - Accent5 18" xfId="2030"/>
    <cellStyle name="20% - Accent5 18 2" xfId="2031"/>
    <cellStyle name="20% - Accent5 18 2 2" xfId="2032"/>
    <cellStyle name="20% - Accent5 18 3" xfId="2033"/>
    <cellStyle name="20% - Accent5 19" xfId="2034"/>
    <cellStyle name="20% - Accent5 19 2" xfId="2035"/>
    <cellStyle name="20% - Accent5 19 2 2" xfId="2036"/>
    <cellStyle name="20% - Accent5 19 3" xfId="2037"/>
    <cellStyle name="20% - Accent5 2" xfId="244"/>
    <cellStyle name="20% - Accent5 2 2" xfId="245"/>
    <cellStyle name="20% - Accent5 2 2 2" xfId="246"/>
    <cellStyle name="20% - Accent5 2 2 2 2" xfId="247"/>
    <cellStyle name="20% - Accent5 2 2 2 2 2" xfId="248"/>
    <cellStyle name="20% - Accent5 2 2 2 3" xfId="249"/>
    <cellStyle name="20% - Accent5 2 2 3" xfId="250"/>
    <cellStyle name="20% - Accent5 2 2 3 2" xfId="251"/>
    <cellStyle name="20% - Accent5 2 2 3 2 2" xfId="252"/>
    <cellStyle name="20% - Accent5 2 2 3 3" xfId="253"/>
    <cellStyle name="20% - Accent5 2 2 4" xfId="254"/>
    <cellStyle name="20% - Accent5 2 2 4 2" xfId="255"/>
    <cellStyle name="20% - Accent5 2 2 5" xfId="256"/>
    <cellStyle name="20% - Accent5 2 3" xfId="257"/>
    <cellStyle name="20% - Accent5 2 3 2" xfId="258"/>
    <cellStyle name="20% - Accent5 2 3 2 2" xfId="259"/>
    <cellStyle name="20% - Accent5 2 3 3" xfId="260"/>
    <cellStyle name="20% - Accent5 2 4" xfId="261"/>
    <cellStyle name="20% - Accent5 2 4 2" xfId="262"/>
    <cellStyle name="20% - Accent5 2 4 2 2" xfId="263"/>
    <cellStyle name="20% - Accent5 2 4 3" xfId="264"/>
    <cellStyle name="20% - Accent5 2 5" xfId="265"/>
    <cellStyle name="20% - Accent5 2 5 2" xfId="266"/>
    <cellStyle name="20% - Accent5 2 6" xfId="267"/>
    <cellStyle name="20% - Accent5 20" xfId="2038"/>
    <cellStyle name="20% - Accent5 20 2" xfId="2039"/>
    <cellStyle name="20% - Accent5 20 2 2" xfId="2040"/>
    <cellStyle name="20% - Accent5 20 3" xfId="2041"/>
    <cellStyle name="20% - Accent5 21" xfId="2042"/>
    <cellStyle name="20% - Accent5 21 2" xfId="2043"/>
    <cellStyle name="20% - Accent5 21 2 2" xfId="2044"/>
    <cellStyle name="20% - Accent5 21 3" xfId="2045"/>
    <cellStyle name="20% - Accent5 22" xfId="2046"/>
    <cellStyle name="20% - Accent5 22 2" xfId="2047"/>
    <cellStyle name="20% - Accent5 22 2 2" xfId="2048"/>
    <cellStyle name="20% - Accent5 22 3" xfId="2049"/>
    <cellStyle name="20% - Accent5 23" xfId="2050"/>
    <cellStyle name="20% - Accent5 23 2" xfId="2051"/>
    <cellStyle name="20% - Accent5 23 2 2" xfId="2052"/>
    <cellStyle name="20% - Accent5 23 3" xfId="2053"/>
    <cellStyle name="20% - Accent5 24" xfId="2054"/>
    <cellStyle name="20% - Accent5 24 2" xfId="2055"/>
    <cellStyle name="20% - Accent5 24 2 2" xfId="2056"/>
    <cellStyle name="20% - Accent5 24 3" xfId="2057"/>
    <cellStyle name="20% - Accent5 25" xfId="2058"/>
    <cellStyle name="20% - Accent5 25 2" xfId="2059"/>
    <cellStyle name="20% - Accent5 25 2 2" xfId="2060"/>
    <cellStyle name="20% - Accent5 25 3" xfId="2061"/>
    <cellStyle name="20% - Accent5 26" xfId="2062"/>
    <cellStyle name="20% - Accent5 26 2" xfId="2063"/>
    <cellStyle name="20% - Accent5 27" xfId="2064"/>
    <cellStyle name="20% - Accent5 28" xfId="2065"/>
    <cellStyle name="20% - Accent5 3" xfId="268"/>
    <cellStyle name="20% - Accent5 3 2" xfId="269"/>
    <cellStyle name="20% - Accent5 3 2 2" xfId="270"/>
    <cellStyle name="20% - Accent5 3 2 2 2" xfId="271"/>
    <cellStyle name="20% - Accent5 3 2 2 2 2" xfId="2066"/>
    <cellStyle name="20% - Accent5 3 2 2 3" xfId="2067"/>
    <cellStyle name="20% - Accent5 3 2 3" xfId="272"/>
    <cellStyle name="20% - Accent5 3 2 3 2" xfId="2068"/>
    <cellStyle name="20% - Accent5 3 2 4" xfId="2069"/>
    <cellStyle name="20% - Accent5 3 3" xfId="273"/>
    <cellStyle name="20% - Accent5 3 3 2" xfId="274"/>
    <cellStyle name="20% - Accent5 3 3 2 2" xfId="275"/>
    <cellStyle name="20% - Accent5 3 3 3" xfId="276"/>
    <cellStyle name="20% - Accent5 3 4" xfId="277"/>
    <cellStyle name="20% - Accent5 3 4 2" xfId="278"/>
    <cellStyle name="20% - Accent5 3 5" xfId="279"/>
    <cellStyle name="20% - Accent5 4" xfId="280"/>
    <cellStyle name="20% - Accent5 4 2" xfId="281"/>
    <cellStyle name="20% - Accent5 4 2 2" xfId="282"/>
    <cellStyle name="20% - Accent5 4 2 2 2" xfId="2070"/>
    <cellStyle name="20% - Accent5 4 2 2 2 2" xfId="2071"/>
    <cellStyle name="20% - Accent5 4 2 2 3" xfId="2072"/>
    <cellStyle name="20% - Accent5 4 2 3" xfId="2073"/>
    <cellStyle name="20% - Accent5 4 2 3 2" xfId="2074"/>
    <cellStyle name="20% - Accent5 4 2 4" xfId="2075"/>
    <cellStyle name="20% - Accent5 4 3" xfId="283"/>
    <cellStyle name="20% - Accent5 4 3 2" xfId="2076"/>
    <cellStyle name="20% - Accent5 4 3 2 2" xfId="2077"/>
    <cellStyle name="20% - Accent5 4 3 3" xfId="2078"/>
    <cellStyle name="20% - Accent5 4 4" xfId="2079"/>
    <cellStyle name="20% - Accent5 4 4 2" xfId="2080"/>
    <cellStyle name="20% - Accent5 4 5" xfId="2081"/>
    <cellStyle name="20% - Accent5 5" xfId="284"/>
    <cellStyle name="20% - Accent5 5 2" xfId="285"/>
    <cellStyle name="20% - Accent5 5 2 2" xfId="286"/>
    <cellStyle name="20% - Accent5 5 2 2 2" xfId="2082"/>
    <cellStyle name="20% - Accent5 5 2 3" xfId="2083"/>
    <cellStyle name="20% - Accent5 5 3" xfId="287"/>
    <cellStyle name="20% - Accent5 5 3 2" xfId="2084"/>
    <cellStyle name="20% - Accent5 5 4" xfId="2085"/>
    <cellStyle name="20% - Accent5 6" xfId="288"/>
    <cellStyle name="20% - Accent5 6 2" xfId="289"/>
    <cellStyle name="20% - Accent5 6 2 2" xfId="2086"/>
    <cellStyle name="20% - Accent5 6 2 2 2" xfId="2087"/>
    <cellStyle name="20% - Accent5 6 2 3" xfId="2088"/>
    <cellStyle name="20% - Accent5 6 3" xfId="2089"/>
    <cellStyle name="20% - Accent5 6 3 2" xfId="2090"/>
    <cellStyle name="20% - Accent5 6 4" xfId="2091"/>
    <cellStyle name="20% - Accent5 7" xfId="290"/>
    <cellStyle name="20% - Accent5 7 2" xfId="291"/>
    <cellStyle name="20% - Accent5 7 2 2" xfId="2092"/>
    <cellStyle name="20% - Accent5 7 2 2 2" xfId="2093"/>
    <cellStyle name="20% - Accent5 7 2 3" xfId="2094"/>
    <cellStyle name="20% - Accent5 7 3" xfId="2095"/>
    <cellStyle name="20% - Accent5 7 3 2" xfId="2096"/>
    <cellStyle name="20% - Accent5 7 4" xfId="2097"/>
    <cellStyle name="20% - Accent5 8" xfId="292"/>
    <cellStyle name="20% - Accent5 8 2" xfId="2098"/>
    <cellStyle name="20% - Accent5 8 2 2" xfId="2099"/>
    <cellStyle name="20% - Accent5 8 3" xfId="2100"/>
    <cellStyle name="20% - Accent5 9" xfId="293"/>
    <cellStyle name="20% - Accent5 9 2" xfId="1435"/>
    <cellStyle name="20% - Accent5 9 2 2" xfId="2102"/>
    <cellStyle name="20% - Accent5 9 2 3" xfId="2101"/>
    <cellStyle name="20% - Accent5 9 3" xfId="2103"/>
    <cellStyle name="20% - Accent6" xfId="41" builtinId="50" customBuiltin="1"/>
    <cellStyle name="20% - Accent6 10" xfId="2104"/>
    <cellStyle name="20% - Accent6 10 2" xfId="2105"/>
    <cellStyle name="20% - Accent6 10 2 2" xfId="2106"/>
    <cellStyle name="20% - Accent6 10 3" xfId="2107"/>
    <cellStyle name="20% - Accent6 11" xfId="2108"/>
    <cellStyle name="20% - Accent6 11 2" xfId="2109"/>
    <cellStyle name="20% - Accent6 11 2 2" xfId="2110"/>
    <cellStyle name="20% - Accent6 11 3" xfId="2111"/>
    <cellStyle name="20% - Accent6 12" xfId="2112"/>
    <cellStyle name="20% - Accent6 12 2" xfId="2113"/>
    <cellStyle name="20% - Accent6 12 2 2" xfId="2114"/>
    <cellStyle name="20% - Accent6 12 3" xfId="2115"/>
    <cellStyle name="20% - Accent6 13" xfId="2116"/>
    <cellStyle name="20% - Accent6 13 2" xfId="2117"/>
    <cellStyle name="20% - Accent6 13 2 2" xfId="2118"/>
    <cellStyle name="20% - Accent6 13 3" xfId="2119"/>
    <cellStyle name="20% - Accent6 14" xfId="2120"/>
    <cellStyle name="20% - Accent6 14 2" xfId="2121"/>
    <cellStyle name="20% - Accent6 14 2 2" xfId="2122"/>
    <cellStyle name="20% - Accent6 14 3" xfId="2123"/>
    <cellStyle name="20% - Accent6 15" xfId="2124"/>
    <cellStyle name="20% - Accent6 15 2" xfId="2125"/>
    <cellStyle name="20% - Accent6 15 2 2" xfId="2126"/>
    <cellStyle name="20% - Accent6 15 3" xfId="2127"/>
    <cellStyle name="20% - Accent6 16" xfId="2128"/>
    <cellStyle name="20% - Accent6 16 2" xfId="2129"/>
    <cellStyle name="20% - Accent6 16 2 2" xfId="2130"/>
    <cellStyle name="20% - Accent6 16 3" xfId="2131"/>
    <cellStyle name="20% - Accent6 17" xfId="2132"/>
    <cellStyle name="20% - Accent6 17 2" xfId="2133"/>
    <cellStyle name="20% - Accent6 17 2 2" xfId="2134"/>
    <cellStyle name="20% - Accent6 17 3" xfId="2135"/>
    <cellStyle name="20% - Accent6 18" xfId="2136"/>
    <cellStyle name="20% - Accent6 18 2" xfId="2137"/>
    <cellStyle name="20% - Accent6 18 2 2" xfId="2138"/>
    <cellStyle name="20% - Accent6 18 3" xfId="2139"/>
    <cellStyle name="20% - Accent6 19" xfId="2140"/>
    <cellStyle name="20% - Accent6 19 2" xfId="2141"/>
    <cellStyle name="20% - Accent6 19 2 2" xfId="2142"/>
    <cellStyle name="20% - Accent6 19 3" xfId="2143"/>
    <cellStyle name="20% - Accent6 2" xfId="294"/>
    <cellStyle name="20% - Accent6 2 2" xfId="295"/>
    <cellStyle name="20% - Accent6 2 2 2" xfId="296"/>
    <cellStyle name="20% - Accent6 2 2 2 2" xfId="297"/>
    <cellStyle name="20% - Accent6 2 2 2 2 2" xfId="298"/>
    <cellStyle name="20% - Accent6 2 2 2 3" xfId="299"/>
    <cellStyle name="20% - Accent6 2 2 3" xfId="300"/>
    <cellStyle name="20% - Accent6 2 2 3 2" xfId="301"/>
    <cellStyle name="20% - Accent6 2 2 3 2 2" xfId="302"/>
    <cellStyle name="20% - Accent6 2 2 3 3" xfId="303"/>
    <cellStyle name="20% - Accent6 2 2 4" xfId="304"/>
    <cellStyle name="20% - Accent6 2 2 4 2" xfId="305"/>
    <cellStyle name="20% - Accent6 2 2 5" xfId="306"/>
    <cellStyle name="20% - Accent6 2 3" xfId="307"/>
    <cellStyle name="20% - Accent6 2 3 2" xfId="308"/>
    <cellStyle name="20% - Accent6 2 3 2 2" xfId="309"/>
    <cellStyle name="20% - Accent6 2 3 3" xfId="310"/>
    <cellStyle name="20% - Accent6 2 4" xfId="311"/>
    <cellStyle name="20% - Accent6 2 4 2" xfId="312"/>
    <cellStyle name="20% - Accent6 2 4 2 2" xfId="313"/>
    <cellStyle name="20% - Accent6 2 4 3" xfId="314"/>
    <cellStyle name="20% - Accent6 2 5" xfId="315"/>
    <cellStyle name="20% - Accent6 2 5 2" xfId="316"/>
    <cellStyle name="20% - Accent6 2 6" xfId="317"/>
    <cellStyle name="20% - Accent6 2 7" xfId="1444"/>
    <cellStyle name="20% - Accent6 20" xfId="2144"/>
    <cellStyle name="20% - Accent6 20 2" xfId="2145"/>
    <cellStyle name="20% - Accent6 20 2 2" xfId="2146"/>
    <cellStyle name="20% - Accent6 20 3" xfId="2147"/>
    <cellStyle name="20% - Accent6 21" xfId="2148"/>
    <cellStyle name="20% - Accent6 21 2" xfId="2149"/>
    <cellStyle name="20% - Accent6 21 2 2" xfId="2150"/>
    <cellStyle name="20% - Accent6 21 3" xfId="2151"/>
    <cellStyle name="20% - Accent6 22" xfId="2152"/>
    <cellStyle name="20% - Accent6 22 2" xfId="2153"/>
    <cellStyle name="20% - Accent6 22 2 2" xfId="2154"/>
    <cellStyle name="20% - Accent6 22 3" xfId="2155"/>
    <cellStyle name="20% - Accent6 23" xfId="2156"/>
    <cellStyle name="20% - Accent6 23 2" xfId="2157"/>
    <cellStyle name="20% - Accent6 23 2 2" xfId="2158"/>
    <cellStyle name="20% - Accent6 23 3" xfId="2159"/>
    <cellStyle name="20% - Accent6 24" xfId="2160"/>
    <cellStyle name="20% - Accent6 24 2" xfId="2161"/>
    <cellStyle name="20% - Accent6 24 2 2" xfId="2162"/>
    <cellStyle name="20% - Accent6 24 3" xfId="2163"/>
    <cellStyle name="20% - Accent6 25" xfId="2164"/>
    <cellStyle name="20% - Accent6 25 2" xfId="2165"/>
    <cellStyle name="20% - Accent6 25 2 2" xfId="2166"/>
    <cellStyle name="20% - Accent6 25 3" xfId="2167"/>
    <cellStyle name="20% - Accent6 26" xfId="2168"/>
    <cellStyle name="20% - Accent6 26 2" xfId="2169"/>
    <cellStyle name="20% - Accent6 27" xfId="2170"/>
    <cellStyle name="20% - Accent6 28" xfId="2171"/>
    <cellStyle name="20% - Accent6 3" xfId="318"/>
    <cellStyle name="20% - Accent6 3 2" xfId="319"/>
    <cellStyle name="20% - Accent6 3 2 2" xfId="320"/>
    <cellStyle name="20% - Accent6 3 2 2 2" xfId="321"/>
    <cellStyle name="20% - Accent6 3 2 2 2 2" xfId="2172"/>
    <cellStyle name="20% - Accent6 3 2 2 3" xfId="2173"/>
    <cellStyle name="20% - Accent6 3 2 3" xfId="322"/>
    <cellStyle name="20% - Accent6 3 2 3 2" xfId="2174"/>
    <cellStyle name="20% - Accent6 3 2 4" xfId="2175"/>
    <cellStyle name="20% - Accent6 3 3" xfId="323"/>
    <cellStyle name="20% - Accent6 3 3 2" xfId="324"/>
    <cellStyle name="20% - Accent6 3 3 2 2" xfId="325"/>
    <cellStyle name="20% - Accent6 3 3 3" xfId="326"/>
    <cellStyle name="20% - Accent6 3 4" xfId="327"/>
    <cellStyle name="20% - Accent6 3 4 2" xfId="328"/>
    <cellStyle name="20% - Accent6 3 5" xfId="329"/>
    <cellStyle name="20% - Accent6 4" xfId="330"/>
    <cellStyle name="20% - Accent6 4 2" xfId="331"/>
    <cellStyle name="20% - Accent6 4 2 2" xfId="332"/>
    <cellStyle name="20% - Accent6 4 2 2 2" xfId="2176"/>
    <cellStyle name="20% - Accent6 4 2 2 2 2" xfId="2177"/>
    <cellStyle name="20% - Accent6 4 2 2 3" xfId="2178"/>
    <cellStyle name="20% - Accent6 4 2 3" xfId="2179"/>
    <cellStyle name="20% - Accent6 4 2 3 2" xfId="2180"/>
    <cellStyle name="20% - Accent6 4 2 4" xfId="2181"/>
    <cellStyle name="20% - Accent6 4 3" xfId="333"/>
    <cellStyle name="20% - Accent6 4 3 2" xfId="2182"/>
    <cellStyle name="20% - Accent6 4 3 2 2" xfId="2183"/>
    <cellStyle name="20% - Accent6 4 3 3" xfId="2184"/>
    <cellStyle name="20% - Accent6 4 4" xfId="2185"/>
    <cellStyle name="20% - Accent6 4 4 2" xfId="2186"/>
    <cellStyle name="20% - Accent6 4 5" xfId="2187"/>
    <cellStyle name="20% - Accent6 5" xfId="334"/>
    <cellStyle name="20% - Accent6 5 2" xfId="335"/>
    <cellStyle name="20% - Accent6 5 2 2" xfId="336"/>
    <cellStyle name="20% - Accent6 5 2 2 2" xfId="2188"/>
    <cellStyle name="20% - Accent6 5 2 3" xfId="2189"/>
    <cellStyle name="20% - Accent6 5 3" xfId="337"/>
    <cellStyle name="20% - Accent6 5 3 2" xfId="2190"/>
    <cellStyle name="20% - Accent6 5 4" xfId="2191"/>
    <cellStyle name="20% - Accent6 6" xfId="338"/>
    <cellStyle name="20% - Accent6 6 2" xfId="339"/>
    <cellStyle name="20% - Accent6 6 2 2" xfId="2192"/>
    <cellStyle name="20% - Accent6 6 2 2 2" xfId="2193"/>
    <cellStyle name="20% - Accent6 6 2 3" xfId="2194"/>
    <cellStyle name="20% - Accent6 6 3" xfId="2195"/>
    <cellStyle name="20% - Accent6 6 3 2" xfId="2196"/>
    <cellStyle name="20% - Accent6 6 4" xfId="2197"/>
    <cellStyle name="20% - Accent6 7" xfId="340"/>
    <cellStyle name="20% - Accent6 7 2" xfId="341"/>
    <cellStyle name="20% - Accent6 7 2 2" xfId="2198"/>
    <cellStyle name="20% - Accent6 7 2 2 2" xfId="2199"/>
    <cellStyle name="20% - Accent6 7 2 3" xfId="2200"/>
    <cellStyle name="20% - Accent6 7 3" xfId="2201"/>
    <cellStyle name="20% - Accent6 7 3 2" xfId="2202"/>
    <cellStyle name="20% - Accent6 7 4" xfId="2203"/>
    <cellStyle name="20% - Accent6 8" xfId="342"/>
    <cellStyle name="20% - Accent6 8 2" xfId="2204"/>
    <cellStyle name="20% - Accent6 8 2 2" xfId="2205"/>
    <cellStyle name="20% - Accent6 8 3" xfId="2206"/>
    <cellStyle name="20% - Accent6 9" xfId="343"/>
    <cellStyle name="20% - Accent6 9 2" xfId="1436"/>
    <cellStyle name="20% - Accent6 9 2 2" xfId="2208"/>
    <cellStyle name="20% - Accent6 9 2 3" xfId="2207"/>
    <cellStyle name="20% - Accent6 9 3" xfId="2209"/>
    <cellStyle name="40% - Accent1" xfId="22" builtinId="31" customBuiltin="1"/>
    <cellStyle name="40% - Accent1 10" xfId="2210"/>
    <cellStyle name="40% - Accent1 10 2" xfId="2211"/>
    <cellStyle name="40% - Accent1 10 2 2" xfId="2212"/>
    <cellStyle name="40% - Accent1 10 3" xfId="2213"/>
    <cellStyle name="40% - Accent1 11" xfId="2214"/>
    <cellStyle name="40% - Accent1 11 2" xfId="2215"/>
    <cellStyle name="40% - Accent1 11 2 2" xfId="2216"/>
    <cellStyle name="40% - Accent1 11 3" xfId="2217"/>
    <cellStyle name="40% - Accent1 12" xfId="2218"/>
    <cellStyle name="40% - Accent1 12 2" xfId="2219"/>
    <cellStyle name="40% - Accent1 12 2 2" xfId="2220"/>
    <cellStyle name="40% - Accent1 12 3" xfId="2221"/>
    <cellStyle name="40% - Accent1 13" xfId="2222"/>
    <cellStyle name="40% - Accent1 13 2" xfId="2223"/>
    <cellStyle name="40% - Accent1 13 2 2" xfId="2224"/>
    <cellStyle name="40% - Accent1 13 3" xfId="2225"/>
    <cellStyle name="40% - Accent1 14" xfId="2226"/>
    <cellStyle name="40% - Accent1 14 2" xfId="2227"/>
    <cellStyle name="40% - Accent1 14 2 2" xfId="2228"/>
    <cellStyle name="40% - Accent1 14 3" xfId="2229"/>
    <cellStyle name="40% - Accent1 15" xfId="2230"/>
    <cellStyle name="40% - Accent1 15 2" xfId="2231"/>
    <cellStyle name="40% - Accent1 15 2 2" xfId="2232"/>
    <cellStyle name="40% - Accent1 15 3" xfId="2233"/>
    <cellStyle name="40% - Accent1 16" xfId="2234"/>
    <cellStyle name="40% - Accent1 16 2" xfId="2235"/>
    <cellStyle name="40% - Accent1 16 2 2" xfId="2236"/>
    <cellStyle name="40% - Accent1 16 3" xfId="2237"/>
    <cellStyle name="40% - Accent1 17" xfId="2238"/>
    <cellStyle name="40% - Accent1 17 2" xfId="2239"/>
    <cellStyle name="40% - Accent1 17 2 2" xfId="2240"/>
    <cellStyle name="40% - Accent1 17 3" xfId="2241"/>
    <cellStyle name="40% - Accent1 18" xfId="2242"/>
    <cellStyle name="40% - Accent1 18 2" xfId="2243"/>
    <cellStyle name="40% - Accent1 18 2 2" xfId="2244"/>
    <cellStyle name="40% - Accent1 18 3" xfId="2245"/>
    <cellStyle name="40% - Accent1 19" xfId="2246"/>
    <cellStyle name="40% - Accent1 19 2" xfId="2247"/>
    <cellStyle name="40% - Accent1 19 2 2" xfId="2248"/>
    <cellStyle name="40% - Accent1 19 3" xfId="2249"/>
    <cellStyle name="40% - Accent1 2" xfId="344"/>
    <cellStyle name="40% - Accent1 2 2" xfId="345"/>
    <cellStyle name="40% - Accent1 2 2 2" xfId="346"/>
    <cellStyle name="40% - Accent1 2 2 2 2" xfId="347"/>
    <cellStyle name="40% - Accent1 2 2 2 2 2" xfId="348"/>
    <cellStyle name="40% - Accent1 2 2 2 3" xfId="349"/>
    <cellStyle name="40% - Accent1 2 2 3" xfId="350"/>
    <cellStyle name="40% - Accent1 2 2 3 2" xfId="351"/>
    <cellStyle name="40% - Accent1 2 2 3 2 2" xfId="352"/>
    <cellStyle name="40% - Accent1 2 2 3 3" xfId="353"/>
    <cellStyle name="40% - Accent1 2 2 4" xfId="354"/>
    <cellStyle name="40% - Accent1 2 2 4 2" xfId="355"/>
    <cellStyle name="40% - Accent1 2 2 5" xfId="356"/>
    <cellStyle name="40% - Accent1 2 3" xfId="357"/>
    <cellStyle name="40% - Accent1 2 3 2" xfId="358"/>
    <cellStyle name="40% - Accent1 2 3 2 2" xfId="359"/>
    <cellStyle name="40% - Accent1 2 3 3" xfId="360"/>
    <cellStyle name="40% - Accent1 2 4" xfId="361"/>
    <cellStyle name="40% - Accent1 2 4 2" xfId="362"/>
    <cellStyle name="40% - Accent1 2 4 2 2" xfId="363"/>
    <cellStyle name="40% - Accent1 2 4 3" xfId="364"/>
    <cellStyle name="40% - Accent1 2 5" xfId="365"/>
    <cellStyle name="40% - Accent1 2 5 2" xfId="366"/>
    <cellStyle name="40% - Accent1 2 6" xfId="367"/>
    <cellStyle name="40% - Accent1 20" xfId="2250"/>
    <cellStyle name="40% - Accent1 20 2" xfId="2251"/>
    <cellStyle name="40% - Accent1 20 2 2" xfId="2252"/>
    <cellStyle name="40% - Accent1 20 3" xfId="2253"/>
    <cellStyle name="40% - Accent1 21" xfId="2254"/>
    <cellStyle name="40% - Accent1 21 2" xfId="2255"/>
    <cellStyle name="40% - Accent1 21 2 2" xfId="2256"/>
    <cellStyle name="40% - Accent1 21 3" xfId="2257"/>
    <cellStyle name="40% - Accent1 22" xfId="2258"/>
    <cellStyle name="40% - Accent1 22 2" xfId="2259"/>
    <cellStyle name="40% - Accent1 22 2 2" xfId="2260"/>
    <cellStyle name="40% - Accent1 22 3" xfId="2261"/>
    <cellStyle name="40% - Accent1 23" xfId="2262"/>
    <cellStyle name="40% - Accent1 23 2" xfId="2263"/>
    <cellStyle name="40% - Accent1 23 2 2" xfId="2264"/>
    <cellStyle name="40% - Accent1 23 3" xfId="2265"/>
    <cellStyle name="40% - Accent1 24" xfId="2266"/>
    <cellStyle name="40% - Accent1 24 2" xfId="2267"/>
    <cellStyle name="40% - Accent1 24 2 2" xfId="2268"/>
    <cellStyle name="40% - Accent1 24 3" xfId="2269"/>
    <cellStyle name="40% - Accent1 25" xfId="2270"/>
    <cellStyle name="40% - Accent1 25 2" xfId="2271"/>
    <cellStyle name="40% - Accent1 25 2 2" xfId="2272"/>
    <cellStyle name="40% - Accent1 25 3" xfId="2273"/>
    <cellStyle name="40% - Accent1 26" xfId="2274"/>
    <cellStyle name="40% - Accent1 26 2" xfId="2275"/>
    <cellStyle name="40% - Accent1 27" xfId="2276"/>
    <cellStyle name="40% - Accent1 28" xfId="2277"/>
    <cellStyle name="40% - Accent1 3" xfId="368"/>
    <cellStyle name="40% - Accent1 3 2" xfId="369"/>
    <cellStyle name="40% - Accent1 3 2 2" xfId="370"/>
    <cellStyle name="40% - Accent1 3 2 2 2" xfId="371"/>
    <cellStyle name="40% - Accent1 3 2 2 2 2" xfId="2278"/>
    <cellStyle name="40% - Accent1 3 2 2 3" xfId="2279"/>
    <cellStyle name="40% - Accent1 3 2 3" xfId="372"/>
    <cellStyle name="40% - Accent1 3 2 3 2" xfId="2280"/>
    <cellStyle name="40% - Accent1 3 2 4" xfId="2281"/>
    <cellStyle name="40% - Accent1 3 3" xfId="373"/>
    <cellStyle name="40% - Accent1 3 3 2" xfId="374"/>
    <cellStyle name="40% - Accent1 3 3 2 2" xfId="375"/>
    <cellStyle name="40% - Accent1 3 3 3" xfId="376"/>
    <cellStyle name="40% - Accent1 3 4" xfId="377"/>
    <cellStyle name="40% - Accent1 3 4 2" xfId="378"/>
    <cellStyle name="40% - Accent1 3 5" xfId="379"/>
    <cellStyle name="40% - Accent1 4" xfId="380"/>
    <cellStyle name="40% - Accent1 4 2" xfId="381"/>
    <cellStyle name="40% - Accent1 4 2 2" xfId="382"/>
    <cellStyle name="40% - Accent1 4 2 2 2" xfId="2282"/>
    <cellStyle name="40% - Accent1 4 2 2 2 2" xfId="2283"/>
    <cellStyle name="40% - Accent1 4 2 2 3" xfId="2284"/>
    <cellStyle name="40% - Accent1 4 2 3" xfId="2285"/>
    <cellStyle name="40% - Accent1 4 2 3 2" xfId="2286"/>
    <cellStyle name="40% - Accent1 4 2 4" xfId="2287"/>
    <cellStyle name="40% - Accent1 4 3" xfId="383"/>
    <cellStyle name="40% - Accent1 4 3 2" xfId="2288"/>
    <cellStyle name="40% - Accent1 4 3 2 2" xfId="2289"/>
    <cellStyle name="40% - Accent1 4 3 3" xfId="2290"/>
    <cellStyle name="40% - Accent1 4 4" xfId="2291"/>
    <cellStyle name="40% - Accent1 4 4 2" xfId="2292"/>
    <cellStyle name="40% - Accent1 4 5" xfId="2293"/>
    <cellStyle name="40% - Accent1 5" xfId="384"/>
    <cellStyle name="40% - Accent1 5 2" xfId="385"/>
    <cellStyle name="40% - Accent1 5 2 2" xfId="386"/>
    <cellStyle name="40% - Accent1 5 2 2 2" xfId="2294"/>
    <cellStyle name="40% - Accent1 5 2 3" xfId="2295"/>
    <cellStyle name="40% - Accent1 5 3" xfId="387"/>
    <cellStyle name="40% - Accent1 5 3 2" xfId="2296"/>
    <cellStyle name="40% - Accent1 5 4" xfId="2297"/>
    <cellStyle name="40% - Accent1 6" xfId="388"/>
    <cellStyle name="40% - Accent1 6 2" xfId="389"/>
    <cellStyle name="40% - Accent1 6 2 2" xfId="2298"/>
    <cellStyle name="40% - Accent1 6 2 2 2" xfId="2299"/>
    <cellStyle name="40% - Accent1 6 2 3" xfId="2300"/>
    <cellStyle name="40% - Accent1 6 3" xfId="2301"/>
    <cellStyle name="40% - Accent1 6 3 2" xfId="2302"/>
    <cellStyle name="40% - Accent1 6 4" xfId="2303"/>
    <cellStyle name="40% - Accent1 7" xfId="390"/>
    <cellStyle name="40% - Accent1 7 2" xfId="391"/>
    <cellStyle name="40% - Accent1 7 2 2" xfId="2304"/>
    <cellStyle name="40% - Accent1 7 2 2 2" xfId="2305"/>
    <cellStyle name="40% - Accent1 7 2 3" xfId="2306"/>
    <cellStyle name="40% - Accent1 7 3" xfId="2307"/>
    <cellStyle name="40% - Accent1 7 3 2" xfId="2308"/>
    <cellStyle name="40% - Accent1 7 4" xfId="2309"/>
    <cellStyle name="40% - Accent1 8" xfId="392"/>
    <cellStyle name="40% - Accent1 8 2" xfId="2310"/>
    <cellStyle name="40% - Accent1 8 2 2" xfId="2311"/>
    <cellStyle name="40% - Accent1 8 3" xfId="2312"/>
    <cellStyle name="40% - Accent1 9" xfId="393"/>
    <cellStyle name="40% - Accent1 9 2" xfId="1465"/>
    <cellStyle name="40% - Accent1 9 2 2" xfId="2314"/>
    <cellStyle name="40% - Accent1 9 2 3" xfId="2313"/>
    <cellStyle name="40% - Accent1 9 3" xfId="2315"/>
    <cellStyle name="40% - Accent2" xfId="26" builtinId="35" customBuiltin="1"/>
    <cellStyle name="40% - Accent2 10" xfId="2316"/>
    <cellStyle name="40% - Accent2 10 2" xfId="2317"/>
    <cellStyle name="40% - Accent2 10 2 2" xfId="2318"/>
    <cellStyle name="40% - Accent2 10 3" xfId="2319"/>
    <cellStyle name="40% - Accent2 11" xfId="2320"/>
    <cellStyle name="40% - Accent2 11 2" xfId="2321"/>
    <cellStyle name="40% - Accent2 11 2 2" xfId="2322"/>
    <cellStyle name="40% - Accent2 11 3" xfId="2323"/>
    <cellStyle name="40% - Accent2 12" xfId="2324"/>
    <cellStyle name="40% - Accent2 12 2" xfId="2325"/>
    <cellStyle name="40% - Accent2 12 2 2" xfId="2326"/>
    <cellStyle name="40% - Accent2 12 3" xfId="2327"/>
    <cellStyle name="40% - Accent2 13" xfId="2328"/>
    <cellStyle name="40% - Accent2 13 2" xfId="2329"/>
    <cellStyle name="40% - Accent2 13 2 2" xfId="2330"/>
    <cellStyle name="40% - Accent2 13 3" xfId="2331"/>
    <cellStyle name="40% - Accent2 14" xfId="2332"/>
    <cellStyle name="40% - Accent2 14 2" xfId="2333"/>
    <cellStyle name="40% - Accent2 14 2 2" xfId="2334"/>
    <cellStyle name="40% - Accent2 14 3" xfId="2335"/>
    <cellStyle name="40% - Accent2 15" xfId="2336"/>
    <cellStyle name="40% - Accent2 15 2" xfId="2337"/>
    <cellStyle name="40% - Accent2 15 2 2" xfId="2338"/>
    <cellStyle name="40% - Accent2 15 3" xfId="2339"/>
    <cellStyle name="40% - Accent2 16" xfId="2340"/>
    <cellStyle name="40% - Accent2 16 2" xfId="2341"/>
    <cellStyle name="40% - Accent2 16 2 2" xfId="2342"/>
    <cellStyle name="40% - Accent2 16 3" xfId="2343"/>
    <cellStyle name="40% - Accent2 17" xfId="2344"/>
    <cellStyle name="40% - Accent2 17 2" xfId="2345"/>
    <cellStyle name="40% - Accent2 17 2 2" xfId="2346"/>
    <cellStyle name="40% - Accent2 17 3" xfId="2347"/>
    <cellStyle name="40% - Accent2 18" xfId="2348"/>
    <cellStyle name="40% - Accent2 18 2" xfId="2349"/>
    <cellStyle name="40% - Accent2 18 2 2" xfId="2350"/>
    <cellStyle name="40% - Accent2 18 3" xfId="2351"/>
    <cellStyle name="40% - Accent2 19" xfId="2352"/>
    <cellStyle name="40% - Accent2 19 2" xfId="2353"/>
    <cellStyle name="40% - Accent2 19 2 2" xfId="2354"/>
    <cellStyle name="40% - Accent2 19 3" xfId="2355"/>
    <cellStyle name="40% - Accent2 2" xfId="394"/>
    <cellStyle name="40% - Accent2 2 2" xfId="395"/>
    <cellStyle name="40% - Accent2 2 2 2" xfId="396"/>
    <cellStyle name="40% - Accent2 2 2 2 2" xfId="397"/>
    <cellStyle name="40% - Accent2 2 2 2 2 2" xfId="398"/>
    <cellStyle name="40% - Accent2 2 2 2 3" xfId="399"/>
    <cellStyle name="40% - Accent2 2 2 3" xfId="400"/>
    <cellStyle name="40% - Accent2 2 2 3 2" xfId="401"/>
    <cellStyle name="40% - Accent2 2 2 3 2 2" xfId="402"/>
    <cellStyle name="40% - Accent2 2 2 3 3" xfId="403"/>
    <cellStyle name="40% - Accent2 2 2 4" xfId="404"/>
    <cellStyle name="40% - Accent2 2 2 4 2" xfId="405"/>
    <cellStyle name="40% - Accent2 2 2 5" xfId="406"/>
    <cellStyle name="40% - Accent2 2 3" xfId="407"/>
    <cellStyle name="40% - Accent2 2 3 2" xfId="408"/>
    <cellStyle name="40% - Accent2 2 3 2 2" xfId="409"/>
    <cellStyle name="40% - Accent2 2 3 3" xfId="410"/>
    <cellStyle name="40% - Accent2 2 4" xfId="411"/>
    <cellStyle name="40% - Accent2 2 4 2" xfId="412"/>
    <cellStyle name="40% - Accent2 2 4 2 2" xfId="413"/>
    <cellStyle name="40% - Accent2 2 4 3" xfId="414"/>
    <cellStyle name="40% - Accent2 2 5" xfId="415"/>
    <cellStyle name="40% - Accent2 2 5 2" xfId="416"/>
    <cellStyle name="40% - Accent2 2 6" xfId="417"/>
    <cellStyle name="40% - Accent2 20" xfId="2356"/>
    <cellStyle name="40% - Accent2 20 2" xfId="2357"/>
    <cellStyle name="40% - Accent2 20 2 2" xfId="2358"/>
    <cellStyle name="40% - Accent2 20 3" xfId="2359"/>
    <cellStyle name="40% - Accent2 21" xfId="2360"/>
    <cellStyle name="40% - Accent2 21 2" xfId="2361"/>
    <cellStyle name="40% - Accent2 21 2 2" xfId="2362"/>
    <cellStyle name="40% - Accent2 21 3" xfId="2363"/>
    <cellStyle name="40% - Accent2 22" xfId="2364"/>
    <cellStyle name="40% - Accent2 22 2" xfId="2365"/>
    <cellStyle name="40% - Accent2 22 2 2" xfId="2366"/>
    <cellStyle name="40% - Accent2 22 3" xfId="2367"/>
    <cellStyle name="40% - Accent2 23" xfId="2368"/>
    <cellStyle name="40% - Accent2 23 2" xfId="2369"/>
    <cellStyle name="40% - Accent2 23 2 2" xfId="2370"/>
    <cellStyle name="40% - Accent2 23 3" xfId="2371"/>
    <cellStyle name="40% - Accent2 24" xfId="2372"/>
    <cellStyle name="40% - Accent2 24 2" xfId="2373"/>
    <cellStyle name="40% - Accent2 24 2 2" xfId="2374"/>
    <cellStyle name="40% - Accent2 24 3" xfId="2375"/>
    <cellStyle name="40% - Accent2 25" xfId="2376"/>
    <cellStyle name="40% - Accent2 25 2" xfId="2377"/>
    <cellStyle name="40% - Accent2 25 2 2" xfId="2378"/>
    <cellStyle name="40% - Accent2 25 3" xfId="2379"/>
    <cellStyle name="40% - Accent2 26" xfId="2380"/>
    <cellStyle name="40% - Accent2 26 2" xfId="2381"/>
    <cellStyle name="40% - Accent2 27" xfId="2382"/>
    <cellStyle name="40% - Accent2 28" xfId="2383"/>
    <cellStyle name="40% - Accent2 3" xfId="418"/>
    <cellStyle name="40% - Accent2 3 2" xfId="419"/>
    <cellStyle name="40% - Accent2 3 2 2" xfId="420"/>
    <cellStyle name="40% - Accent2 3 2 2 2" xfId="421"/>
    <cellStyle name="40% - Accent2 3 2 2 2 2" xfId="2384"/>
    <cellStyle name="40% - Accent2 3 2 2 3" xfId="2385"/>
    <cellStyle name="40% - Accent2 3 2 3" xfId="422"/>
    <cellStyle name="40% - Accent2 3 2 3 2" xfId="2386"/>
    <cellStyle name="40% - Accent2 3 2 4" xfId="2387"/>
    <cellStyle name="40% - Accent2 3 3" xfId="423"/>
    <cellStyle name="40% - Accent2 3 3 2" xfId="424"/>
    <cellStyle name="40% - Accent2 3 3 2 2" xfId="425"/>
    <cellStyle name="40% - Accent2 3 3 3" xfId="426"/>
    <cellStyle name="40% - Accent2 3 4" xfId="427"/>
    <cellStyle name="40% - Accent2 3 4 2" xfId="428"/>
    <cellStyle name="40% - Accent2 3 5" xfId="429"/>
    <cellStyle name="40% - Accent2 4" xfId="430"/>
    <cellStyle name="40% - Accent2 4 2" xfId="431"/>
    <cellStyle name="40% - Accent2 4 2 2" xfId="432"/>
    <cellStyle name="40% - Accent2 4 2 2 2" xfId="2388"/>
    <cellStyle name="40% - Accent2 4 2 2 2 2" xfId="2389"/>
    <cellStyle name="40% - Accent2 4 2 2 3" xfId="2390"/>
    <cellStyle name="40% - Accent2 4 2 3" xfId="2391"/>
    <cellStyle name="40% - Accent2 4 2 3 2" xfId="2392"/>
    <cellStyle name="40% - Accent2 4 2 4" xfId="2393"/>
    <cellStyle name="40% - Accent2 4 3" xfId="433"/>
    <cellStyle name="40% - Accent2 4 3 2" xfId="2394"/>
    <cellStyle name="40% - Accent2 4 3 2 2" xfId="2395"/>
    <cellStyle name="40% - Accent2 4 3 3" xfId="2396"/>
    <cellStyle name="40% - Accent2 4 4" xfId="2397"/>
    <cellStyle name="40% - Accent2 4 4 2" xfId="2398"/>
    <cellStyle name="40% - Accent2 4 5" xfId="2399"/>
    <cellStyle name="40% - Accent2 5" xfId="434"/>
    <cellStyle name="40% - Accent2 5 2" xfId="435"/>
    <cellStyle name="40% - Accent2 5 2 2" xfId="436"/>
    <cellStyle name="40% - Accent2 5 2 2 2" xfId="2400"/>
    <cellStyle name="40% - Accent2 5 2 3" xfId="2401"/>
    <cellStyle name="40% - Accent2 5 3" xfId="437"/>
    <cellStyle name="40% - Accent2 5 3 2" xfId="2402"/>
    <cellStyle name="40% - Accent2 5 4" xfId="2403"/>
    <cellStyle name="40% - Accent2 6" xfId="438"/>
    <cellStyle name="40% - Accent2 6 2" xfId="439"/>
    <cellStyle name="40% - Accent2 6 2 2" xfId="2404"/>
    <cellStyle name="40% - Accent2 6 2 2 2" xfId="2405"/>
    <cellStyle name="40% - Accent2 6 2 3" xfId="2406"/>
    <cellStyle name="40% - Accent2 6 3" xfId="2407"/>
    <cellStyle name="40% - Accent2 6 3 2" xfId="2408"/>
    <cellStyle name="40% - Accent2 6 4" xfId="2409"/>
    <cellStyle name="40% - Accent2 7" xfId="440"/>
    <cellStyle name="40% - Accent2 7 2" xfId="441"/>
    <cellStyle name="40% - Accent2 7 2 2" xfId="2410"/>
    <cellStyle name="40% - Accent2 7 2 2 2" xfId="2411"/>
    <cellStyle name="40% - Accent2 7 2 3" xfId="2412"/>
    <cellStyle name="40% - Accent2 7 3" xfId="2413"/>
    <cellStyle name="40% - Accent2 7 3 2" xfId="2414"/>
    <cellStyle name="40% - Accent2 7 4" xfId="2415"/>
    <cellStyle name="40% - Accent2 8" xfId="442"/>
    <cellStyle name="40% - Accent2 8 2" xfId="2416"/>
    <cellStyle name="40% - Accent2 8 2 2" xfId="2417"/>
    <cellStyle name="40% - Accent2 8 3" xfId="2418"/>
    <cellStyle name="40% - Accent2 9" xfId="443"/>
    <cellStyle name="40% - Accent2 9 2" xfId="1456"/>
    <cellStyle name="40% - Accent2 9 2 2" xfId="2420"/>
    <cellStyle name="40% - Accent2 9 2 3" xfId="2419"/>
    <cellStyle name="40% - Accent2 9 3" xfId="2421"/>
    <cellStyle name="40% - Accent3" xfId="30" builtinId="39" customBuiltin="1"/>
    <cellStyle name="40% - Accent3 10" xfId="2422"/>
    <cellStyle name="40% - Accent3 10 2" xfId="2423"/>
    <cellStyle name="40% - Accent3 10 2 2" xfId="2424"/>
    <cellStyle name="40% - Accent3 10 3" xfId="2425"/>
    <cellStyle name="40% - Accent3 11" xfId="2426"/>
    <cellStyle name="40% - Accent3 11 2" xfId="2427"/>
    <cellStyle name="40% - Accent3 11 2 2" xfId="2428"/>
    <cellStyle name="40% - Accent3 11 3" xfId="2429"/>
    <cellStyle name="40% - Accent3 12" xfId="2430"/>
    <cellStyle name="40% - Accent3 12 2" xfId="2431"/>
    <cellStyle name="40% - Accent3 12 2 2" xfId="2432"/>
    <cellStyle name="40% - Accent3 12 3" xfId="2433"/>
    <cellStyle name="40% - Accent3 13" xfId="2434"/>
    <cellStyle name="40% - Accent3 13 2" xfId="2435"/>
    <cellStyle name="40% - Accent3 13 2 2" xfId="2436"/>
    <cellStyle name="40% - Accent3 13 3" xfId="2437"/>
    <cellStyle name="40% - Accent3 14" xfId="2438"/>
    <cellStyle name="40% - Accent3 14 2" xfId="2439"/>
    <cellStyle name="40% - Accent3 14 2 2" xfId="2440"/>
    <cellStyle name="40% - Accent3 14 3" xfId="2441"/>
    <cellStyle name="40% - Accent3 15" xfId="2442"/>
    <cellStyle name="40% - Accent3 15 2" xfId="2443"/>
    <cellStyle name="40% - Accent3 15 2 2" xfId="2444"/>
    <cellStyle name="40% - Accent3 15 3" xfId="2445"/>
    <cellStyle name="40% - Accent3 16" xfId="2446"/>
    <cellStyle name="40% - Accent3 16 2" xfId="2447"/>
    <cellStyle name="40% - Accent3 16 2 2" xfId="2448"/>
    <cellStyle name="40% - Accent3 16 3" xfId="2449"/>
    <cellStyle name="40% - Accent3 17" xfId="2450"/>
    <cellStyle name="40% - Accent3 17 2" xfId="2451"/>
    <cellStyle name="40% - Accent3 17 2 2" xfId="2452"/>
    <cellStyle name="40% - Accent3 17 3" xfId="2453"/>
    <cellStyle name="40% - Accent3 18" xfId="2454"/>
    <cellStyle name="40% - Accent3 18 2" xfId="2455"/>
    <cellStyle name="40% - Accent3 18 2 2" xfId="2456"/>
    <cellStyle name="40% - Accent3 18 3" xfId="2457"/>
    <cellStyle name="40% - Accent3 19" xfId="2458"/>
    <cellStyle name="40% - Accent3 19 2" xfId="2459"/>
    <cellStyle name="40% - Accent3 19 2 2" xfId="2460"/>
    <cellStyle name="40% - Accent3 19 3" xfId="2461"/>
    <cellStyle name="40% - Accent3 2" xfId="444"/>
    <cellStyle name="40% - Accent3 2 2" xfId="445"/>
    <cellStyle name="40% - Accent3 2 2 2" xfId="446"/>
    <cellStyle name="40% - Accent3 2 2 2 2" xfId="447"/>
    <cellStyle name="40% - Accent3 2 2 2 2 2" xfId="448"/>
    <cellStyle name="40% - Accent3 2 2 2 3" xfId="449"/>
    <cellStyle name="40% - Accent3 2 2 3" xfId="450"/>
    <cellStyle name="40% - Accent3 2 2 3 2" xfId="451"/>
    <cellStyle name="40% - Accent3 2 2 3 2 2" xfId="452"/>
    <cellStyle name="40% - Accent3 2 2 3 3" xfId="453"/>
    <cellStyle name="40% - Accent3 2 2 4" xfId="454"/>
    <cellStyle name="40% - Accent3 2 2 4 2" xfId="455"/>
    <cellStyle name="40% - Accent3 2 2 5" xfId="456"/>
    <cellStyle name="40% - Accent3 2 3" xfId="457"/>
    <cellStyle name="40% - Accent3 2 3 2" xfId="458"/>
    <cellStyle name="40% - Accent3 2 3 2 2" xfId="459"/>
    <cellStyle name="40% - Accent3 2 3 3" xfId="460"/>
    <cellStyle name="40% - Accent3 2 4" xfId="461"/>
    <cellStyle name="40% - Accent3 2 4 2" xfId="462"/>
    <cellStyle name="40% - Accent3 2 4 2 2" xfId="463"/>
    <cellStyle name="40% - Accent3 2 4 3" xfId="464"/>
    <cellStyle name="40% - Accent3 2 5" xfId="465"/>
    <cellStyle name="40% - Accent3 2 5 2" xfId="466"/>
    <cellStyle name="40% - Accent3 2 6" xfId="467"/>
    <cellStyle name="40% - Accent3 20" xfId="2462"/>
    <cellStyle name="40% - Accent3 20 2" xfId="2463"/>
    <cellStyle name="40% - Accent3 20 2 2" xfId="2464"/>
    <cellStyle name="40% - Accent3 20 3" xfId="2465"/>
    <cellStyle name="40% - Accent3 21" xfId="2466"/>
    <cellStyle name="40% - Accent3 21 2" xfId="2467"/>
    <cellStyle name="40% - Accent3 21 2 2" xfId="2468"/>
    <cellStyle name="40% - Accent3 21 3" xfId="2469"/>
    <cellStyle name="40% - Accent3 22" xfId="2470"/>
    <cellStyle name="40% - Accent3 22 2" xfId="2471"/>
    <cellStyle name="40% - Accent3 22 2 2" xfId="2472"/>
    <cellStyle name="40% - Accent3 22 3" xfId="2473"/>
    <cellStyle name="40% - Accent3 23" xfId="2474"/>
    <cellStyle name="40% - Accent3 23 2" xfId="2475"/>
    <cellStyle name="40% - Accent3 23 2 2" xfId="2476"/>
    <cellStyle name="40% - Accent3 23 3" xfId="2477"/>
    <cellStyle name="40% - Accent3 24" xfId="2478"/>
    <cellStyle name="40% - Accent3 24 2" xfId="2479"/>
    <cellStyle name="40% - Accent3 24 2 2" xfId="2480"/>
    <cellStyle name="40% - Accent3 24 3" xfId="2481"/>
    <cellStyle name="40% - Accent3 25" xfId="2482"/>
    <cellStyle name="40% - Accent3 25 2" xfId="2483"/>
    <cellStyle name="40% - Accent3 25 2 2" xfId="2484"/>
    <cellStyle name="40% - Accent3 25 3" xfId="2485"/>
    <cellStyle name="40% - Accent3 26" xfId="2486"/>
    <cellStyle name="40% - Accent3 26 2" xfId="2487"/>
    <cellStyle name="40% - Accent3 27" xfId="2488"/>
    <cellStyle name="40% - Accent3 28" xfId="2489"/>
    <cellStyle name="40% - Accent3 3" xfId="468"/>
    <cellStyle name="40% - Accent3 3 2" xfId="469"/>
    <cellStyle name="40% - Accent3 3 2 2" xfId="470"/>
    <cellStyle name="40% - Accent3 3 2 2 2" xfId="471"/>
    <cellStyle name="40% - Accent3 3 2 2 2 2" xfId="2490"/>
    <cellStyle name="40% - Accent3 3 2 2 3" xfId="2491"/>
    <cellStyle name="40% - Accent3 3 2 3" xfId="472"/>
    <cellStyle name="40% - Accent3 3 2 3 2" xfId="2492"/>
    <cellStyle name="40% - Accent3 3 2 4" xfId="2493"/>
    <cellStyle name="40% - Accent3 3 3" xfId="473"/>
    <cellStyle name="40% - Accent3 3 3 2" xfId="474"/>
    <cellStyle name="40% - Accent3 3 3 2 2" xfId="475"/>
    <cellStyle name="40% - Accent3 3 3 3" xfId="476"/>
    <cellStyle name="40% - Accent3 3 4" xfId="477"/>
    <cellStyle name="40% - Accent3 3 4 2" xfId="478"/>
    <cellStyle name="40% - Accent3 3 5" xfId="479"/>
    <cellStyle name="40% - Accent3 4" xfId="480"/>
    <cellStyle name="40% - Accent3 4 2" xfId="481"/>
    <cellStyle name="40% - Accent3 4 2 2" xfId="482"/>
    <cellStyle name="40% - Accent3 4 2 2 2" xfId="2494"/>
    <cellStyle name="40% - Accent3 4 2 2 2 2" xfId="2495"/>
    <cellStyle name="40% - Accent3 4 2 2 3" xfId="2496"/>
    <cellStyle name="40% - Accent3 4 2 3" xfId="2497"/>
    <cellStyle name="40% - Accent3 4 2 3 2" xfId="2498"/>
    <cellStyle name="40% - Accent3 4 2 4" xfId="2499"/>
    <cellStyle name="40% - Accent3 4 3" xfId="483"/>
    <cellStyle name="40% - Accent3 4 3 2" xfId="2500"/>
    <cellStyle name="40% - Accent3 4 3 2 2" xfId="2501"/>
    <cellStyle name="40% - Accent3 4 3 3" xfId="2502"/>
    <cellStyle name="40% - Accent3 4 4" xfId="2503"/>
    <cellStyle name="40% - Accent3 4 4 2" xfId="2504"/>
    <cellStyle name="40% - Accent3 4 5" xfId="2505"/>
    <cellStyle name="40% - Accent3 5" xfId="484"/>
    <cellStyle name="40% - Accent3 5 2" xfId="485"/>
    <cellStyle name="40% - Accent3 5 2 2" xfId="486"/>
    <cellStyle name="40% - Accent3 5 2 2 2" xfId="2506"/>
    <cellStyle name="40% - Accent3 5 2 3" xfId="2507"/>
    <cellStyle name="40% - Accent3 5 3" xfId="487"/>
    <cellStyle name="40% - Accent3 5 3 2" xfId="2508"/>
    <cellStyle name="40% - Accent3 5 4" xfId="2509"/>
    <cellStyle name="40% - Accent3 6" xfId="488"/>
    <cellStyle name="40% - Accent3 6 2" xfId="489"/>
    <cellStyle name="40% - Accent3 6 2 2" xfId="2510"/>
    <cellStyle name="40% - Accent3 6 2 2 2" xfId="2511"/>
    <cellStyle name="40% - Accent3 6 2 3" xfId="2512"/>
    <cellStyle name="40% - Accent3 6 3" xfId="2513"/>
    <cellStyle name="40% - Accent3 6 3 2" xfId="2514"/>
    <cellStyle name="40% - Accent3 6 4" xfId="2515"/>
    <cellStyle name="40% - Accent3 7" xfId="490"/>
    <cellStyle name="40% - Accent3 7 2" xfId="491"/>
    <cellStyle name="40% - Accent3 7 2 2" xfId="2516"/>
    <cellStyle name="40% - Accent3 7 2 2 2" xfId="2517"/>
    <cellStyle name="40% - Accent3 7 2 3" xfId="2518"/>
    <cellStyle name="40% - Accent3 7 3" xfId="2519"/>
    <cellStyle name="40% - Accent3 7 3 2" xfId="2520"/>
    <cellStyle name="40% - Accent3 7 4" xfId="2521"/>
    <cellStyle name="40% - Accent3 8" xfId="492"/>
    <cellStyle name="40% - Accent3 8 2" xfId="2522"/>
    <cellStyle name="40% - Accent3 8 2 2" xfId="2523"/>
    <cellStyle name="40% - Accent3 8 3" xfId="2524"/>
    <cellStyle name="40% - Accent3 9" xfId="493"/>
    <cellStyle name="40% - Accent3 9 2" xfId="1454"/>
    <cellStyle name="40% - Accent3 9 2 2" xfId="2526"/>
    <cellStyle name="40% - Accent3 9 2 3" xfId="2525"/>
    <cellStyle name="40% - Accent3 9 3" xfId="2527"/>
    <cellStyle name="40% - Accent4" xfId="34" builtinId="43" customBuiltin="1"/>
    <cellStyle name="40% - Accent4 10" xfId="2528"/>
    <cellStyle name="40% - Accent4 10 2" xfId="2529"/>
    <cellStyle name="40% - Accent4 10 2 2" xfId="2530"/>
    <cellStyle name="40% - Accent4 10 3" xfId="2531"/>
    <cellStyle name="40% - Accent4 11" xfId="2532"/>
    <cellStyle name="40% - Accent4 11 2" xfId="2533"/>
    <cellStyle name="40% - Accent4 11 2 2" xfId="2534"/>
    <cellStyle name="40% - Accent4 11 3" xfId="2535"/>
    <cellStyle name="40% - Accent4 12" xfId="2536"/>
    <cellStyle name="40% - Accent4 12 2" xfId="2537"/>
    <cellStyle name="40% - Accent4 12 2 2" xfId="2538"/>
    <cellStyle name="40% - Accent4 12 3" xfId="2539"/>
    <cellStyle name="40% - Accent4 13" xfId="2540"/>
    <cellStyle name="40% - Accent4 13 2" xfId="2541"/>
    <cellStyle name="40% - Accent4 13 2 2" xfId="2542"/>
    <cellStyle name="40% - Accent4 13 3" xfId="2543"/>
    <cellStyle name="40% - Accent4 14" xfId="2544"/>
    <cellStyle name="40% - Accent4 14 2" xfId="2545"/>
    <cellStyle name="40% - Accent4 14 2 2" xfId="2546"/>
    <cellStyle name="40% - Accent4 14 3" xfId="2547"/>
    <cellStyle name="40% - Accent4 15" xfId="2548"/>
    <cellStyle name="40% - Accent4 15 2" xfId="2549"/>
    <cellStyle name="40% - Accent4 15 2 2" xfId="2550"/>
    <cellStyle name="40% - Accent4 15 3" xfId="2551"/>
    <cellStyle name="40% - Accent4 16" xfId="2552"/>
    <cellStyle name="40% - Accent4 16 2" xfId="2553"/>
    <cellStyle name="40% - Accent4 16 2 2" xfId="2554"/>
    <cellStyle name="40% - Accent4 16 3" xfId="2555"/>
    <cellStyle name="40% - Accent4 17" xfId="2556"/>
    <cellStyle name="40% - Accent4 17 2" xfId="2557"/>
    <cellStyle name="40% - Accent4 17 2 2" xfId="2558"/>
    <cellStyle name="40% - Accent4 17 3" xfId="2559"/>
    <cellStyle name="40% - Accent4 18" xfId="2560"/>
    <cellStyle name="40% - Accent4 18 2" xfId="2561"/>
    <cellStyle name="40% - Accent4 18 2 2" xfId="2562"/>
    <cellStyle name="40% - Accent4 18 3" xfId="2563"/>
    <cellStyle name="40% - Accent4 19" xfId="2564"/>
    <cellStyle name="40% - Accent4 19 2" xfId="2565"/>
    <cellStyle name="40% - Accent4 19 2 2" xfId="2566"/>
    <cellStyle name="40% - Accent4 19 3" xfId="2567"/>
    <cellStyle name="40% - Accent4 2" xfId="494"/>
    <cellStyle name="40% - Accent4 2 2" xfId="495"/>
    <cellStyle name="40% - Accent4 2 2 2" xfId="496"/>
    <cellStyle name="40% - Accent4 2 2 2 2" xfId="497"/>
    <cellStyle name="40% - Accent4 2 2 2 2 2" xfId="498"/>
    <cellStyle name="40% - Accent4 2 2 2 3" xfId="499"/>
    <cellStyle name="40% - Accent4 2 2 3" xfId="500"/>
    <cellStyle name="40% - Accent4 2 2 3 2" xfId="501"/>
    <cellStyle name="40% - Accent4 2 2 3 2 2" xfId="502"/>
    <cellStyle name="40% - Accent4 2 2 3 3" xfId="503"/>
    <cellStyle name="40% - Accent4 2 2 4" xfId="504"/>
    <cellStyle name="40% - Accent4 2 2 4 2" xfId="505"/>
    <cellStyle name="40% - Accent4 2 2 5" xfId="506"/>
    <cellStyle name="40% - Accent4 2 3" xfId="507"/>
    <cellStyle name="40% - Accent4 2 3 2" xfId="508"/>
    <cellStyle name="40% - Accent4 2 3 2 2" xfId="509"/>
    <cellStyle name="40% - Accent4 2 3 3" xfId="510"/>
    <cellStyle name="40% - Accent4 2 4" xfId="511"/>
    <cellStyle name="40% - Accent4 2 4 2" xfId="512"/>
    <cellStyle name="40% - Accent4 2 4 2 2" xfId="513"/>
    <cellStyle name="40% - Accent4 2 4 3" xfId="514"/>
    <cellStyle name="40% - Accent4 2 5" xfId="515"/>
    <cellStyle name="40% - Accent4 2 5 2" xfId="516"/>
    <cellStyle name="40% - Accent4 2 6" xfId="517"/>
    <cellStyle name="40% - Accent4 20" xfId="2568"/>
    <cellStyle name="40% - Accent4 20 2" xfId="2569"/>
    <cellStyle name="40% - Accent4 20 2 2" xfId="2570"/>
    <cellStyle name="40% - Accent4 20 3" xfId="2571"/>
    <cellStyle name="40% - Accent4 21" xfId="2572"/>
    <cellStyle name="40% - Accent4 21 2" xfId="2573"/>
    <cellStyle name="40% - Accent4 21 2 2" xfId="2574"/>
    <cellStyle name="40% - Accent4 21 3" xfId="2575"/>
    <cellStyle name="40% - Accent4 22" xfId="2576"/>
    <cellStyle name="40% - Accent4 22 2" xfId="2577"/>
    <cellStyle name="40% - Accent4 22 2 2" xfId="2578"/>
    <cellStyle name="40% - Accent4 22 3" xfId="2579"/>
    <cellStyle name="40% - Accent4 23" xfId="2580"/>
    <cellStyle name="40% - Accent4 23 2" xfId="2581"/>
    <cellStyle name="40% - Accent4 23 2 2" xfId="2582"/>
    <cellStyle name="40% - Accent4 23 3" xfId="2583"/>
    <cellStyle name="40% - Accent4 24" xfId="2584"/>
    <cellStyle name="40% - Accent4 24 2" xfId="2585"/>
    <cellStyle name="40% - Accent4 24 2 2" xfId="2586"/>
    <cellStyle name="40% - Accent4 24 3" xfId="2587"/>
    <cellStyle name="40% - Accent4 25" xfId="2588"/>
    <cellStyle name="40% - Accent4 25 2" xfId="2589"/>
    <cellStyle name="40% - Accent4 25 2 2" xfId="2590"/>
    <cellStyle name="40% - Accent4 25 3" xfId="2591"/>
    <cellStyle name="40% - Accent4 26" xfId="2592"/>
    <cellStyle name="40% - Accent4 26 2" xfId="2593"/>
    <cellStyle name="40% - Accent4 27" xfId="2594"/>
    <cellStyle name="40% - Accent4 28" xfId="2595"/>
    <cellStyle name="40% - Accent4 3" xfId="518"/>
    <cellStyle name="40% - Accent4 3 2" xfId="519"/>
    <cellStyle name="40% - Accent4 3 2 2" xfId="520"/>
    <cellStyle name="40% - Accent4 3 2 2 2" xfId="521"/>
    <cellStyle name="40% - Accent4 3 2 2 2 2" xfId="2596"/>
    <cellStyle name="40% - Accent4 3 2 2 3" xfId="2597"/>
    <cellStyle name="40% - Accent4 3 2 3" xfId="522"/>
    <cellStyle name="40% - Accent4 3 2 3 2" xfId="2598"/>
    <cellStyle name="40% - Accent4 3 2 4" xfId="2599"/>
    <cellStyle name="40% - Accent4 3 3" xfId="523"/>
    <cellStyle name="40% - Accent4 3 3 2" xfId="524"/>
    <cellStyle name="40% - Accent4 3 3 2 2" xfId="525"/>
    <cellStyle name="40% - Accent4 3 3 3" xfId="526"/>
    <cellStyle name="40% - Accent4 3 4" xfId="527"/>
    <cellStyle name="40% - Accent4 3 4 2" xfId="528"/>
    <cellStyle name="40% - Accent4 3 5" xfId="529"/>
    <cellStyle name="40% - Accent4 4" xfId="530"/>
    <cellStyle name="40% - Accent4 4 2" xfId="531"/>
    <cellStyle name="40% - Accent4 4 2 2" xfId="532"/>
    <cellStyle name="40% - Accent4 4 2 2 2" xfId="2600"/>
    <cellStyle name="40% - Accent4 4 2 2 2 2" xfId="2601"/>
    <cellStyle name="40% - Accent4 4 2 2 3" xfId="2602"/>
    <cellStyle name="40% - Accent4 4 2 3" xfId="2603"/>
    <cellStyle name="40% - Accent4 4 2 3 2" xfId="2604"/>
    <cellStyle name="40% - Accent4 4 2 4" xfId="2605"/>
    <cellStyle name="40% - Accent4 4 3" xfId="533"/>
    <cellStyle name="40% - Accent4 4 3 2" xfId="2606"/>
    <cellStyle name="40% - Accent4 4 3 2 2" xfId="2607"/>
    <cellStyle name="40% - Accent4 4 3 3" xfId="2608"/>
    <cellStyle name="40% - Accent4 4 4" xfId="2609"/>
    <cellStyle name="40% - Accent4 4 4 2" xfId="2610"/>
    <cellStyle name="40% - Accent4 4 5" xfId="2611"/>
    <cellStyle name="40% - Accent4 5" xfId="534"/>
    <cellStyle name="40% - Accent4 5 2" xfId="535"/>
    <cellStyle name="40% - Accent4 5 2 2" xfId="536"/>
    <cellStyle name="40% - Accent4 5 2 2 2" xfId="2612"/>
    <cellStyle name="40% - Accent4 5 2 3" xfId="2613"/>
    <cellStyle name="40% - Accent4 5 3" xfId="537"/>
    <cellStyle name="40% - Accent4 5 3 2" xfId="2614"/>
    <cellStyle name="40% - Accent4 5 4" xfId="2615"/>
    <cellStyle name="40% - Accent4 6" xfId="538"/>
    <cellStyle name="40% - Accent4 6 2" xfId="539"/>
    <cellStyle name="40% - Accent4 6 2 2" xfId="2616"/>
    <cellStyle name="40% - Accent4 6 2 2 2" xfId="2617"/>
    <cellStyle name="40% - Accent4 6 2 3" xfId="2618"/>
    <cellStyle name="40% - Accent4 6 3" xfId="2619"/>
    <cellStyle name="40% - Accent4 6 3 2" xfId="2620"/>
    <cellStyle name="40% - Accent4 6 4" xfId="2621"/>
    <cellStyle name="40% - Accent4 7" xfId="540"/>
    <cellStyle name="40% - Accent4 7 2" xfId="541"/>
    <cellStyle name="40% - Accent4 7 2 2" xfId="2622"/>
    <cellStyle name="40% - Accent4 7 2 2 2" xfId="2623"/>
    <cellStyle name="40% - Accent4 7 2 3" xfId="2624"/>
    <cellStyle name="40% - Accent4 7 3" xfId="2625"/>
    <cellStyle name="40% - Accent4 7 3 2" xfId="2626"/>
    <cellStyle name="40% - Accent4 7 4" xfId="2627"/>
    <cellStyle name="40% - Accent4 8" xfId="542"/>
    <cellStyle name="40% - Accent4 8 2" xfId="2628"/>
    <cellStyle name="40% - Accent4 8 2 2" xfId="2629"/>
    <cellStyle name="40% - Accent4 8 3" xfId="2630"/>
    <cellStyle name="40% - Accent4 9" xfId="543"/>
    <cellStyle name="40% - Accent4 9 2" xfId="1532"/>
    <cellStyle name="40% - Accent4 9 2 2" xfId="2632"/>
    <cellStyle name="40% - Accent4 9 2 3" xfId="2631"/>
    <cellStyle name="40% - Accent4 9 3" xfId="2633"/>
    <cellStyle name="40% - Accent5" xfId="38" builtinId="47" customBuiltin="1"/>
    <cellStyle name="40% - Accent5 10" xfId="2634"/>
    <cellStyle name="40% - Accent5 10 2" xfId="2635"/>
    <cellStyle name="40% - Accent5 10 2 2" xfId="2636"/>
    <cellStyle name="40% - Accent5 10 3" xfId="2637"/>
    <cellStyle name="40% - Accent5 11" xfId="2638"/>
    <cellStyle name="40% - Accent5 11 2" xfId="2639"/>
    <cellStyle name="40% - Accent5 11 2 2" xfId="2640"/>
    <cellStyle name="40% - Accent5 11 3" xfId="2641"/>
    <cellStyle name="40% - Accent5 12" xfId="2642"/>
    <cellStyle name="40% - Accent5 12 2" xfId="2643"/>
    <cellStyle name="40% - Accent5 12 2 2" xfId="2644"/>
    <cellStyle name="40% - Accent5 12 3" xfId="2645"/>
    <cellStyle name="40% - Accent5 13" xfId="2646"/>
    <cellStyle name="40% - Accent5 13 2" xfId="2647"/>
    <cellStyle name="40% - Accent5 13 2 2" xfId="2648"/>
    <cellStyle name="40% - Accent5 13 3" xfId="2649"/>
    <cellStyle name="40% - Accent5 14" xfId="2650"/>
    <cellStyle name="40% - Accent5 14 2" xfId="2651"/>
    <cellStyle name="40% - Accent5 14 2 2" xfId="2652"/>
    <cellStyle name="40% - Accent5 14 3" xfId="2653"/>
    <cellStyle name="40% - Accent5 15" xfId="2654"/>
    <cellStyle name="40% - Accent5 15 2" xfId="2655"/>
    <cellStyle name="40% - Accent5 15 2 2" xfId="2656"/>
    <cellStyle name="40% - Accent5 15 3" xfId="2657"/>
    <cellStyle name="40% - Accent5 16" xfId="2658"/>
    <cellStyle name="40% - Accent5 16 2" xfId="2659"/>
    <cellStyle name="40% - Accent5 16 2 2" xfId="2660"/>
    <cellStyle name="40% - Accent5 16 3" xfId="2661"/>
    <cellStyle name="40% - Accent5 17" xfId="2662"/>
    <cellStyle name="40% - Accent5 17 2" xfId="2663"/>
    <cellStyle name="40% - Accent5 17 2 2" xfId="2664"/>
    <cellStyle name="40% - Accent5 17 3" xfId="2665"/>
    <cellStyle name="40% - Accent5 18" xfId="2666"/>
    <cellStyle name="40% - Accent5 18 2" xfId="2667"/>
    <cellStyle name="40% - Accent5 18 2 2" xfId="2668"/>
    <cellStyle name="40% - Accent5 18 3" xfId="2669"/>
    <cellStyle name="40% - Accent5 19" xfId="2670"/>
    <cellStyle name="40% - Accent5 19 2" xfId="2671"/>
    <cellStyle name="40% - Accent5 19 2 2" xfId="2672"/>
    <cellStyle name="40% - Accent5 19 3" xfId="2673"/>
    <cellStyle name="40% - Accent5 2" xfId="544"/>
    <cellStyle name="40% - Accent5 2 2" xfId="545"/>
    <cellStyle name="40% - Accent5 2 2 2" xfId="546"/>
    <cellStyle name="40% - Accent5 2 2 2 2" xfId="547"/>
    <cellStyle name="40% - Accent5 2 2 2 2 2" xfId="548"/>
    <cellStyle name="40% - Accent5 2 2 2 3" xfId="549"/>
    <cellStyle name="40% - Accent5 2 2 3" xfId="550"/>
    <cellStyle name="40% - Accent5 2 2 3 2" xfId="551"/>
    <cellStyle name="40% - Accent5 2 2 3 2 2" xfId="552"/>
    <cellStyle name="40% - Accent5 2 2 3 3" xfId="553"/>
    <cellStyle name="40% - Accent5 2 2 4" xfId="554"/>
    <cellStyle name="40% - Accent5 2 2 4 2" xfId="555"/>
    <cellStyle name="40% - Accent5 2 2 5" xfId="556"/>
    <cellStyle name="40% - Accent5 2 3" xfId="557"/>
    <cellStyle name="40% - Accent5 2 3 2" xfId="558"/>
    <cellStyle name="40% - Accent5 2 3 2 2" xfId="559"/>
    <cellStyle name="40% - Accent5 2 3 3" xfId="560"/>
    <cellStyle name="40% - Accent5 2 4" xfId="561"/>
    <cellStyle name="40% - Accent5 2 4 2" xfId="562"/>
    <cellStyle name="40% - Accent5 2 4 2 2" xfId="563"/>
    <cellStyle name="40% - Accent5 2 4 3" xfId="564"/>
    <cellStyle name="40% - Accent5 2 5" xfId="565"/>
    <cellStyle name="40% - Accent5 2 5 2" xfId="566"/>
    <cellStyle name="40% - Accent5 2 6" xfId="567"/>
    <cellStyle name="40% - Accent5 20" xfId="2674"/>
    <cellStyle name="40% - Accent5 20 2" xfId="2675"/>
    <cellStyle name="40% - Accent5 20 2 2" xfId="2676"/>
    <cellStyle name="40% - Accent5 20 3" xfId="2677"/>
    <cellStyle name="40% - Accent5 21" xfId="2678"/>
    <cellStyle name="40% - Accent5 21 2" xfId="2679"/>
    <cellStyle name="40% - Accent5 21 2 2" xfId="2680"/>
    <cellStyle name="40% - Accent5 21 3" xfId="2681"/>
    <cellStyle name="40% - Accent5 22" xfId="2682"/>
    <cellStyle name="40% - Accent5 22 2" xfId="2683"/>
    <cellStyle name="40% - Accent5 22 2 2" xfId="2684"/>
    <cellStyle name="40% - Accent5 22 3" xfId="2685"/>
    <cellStyle name="40% - Accent5 23" xfId="2686"/>
    <cellStyle name="40% - Accent5 23 2" xfId="2687"/>
    <cellStyle name="40% - Accent5 23 2 2" xfId="2688"/>
    <cellStyle name="40% - Accent5 23 3" xfId="2689"/>
    <cellStyle name="40% - Accent5 24" xfId="2690"/>
    <cellStyle name="40% - Accent5 24 2" xfId="2691"/>
    <cellStyle name="40% - Accent5 24 2 2" xfId="2692"/>
    <cellStyle name="40% - Accent5 24 3" xfId="2693"/>
    <cellStyle name="40% - Accent5 25" xfId="2694"/>
    <cellStyle name="40% - Accent5 25 2" xfId="2695"/>
    <cellStyle name="40% - Accent5 25 2 2" xfId="2696"/>
    <cellStyle name="40% - Accent5 25 3" xfId="2697"/>
    <cellStyle name="40% - Accent5 26" xfId="2698"/>
    <cellStyle name="40% - Accent5 26 2" xfId="2699"/>
    <cellStyle name="40% - Accent5 27" xfId="2700"/>
    <cellStyle name="40% - Accent5 28" xfId="2701"/>
    <cellStyle name="40% - Accent5 3" xfId="568"/>
    <cellStyle name="40% - Accent5 3 2" xfId="569"/>
    <cellStyle name="40% - Accent5 3 2 2" xfId="570"/>
    <cellStyle name="40% - Accent5 3 2 2 2" xfId="571"/>
    <cellStyle name="40% - Accent5 3 2 2 2 2" xfId="2702"/>
    <cellStyle name="40% - Accent5 3 2 2 3" xfId="2703"/>
    <cellStyle name="40% - Accent5 3 2 3" xfId="572"/>
    <cellStyle name="40% - Accent5 3 2 3 2" xfId="2704"/>
    <cellStyle name="40% - Accent5 3 2 4" xfId="2705"/>
    <cellStyle name="40% - Accent5 3 3" xfId="573"/>
    <cellStyle name="40% - Accent5 3 3 2" xfId="574"/>
    <cellStyle name="40% - Accent5 3 3 2 2" xfId="575"/>
    <cellStyle name="40% - Accent5 3 3 3" xfId="576"/>
    <cellStyle name="40% - Accent5 3 4" xfId="577"/>
    <cellStyle name="40% - Accent5 3 4 2" xfId="578"/>
    <cellStyle name="40% - Accent5 3 5" xfId="579"/>
    <cellStyle name="40% - Accent5 4" xfId="580"/>
    <cellStyle name="40% - Accent5 4 2" xfId="581"/>
    <cellStyle name="40% - Accent5 4 2 2" xfId="582"/>
    <cellStyle name="40% - Accent5 4 2 2 2" xfId="2706"/>
    <cellStyle name="40% - Accent5 4 2 2 2 2" xfId="2707"/>
    <cellStyle name="40% - Accent5 4 2 2 3" xfId="2708"/>
    <cellStyle name="40% - Accent5 4 2 3" xfId="2709"/>
    <cellStyle name="40% - Accent5 4 2 3 2" xfId="2710"/>
    <cellStyle name="40% - Accent5 4 2 4" xfId="2711"/>
    <cellStyle name="40% - Accent5 4 3" xfId="583"/>
    <cellStyle name="40% - Accent5 4 3 2" xfId="2712"/>
    <cellStyle name="40% - Accent5 4 3 2 2" xfId="2713"/>
    <cellStyle name="40% - Accent5 4 3 3" xfId="2714"/>
    <cellStyle name="40% - Accent5 4 4" xfId="2715"/>
    <cellStyle name="40% - Accent5 4 4 2" xfId="2716"/>
    <cellStyle name="40% - Accent5 4 5" xfId="2717"/>
    <cellStyle name="40% - Accent5 5" xfId="584"/>
    <cellStyle name="40% - Accent5 5 2" xfId="585"/>
    <cellStyle name="40% - Accent5 5 2 2" xfId="586"/>
    <cellStyle name="40% - Accent5 5 2 2 2" xfId="2718"/>
    <cellStyle name="40% - Accent5 5 2 3" xfId="2719"/>
    <cellStyle name="40% - Accent5 5 3" xfId="587"/>
    <cellStyle name="40% - Accent5 5 3 2" xfId="2720"/>
    <cellStyle name="40% - Accent5 5 4" xfId="2721"/>
    <cellStyle name="40% - Accent5 6" xfId="588"/>
    <cellStyle name="40% - Accent5 6 2" xfId="589"/>
    <cellStyle name="40% - Accent5 6 2 2" xfId="2722"/>
    <cellStyle name="40% - Accent5 6 2 2 2" xfId="2723"/>
    <cellStyle name="40% - Accent5 6 2 3" xfId="2724"/>
    <cellStyle name="40% - Accent5 6 3" xfId="2725"/>
    <cellStyle name="40% - Accent5 6 3 2" xfId="2726"/>
    <cellStyle name="40% - Accent5 6 4" xfId="2727"/>
    <cellStyle name="40% - Accent5 7" xfId="590"/>
    <cellStyle name="40% - Accent5 7 2" xfId="591"/>
    <cellStyle name="40% - Accent5 7 2 2" xfId="2728"/>
    <cellStyle name="40% - Accent5 7 2 2 2" xfId="2729"/>
    <cellStyle name="40% - Accent5 7 2 3" xfId="2730"/>
    <cellStyle name="40% - Accent5 7 3" xfId="2731"/>
    <cellStyle name="40% - Accent5 7 3 2" xfId="2732"/>
    <cellStyle name="40% - Accent5 7 4" xfId="2733"/>
    <cellStyle name="40% - Accent5 8" xfId="592"/>
    <cellStyle name="40% - Accent5 8 2" xfId="2734"/>
    <cellStyle name="40% - Accent5 8 2 2" xfId="2735"/>
    <cellStyle name="40% - Accent5 8 3" xfId="2736"/>
    <cellStyle name="40% - Accent5 9" xfId="593"/>
    <cellStyle name="40% - Accent5 9 2" xfId="1449"/>
    <cellStyle name="40% - Accent5 9 2 2" xfId="2738"/>
    <cellStyle name="40% - Accent5 9 2 3" xfId="2737"/>
    <cellStyle name="40% - Accent5 9 3" xfId="2739"/>
    <cellStyle name="40% - Accent6" xfId="42" builtinId="51" customBuiltin="1"/>
    <cellStyle name="40% - Accent6 10" xfId="2740"/>
    <cellStyle name="40% - Accent6 10 2" xfId="2741"/>
    <cellStyle name="40% - Accent6 10 2 2" xfId="2742"/>
    <cellStyle name="40% - Accent6 10 3" xfId="2743"/>
    <cellStyle name="40% - Accent6 11" xfId="2744"/>
    <cellStyle name="40% - Accent6 11 2" xfId="2745"/>
    <cellStyle name="40% - Accent6 11 2 2" xfId="2746"/>
    <cellStyle name="40% - Accent6 11 3" xfId="2747"/>
    <cellStyle name="40% - Accent6 12" xfId="2748"/>
    <cellStyle name="40% - Accent6 12 2" xfId="2749"/>
    <cellStyle name="40% - Accent6 12 2 2" xfId="2750"/>
    <cellStyle name="40% - Accent6 12 3" xfId="2751"/>
    <cellStyle name="40% - Accent6 13" xfId="2752"/>
    <cellStyle name="40% - Accent6 13 2" xfId="2753"/>
    <cellStyle name="40% - Accent6 13 2 2" xfId="2754"/>
    <cellStyle name="40% - Accent6 13 3" xfId="2755"/>
    <cellStyle name="40% - Accent6 14" xfId="2756"/>
    <cellStyle name="40% - Accent6 14 2" xfId="2757"/>
    <cellStyle name="40% - Accent6 14 2 2" xfId="2758"/>
    <cellStyle name="40% - Accent6 14 3" xfId="2759"/>
    <cellStyle name="40% - Accent6 15" xfId="2760"/>
    <cellStyle name="40% - Accent6 15 2" xfId="2761"/>
    <cellStyle name="40% - Accent6 15 2 2" xfId="2762"/>
    <cellStyle name="40% - Accent6 15 3" xfId="2763"/>
    <cellStyle name="40% - Accent6 16" xfId="2764"/>
    <cellStyle name="40% - Accent6 16 2" xfId="2765"/>
    <cellStyle name="40% - Accent6 16 2 2" xfId="2766"/>
    <cellStyle name="40% - Accent6 16 3" xfId="2767"/>
    <cellStyle name="40% - Accent6 17" xfId="2768"/>
    <cellStyle name="40% - Accent6 17 2" xfId="2769"/>
    <cellStyle name="40% - Accent6 17 2 2" xfId="2770"/>
    <cellStyle name="40% - Accent6 17 3" xfId="2771"/>
    <cellStyle name="40% - Accent6 18" xfId="2772"/>
    <cellStyle name="40% - Accent6 18 2" xfId="2773"/>
    <cellStyle name="40% - Accent6 18 2 2" xfId="2774"/>
    <cellStyle name="40% - Accent6 18 3" xfId="2775"/>
    <cellStyle name="40% - Accent6 19" xfId="2776"/>
    <cellStyle name="40% - Accent6 19 2" xfId="2777"/>
    <cellStyle name="40% - Accent6 19 2 2" xfId="2778"/>
    <cellStyle name="40% - Accent6 19 3" xfId="2779"/>
    <cellStyle name="40% - Accent6 2" xfId="594"/>
    <cellStyle name="40% - Accent6 2 2" xfId="595"/>
    <cellStyle name="40% - Accent6 2 2 2" xfId="596"/>
    <cellStyle name="40% - Accent6 2 2 2 2" xfId="597"/>
    <cellStyle name="40% - Accent6 2 2 2 2 2" xfId="598"/>
    <cellStyle name="40% - Accent6 2 2 2 3" xfId="599"/>
    <cellStyle name="40% - Accent6 2 2 3" xfId="600"/>
    <cellStyle name="40% - Accent6 2 2 3 2" xfId="601"/>
    <cellStyle name="40% - Accent6 2 2 3 2 2" xfId="602"/>
    <cellStyle name="40% - Accent6 2 2 3 3" xfId="603"/>
    <cellStyle name="40% - Accent6 2 2 4" xfId="604"/>
    <cellStyle name="40% - Accent6 2 2 4 2" xfId="605"/>
    <cellStyle name="40% - Accent6 2 2 5" xfId="606"/>
    <cellStyle name="40% - Accent6 2 3" xfId="607"/>
    <cellStyle name="40% - Accent6 2 3 2" xfId="608"/>
    <cellStyle name="40% - Accent6 2 3 2 2" xfId="609"/>
    <cellStyle name="40% - Accent6 2 3 3" xfId="610"/>
    <cellStyle name="40% - Accent6 2 4" xfId="611"/>
    <cellStyle name="40% - Accent6 2 4 2" xfId="612"/>
    <cellStyle name="40% - Accent6 2 4 2 2" xfId="613"/>
    <cellStyle name="40% - Accent6 2 4 3" xfId="614"/>
    <cellStyle name="40% - Accent6 2 5" xfId="615"/>
    <cellStyle name="40% - Accent6 2 5 2" xfId="616"/>
    <cellStyle name="40% - Accent6 2 6" xfId="617"/>
    <cellStyle name="40% - Accent6 20" xfId="2780"/>
    <cellStyle name="40% - Accent6 20 2" xfId="2781"/>
    <cellStyle name="40% - Accent6 20 2 2" xfId="2782"/>
    <cellStyle name="40% - Accent6 20 3" xfId="2783"/>
    <cellStyle name="40% - Accent6 21" xfId="2784"/>
    <cellStyle name="40% - Accent6 21 2" xfId="2785"/>
    <cellStyle name="40% - Accent6 21 2 2" xfId="2786"/>
    <cellStyle name="40% - Accent6 21 3" xfId="2787"/>
    <cellStyle name="40% - Accent6 22" xfId="2788"/>
    <cellStyle name="40% - Accent6 22 2" xfId="2789"/>
    <cellStyle name="40% - Accent6 22 2 2" xfId="2790"/>
    <cellStyle name="40% - Accent6 22 3" xfId="2791"/>
    <cellStyle name="40% - Accent6 23" xfId="2792"/>
    <cellStyle name="40% - Accent6 23 2" xfId="2793"/>
    <cellStyle name="40% - Accent6 23 2 2" xfId="2794"/>
    <cellStyle name="40% - Accent6 23 3" xfId="2795"/>
    <cellStyle name="40% - Accent6 24" xfId="2796"/>
    <cellStyle name="40% - Accent6 24 2" xfId="2797"/>
    <cellStyle name="40% - Accent6 24 2 2" xfId="2798"/>
    <cellStyle name="40% - Accent6 24 3" xfId="2799"/>
    <cellStyle name="40% - Accent6 25" xfId="2800"/>
    <cellStyle name="40% - Accent6 25 2" xfId="2801"/>
    <cellStyle name="40% - Accent6 25 2 2" xfId="2802"/>
    <cellStyle name="40% - Accent6 25 3" xfId="2803"/>
    <cellStyle name="40% - Accent6 26" xfId="2804"/>
    <cellStyle name="40% - Accent6 26 2" xfId="2805"/>
    <cellStyle name="40% - Accent6 27" xfId="2806"/>
    <cellStyle name="40% - Accent6 28" xfId="2807"/>
    <cellStyle name="40% - Accent6 3" xfId="618"/>
    <cellStyle name="40% - Accent6 3 2" xfId="619"/>
    <cellStyle name="40% - Accent6 3 2 2" xfId="620"/>
    <cellStyle name="40% - Accent6 3 2 2 2" xfId="621"/>
    <cellStyle name="40% - Accent6 3 2 2 2 2" xfId="2808"/>
    <cellStyle name="40% - Accent6 3 2 2 3" xfId="2809"/>
    <cellStyle name="40% - Accent6 3 2 3" xfId="622"/>
    <cellStyle name="40% - Accent6 3 2 3 2" xfId="2810"/>
    <cellStyle name="40% - Accent6 3 2 4" xfId="2811"/>
    <cellStyle name="40% - Accent6 3 3" xfId="623"/>
    <cellStyle name="40% - Accent6 3 3 2" xfId="624"/>
    <cellStyle name="40% - Accent6 3 3 2 2" xfId="625"/>
    <cellStyle name="40% - Accent6 3 3 3" xfId="626"/>
    <cellStyle name="40% - Accent6 3 4" xfId="627"/>
    <cellStyle name="40% - Accent6 3 4 2" xfId="628"/>
    <cellStyle name="40% - Accent6 3 5" xfId="629"/>
    <cellStyle name="40% - Accent6 4" xfId="630"/>
    <cellStyle name="40% - Accent6 4 2" xfId="631"/>
    <cellStyle name="40% - Accent6 4 2 2" xfId="632"/>
    <cellStyle name="40% - Accent6 4 2 2 2" xfId="2812"/>
    <cellStyle name="40% - Accent6 4 2 2 2 2" xfId="2813"/>
    <cellStyle name="40% - Accent6 4 2 2 3" xfId="2814"/>
    <cellStyle name="40% - Accent6 4 2 3" xfId="2815"/>
    <cellStyle name="40% - Accent6 4 2 3 2" xfId="2816"/>
    <cellStyle name="40% - Accent6 4 2 4" xfId="2817"/>
    <cellStyle name="40% - Accent6 4 3" xfId="633"/>
    <cellStyle name="40% - Accent6 4 3 2" xfId="2818"/>
    <cellStyle name="40% - Accent6 4 3 2 2" xfId="2819"/>
    <cellStyle name="40% - Accent6 4 3 3" xfId="2820"/>
    <cellStyle name="40% - Accent6 4 4" xfId="2821"/>
    <cellStyle name="40% - Accent6 4 4 2" xfId="2822"/>
    <cellStyle name="40% - Accent6 4 5" xfId="2823"/>
    <cellStyle name="40% - Accent6 5" xfId="634"/>
    <cellStyle name="40% - Accent6 5 2" xfId="635"/>
    <cellStyle name="40% - Accent6 5 2 2" xfId="636"/>
    <cellStyle name="40% - Accent6 5 2 2 2" xfId="2824"/>
    <cellStyle name="40% - Accent6 5 2 3" xfId="2825"/>
    <cellStyle name="40% - Accent6 5 3" xfId="637"/>
    <cellStyle name="40% - Accent6 5 3 2" xfId="2826"/>
    <cellStyle name="40% - Accent6 5 4" xfId="2827"/>
    <cellStyle name="40% - Accent6 6" xfId="638"/>
    <cellStyle name="40% - Accent6 6 2" xfId="639"/>
    <cellStyle name="40% - Accent6 6 2 2" xfId="2828"/>
    <cellStyle name="40% - Accent6 6 2 2 2" xfId="2829"/>
    <cellStyle name="40% - Accent6 6 2 3" xfId="2830"/>
    <cellStyle name="40% - Accent6 6 3" xfId="2831"/>
    <cellStyle name="40% - Accent6 6 3 2" xfId="2832"/>
    <cellStyle name="40% - Accent6 6 4" xfId="2833"/>
    <cellStyle name="40% - Accent6 7" xfId="640"/>
    <cellStyle name="40% - Accent6 7 2" xfId="641"/>
    <cellStyle name="40% - Accent6 7 2 2" xfId="2834"/>
    <cellStyle name="40% - Accent6 7 2 2 2" xfId="2835"/>
    <cellStyle name="40% - Accent6 7 2 3" xfId="2836"/>
    <cellStyle name="40% - Accent6 7 3" xfId="2837"/>
    <cellStyle name="40% - Accent6 7 3 2" xfId="2838"/>
    <cellStyle name="40% - Accent6 7 4" xfId="2839"/>
    <cellStyle name="40% - Accent6 8" xfId="642"/>
    <cellStyle name="40% - Accent6 8 2" xfId="2840"/>
    <cellStyle name="40% - Accent6 8 2 2" xfId="2841"/>
    <cellStyle name="40% - Accent6 8 3" xfId="2842"/>
    <cellStyle name="40% - Accent6 9" xfId="643"/>
    <cellStyle name="40% - Accent6 9 2" xfId="1516"/>
    <cellStyle name="40% - Accent6 9 2 2" xfId="2844"/>
    <cellStyle name="40% - Accent6 9 2 3" xfId="2843"/>
    <cellStyle name="40% - Accent6 9 3" xfId="2845"/>
    <cellStyle name="60% - Accent1" xfId="23" builtinId="32" customBuiltin="1"/>
    <cellStyle name="60% - Accent1 2" xfId="1490"/>
    <cellStyle name="60% - Accent1 3" xfId="1483"/>
    <cellStyle name="60% - Accent2" xfId="27" builtinId="36" customBuiltin="1"/>
    <cellStyle name="60% - Accent2 2" xfId="1502"/>
    <cellStyle name="60% - Accent2 3" xfId="1492"/>
    <cellStyle name="60% - Accent3" xfId="31" builtinId="40" customBuiltin="1"/>
    <cellStyle name="60% - Accent3 2" xfId="1484"/>
    <cellStyle name="60% - Accent3 3" xfId="1527"/>
    <cellStyle name="60% - Accent4" xfId="35" builtinId="44" customBuiltin="1"/>
    <cellStyle name="60% - Accent4 2" xfId="1495"/>
    <cellStyle name="60% - Accent4 3" xfId="1528"/>
    <cellStyle name="60% - Accent5" xfId="39" builtinId="48" customBuiltin="1"/>
    <cellStyle name="60% - Accent5 2" xfId="1504"/>
    <cellStyle name="60% - Accent5 3" xfId="1452"/>
    <cellStyle name="60% - Accent6" xfId="43" builtinId="52" customBuiltin="1"/>
    <cellStyle name="60% - Accent6 2" xfId="1471"/>
    <cellStyle name="60% - Accent6 3" xfId="1491"/>
    <cellStyle name="Accent1" xfId="20" builtinId="29" customBuiltin="1"/>
    <cellStyle name="Accent1 - 20%" xfId="2846"/>
    <cellStyle name="Accent1 - 40%" xfId="2847"/>
    <cellStyle name="Accent1 - 60%" xfId="2848"/>
    <cellStyle name="Accent1 2" xfId="1493"/>
    <cellStyle name="Accent1 3" xfId="1494"/>
    <cellStyle name="Accent2" xfId="24" builtinId="33" customBuiltin="1"/>
    <cellStyle name="Accent2 - 20%" xfId="2849"/>
    <cellStyle name="Accent2 - 40%" xfId="2850"/>
    <cellStyle name="Accent2 - 60%" xfId="2851"/>
    <cellStyle name="Accent2 2" xfId="1463"/>
    <cellStyle name="Accent2 3" xfId="1529"/>
    <cellStyle name="Accent3" xfId="28" builtinId="37" customBuiltin="1"/>
    <cellStyle name="Accent3 - 20%" xfId="2852"/>
    <cellStyle name="Accent3 - 40%" xfId="2853"/>
    <cellStyle name="Accent3 - 60%" xfId="2854"/>
    <cellStyle name="Accent3 2" xfId="1522"/>
    <cellStyle name="Accent3 3" xfId="1467"/>
    <cellStyle name="Accent4" xfId="32" builtinId="41" customBuiltin="1"/>
    <cellStyle name="Accent4 - 20%" xfId="2855"/>
    <cellStyle name="Accent4 - 40%" xfId="2856"/>
    <cellStyle name="Accent4 - 60%" xfId="2857"/>
    <cellStyle name="Accent4 2" xfId="1514"/>
    <cellStyle name="Accent4 3" xfId="1447"/>
    <cellStyle name="Accent5" xfId="36" builtinId="45" customBuiltin="1"/>
    <cellStyle name="Accent5 - 20%" xfId="2858"/>
    <cellStyle name="Accent5 - 40%" xfId="2859"/>
    <cellStyle name="Accent5 - 60%" xfId="2860"/>
    <cellStyle name="Accent5 2" xfId="1521"/>
    <cellStyle name="Accent5 3" xfId="1472"/>
    <cellStyle name="Accent6" xfId="40" builtinId="49" customBuiltin="1"/>
    <cellStyle name="Accent6 - 20%" xfId="2861"/>
    <cellStyle name="Accent6 - 40%" xfId="2862"/>
    <cellStyle name="Accent6 - 60%" xfId="2863"/>
    <cellStyle name="Accent6 2" xfId="1446"/>
    <cellStyle name="Accent6 3" xfId="1474"/>
    <cellStyle name="arial mt" xfId="2864"/>
    <cellStyle name="Bad" xfId="10" builtinId="27" customBuiltin="1"/>
    <cellStyle name="Bad 2" xfId="1518"/>
    <cellStyle name="Bad 2 2" xfId="2865"/>
    <cellStyle name="Bad 3" xfId="1530"/>
    <cellStyle name="Calculation" xfId="14" builtinId="22" customBuiltin="1"/>
    <cellStyle name="Calculation 2" xfId="1448"/>
    <cellStyle name="Calculation 2 2" xfId="2867"/>
    <cellStyle name="Calculation 2 3" xfId="2866"/>
    <cellStyle name="Calculation 3" xfId="1496"/>
    <cellStyle name="Check Cell" xfId="16" builtinId="23" customBuiltin="1"/>
    <cellStyle name="Check Cell 2" xfId="1432"/>
    <cellStyle name="Check Cell 3" xfId="1455"/>
    <cellStyle name="Comma" xfId="1" builtinId="3"/>
    <cellStyle name="Comma [0] 2" xfId="2868"/>
    <cellStyle name="Comma 10" xfId="644"/>
    <cellStyle name="Comma 10 2" xfId="1533"/>
    <cellStyle name="Comma 10 2 2" xfId="2871"/>
    <cellStyle name="Comma 10 2 2 2" xfId="2872"/>
    <cellStyle name="Comma 10 2 2 2 2" xfId="2873"/>
    <cellStyle name="Comma 10 2 2 3" xfId="2874"/>
    <cellStyle name="Comma 10 2 2 4" xfId="2875"/>
    <cellStyle name="Comma 10 2 3" xfId="2876"/>
    <cellStyle name="Comma 10 2 3 2" xfId="2877"/>
    <cellStyle name="Comma 10 2 3 3" xfId="2878"/>
    <cellStyle name="Comma 10 2 4" xfId="2879"/>
    <cellStyle name="Comma 10 2 4 2" xfId="2880"/>
    <cellStyle name="Comma 10 2 4 3" xfId="2881"/>
    <cellStyle name="Comma 10 2 5" xfId="2882"/>
    <cellStyle name="Comma 10 2 5 2" xfId="2883"/>
    <cellStyle name="Comma 10 2 5 3" xfId="2884"/>
    <cellStyle name="Comma 10 2 6" xfId="2885"/>
    <cellStyle name="Comma 10 2 7" xfId="2886"/>
    <cellStyle name="Comma 10 2 8" xfId="2870"/>
    <cellStyle name="Comma 10 3" xfId="2887"/>
    <cellStyle name="Comma 10 3 2" xfId="2888"/>
    <cellStyle name="Comma 10 3 2 2" xfId="2889"/>
    <cellStyle name="Comma 10 3 3" xfId="2890"/>
    <cellStyle name="Comma 10 3 4" xfId="2891"/>
    <cellStyle name="Comma 10 4" xfId="2892"/>
    <cellStyle name="Comma 10 4 2" xfId="2893"/>
    <cellStyle name="Comma 10 4 3" xfId="2894"/>
    <cellStyle name="Comma 10 5" xfId="2895"/>
    <cellStyle name="Comma 10 5 2" xfId="2896"/>
    <cellStyle name="Comma 10 5 3" xfId="2897"/>
    <cellStyle name="Comma 10 6" xfId="2898"/>
    <cellStyle name="Comma 10 6 2" xfId="2899"/>
    <cellStyle name="Comma 10 6 3" xfId="2900"/>
    <cellStyle name="Comma 10 7" xfId="2901"/>
    <cellStyle name="Comma 10 8" xfId="2902"/>
    <cellStyle name="Comma 10 9" xfId="2869"/>
    <cellStyle name="Comma 11" xfId="645"/>
    <cellStyle name="Comma 11 2" xfId="646"/>
    <cellStyle name="Comma 11 2 2" xfId="1534"/>
    <cellStyle name="Comma 11 2 2 2" xfId="2906"/>
    <cellStyle name="Comma 11 2 2 2 2" xfId="2907"/>
    <cellStyle name="Comma 11 2 2 3" xfId="2908"/>
    <cellStyle name="Comma 11 2 2 4" xfId="2909"/>
    <cellStyle name="Comma 11 2 2 5" xfId="2905"/>
    <cellStyle name="Comma 11 2 3" xfId="2910"/>
    <cellStyle name="Comma 11 2 3 2" xfId="2911"/>
    <cellStyle name="Comma 11 2 3 3" xfId="2912"/>
    <cellStyle name="Comma 11 2 4" xfId="2913"/>
    <cellStyle name="Comma 11 2 4 2" xfId="2914"/>
    <cellStyle name="Comma 11 2 4 3" xfId="2915"/>
    <cellStyle name="Comma 11 2 5" xfId="2916"/>
    <cellStyle name="Comma 11 2 5 2" xfId="2917"/>
    <cellStyle name="Comma 11 2 5 3" xfId="2918"/>
    <cellStyle name="Comma 11 2 6" xfId="2919"/>
    <cellStyle name="Comma 11 2 7" xfId="2920"/>
    <cellStyle name="Comma 11 2 8" xfId="2904"/>
    <cellStyle name="Comma 11 3" xfId="2921"/>
    <cellStyle name="Comma 11 3 2" xfId="2922"/>
    <cellStyle name="Comma 11 3 2 2" xfId="2923"/>
    <cellStyle name="Comma 11 3 3" xfId="2924"/>
    <cellStyle name="Comma 11 3 4" xfId="2925"/>
    <cellStyle name="Comma 11 4" xfId="2926"/>
    <cellStyle name="Comma 11 4 2" xfId="2927"/>
    <cellStyle name="Comma 11 4 3" xfId="2928"/>
    <cellStyle name="Comma 11 5" xfId="2929"/>
    <cellStyle name="Comma 11 5 2" xfId="2930"/>
    <cellStyle name="Comma 11 5 3" xfId="2931"/>
    <cellStyle name="Comma 11 6" xfId="2932"/>
    <cellStyle name="Comma 11 6 2" xfId="2933"/>
    <cellStyle name="Comma 11 6 3" xfId="2934"/>
    <cellStyle name="Comma 11 7" xfId="2935"/>
    <cellStyle name="Comma 11 8" xfId="2936"/>
    <cellStyle name="Comma 11 9" xfId="2903"/>
    <cellStyle name="Comma 12" xfId="647"/>
    <cellStyle name="Comma 12 2" xfId="648"/>
    <cellStyle name="Comma 12 2 2" xfId="2938"/>
    <cellStyle name="Comma 12 2 2 2" xfId="2939"/>
    <cellStyle name="Comma 12 2 2 2 2" xfId="2940"/>
    <cellStyle name="Comma 12 2 2 3" xfId="2941"/>
    <cellStyle name="Comma 12 2 2 4" xfId="2942"/>
    <cellStyle name="Comma 12 2 3" xfId="2943"/>
    <cellStyle name="Comma 12 2 3 2" xfId="2944"/>
    <cellStyle name="Comma 12 2 4" xfId="2945"/>
    <cellStyle name="Comma 12 2 5" xfId="2946"/>
    <cellStyle name="Comma 12 2 6" xfId="2937"/>
    <cellStyle name="Comma 12 3" xfId="649"/>
    <cellStyle name="Comma 12 3 2" xfId="650"/>
    <cellStyle name="Comma 12 3 2 2" xfId="2947"/>
    <cellStyle name="Comma 12 3 3" xfId="2948"/>
    <cellStyle name="Comma 12 3 4" xfId="2949"/>
    <cellStyle name="Comma 12 4" xfId="651"/>
    <cellStyle name="Comma 12 4 2" xfId="2950"/>
    <cellStyle name="Comma 12 4 3" xfId="2951"/>
    <cellStyle name="Comma 12 5" xfId="2952"/>
    <cellStyle name="Comma 12 5 2" xfId="2953"/>
    <cellStyle name="Comma 12 5 3" xfId="2954"/>
    <cellStyle name="Comma 12 6" xfId="2955"/>
    <cellStyle name="Comma 12 7" xfId="2956"/>
    <cellStyle name="Comma 13" xfId="652"/>
    <cellStyle name="Comma 13 2" xfId="653"/>
    <cellStyle name="Comma 13 2 2" xfId="2957"/>
    <cellStyle name="Comma 13 2 2 2" xfId="2958"/>
    <cellStyle name="Comma 13 2 2 2 2" xfId="2959"/>
    <cellStyle name="Comma 13 2 2 3" xfId="2960"/>
    <cellStyle name="Comma 13 2 3" xfId="2961"/>
    <cellStyle name="Comma 13 2 3 2" xfId="2962"/>
    <cellStyle name="Comma 13 2 4" xfId="2963"/>
    <cellStyle name="Comma 13 3" xfId="2964"/>
    <cellStyle name="Comma 13 3 2" xfId="2965"/>
    <cellStyle name="Comma 13 3 2 2" xfId="2966"/>
    <cellStyle name="Comma 13 3 3" xfId="2967"/>
    <cellStyle name="Comma 13 4" xfId="2968"/>
    <cellStyle name="Comma 13 4 2" xfId="2969"/>
    <cellStyle name="Comma 13 4 3" xfId="2970"/>
    <cellStyle name="Comma 13 5" xfId="2971"/>
    <cellStyle name="Comma 13 5 2" xfId="2972"/>
    <cellStyle name="Comma 13 5 3" xfId="2973"/>
    <cellStyle name="Comma 13 6" xfId="2974"/>
    <cellStyle name="Comma 13 7" xfId="2975"/>
    <cellStyle name="Comma 14" xfId="654"/>
    <cellStyle name="Comma 14 10" xfId="2976"/>
    <cellStyle name="Comma 14 10 2" xfId="2977"/>
    <cellStyle name="Comma 14 10 2 2" xfId="2978"/>
    <cellStyle name="Comma 14 10 2 2 2" xfId="2979"/>
    <cellStyle name="Comma 14 10 2 3" xfId="2980"/>
    <cellStyle name="Comma 14 10 2 3 2" xfId="2981"/>
    <cellStyle name="Comma 14 10 2 4" xfId="2982"/>
    <cellStyle name="Comma 14 10 3" xfId="2983"/>
    <cellStyle name="Comma 14 10 3 2" xfId="2984"/>
    <cellStyle name="Comma 14 10 3 2 2" xfId="2985"/>
    <cellStyle name="Comma 14 10 3 3" xfId="2986"/>
    <cellStyle name="Comma 14 10 4" xfId="2987"/>
    <cellStyle name="Comma 14 10 4 2" xfId="2988"/>
    <cellStyle name="Comma 14 10 5" xfId="2989"/>
    <cellStyle name="Comma 14 10 5 2" xfId="2990"/>
    <cellStyle name="Comma 14 10 6" xfId="2991"/>
    <cellStyle name="Comma 14 11" xfId="2992"/>
    <cellStyle name="Comma 14 11 2" xfId="2993"/>
    <cellStyle name="Comma 14 11 2 2" xfId="2994"/>
    <cellStyle name="Comma 14 11 2 2 2" xfId="2995"/>
    <cellStyle name="Comma 14 11 2 3" xfId="2996"/>
    <cellStyle name="Comma 14 11 2 3 2" xfId="2997"/>
    <cellStyle name="Comma 14 11 2 4" xfId="2998"/>
    <cellStyle name="Comma 14 11 3" xfId="2999"/>
    <cellStyle name="Comma 14 11 3 2" xfId="3000"/>
    <cellStyle name="Comma 14 11 4" xfId="3001"/>
    <cellStyle name="Comma 14 11 4 2" xfId="3002"/>
    <cellStyle name="Comma 14 11 5" xfId="3003"/>
    <cellStyle name="Comma 14 12" xfId="3004"/>
    <cellStyle name="Comma 14 12 2" xfId="3005"/>
    <cellStyle name="Comma 14 12 2 2" xfId="3006"/>
    <cellStyle name="Comma 14 12 2 2 2" xfId="3007"/>
    <cellStyle name="Comma 14 12 2 3" xfId="3008"/>
    <cellStyle name="Comma 14 12 2 3 2" xfId="3009"/>
    <cellStyle name="Comma 14 12 2 4" xfId="3010"/>
    <cellStyle name="Comma 14 12 3" xfId="3011"/>
    <cellStyle name="Comma 14 12 3 2" xfId="3012"/>
    <cellStyle name="Comma 14 12 4" xfId="3013"/>
    <cellStyle name="Comma 14 12 4 2" xfId="3014"/>
    <cellStyle name="Comma 14 12 5" xfId="3015"/>
    <cellStyle name="Comma 14 13" xfId="3016"/>
    <cellStyle name="Comma 14 13 2" xfId="3017"/>
    <cellStyle name="Comma 14 13 2 2" xfId="3018"/>
    <cellStyle name="Comma 14 13 3" xfId="3019"/>
    <cellStyle name="Comma 14 13 3 2" xfId="3020"/>
    <cellStyle name="Comma 14 13 4" xfId="3021"/>
    <cellStyle name="Comma 14 14" xfId="3022"/>
    <cellStyle name="Comma 14 14 2" xfId="3023"/>
    <cellStyle name="Comma 14 14 2 2" xfId="3024"/>
    <cellStyle name="Comma 14 14 3" xfId="3025"/>
    <cellStyle name="Comma 14 14 3 2" xfId="3026"/>
    <cellStyle name="Comma 14 14 4" xfId="3027"/>
    <cellStyle name="Comma 14 15" xfId="3028"/>
    <cellStyle name="Comma 14 15 2" xfId="3029"/>
    <cellStyle name="Comma 14 16" xfId="3030"/>
    <cellStyle name="Comma 14 16 2" xfId="3031"/>
    <cellStyle name="Comma 14 17" xfId="3032"/>
    <cellStyle name="Comma 14 18" xfId="3033"/>
    <cellStyle name="Comma 14 2" xfId="655"/>
    <cellStyle name="Comma 14 2 10" xfId="3035"/>
    <cellStyle name="Comma 14 2 10 2" xfId="3036"/>
    <cellStyle name="Comma 14 2 10 2 2" xfId="3037"/>
    <cellStyle name="Comma 14 2 10 2 2 2" xfId="3038"/>
    <cellStyle name="Comma 14 2 10 2 3" xfId="3039"/>
    <cellStyle name="Comma 14 2 10 2 3 2" xfId="3040"/>
    <cellStyle name="Comma 14 2 10 2 4" xfId="3041"/>
    <cellStyle name="Comma 14 2 10 3" xfId="3042"/>
    <cellStyle name="Comma 14 2 10 3 2" xfId="3043"/>
    <cellStyle name="Comma 14 2 10 4" xfId="3044"/>
    <cellStyle name="Comma 14 2 10 4 2" xfId="3045"/>
    <cellStyle name="Comma 14 2 10 5" xfId="3046"/>
    <cellStyle name="Comma 14 2 11" xfId="3047"/>
    <cellStyle name="Comma 14 2 11 2" xfId="3048"/>
    <cellStyle name="Comma 14 2 11 2 2" xfId="3049"/>
    <cellStyle name="Comma 14 2 11 3" xfId="3050"/>
    <cellStyle name="Comma 14 2 11 3 2" xfId="3051"/>
    <cellStyle name="Comma 14 2 11 4" xfId="3052"/>
    <cellStyle name="Comma 14 2 12" xfId="3053"/>
    <cellStyle name="Comma 14 2 12 2" xfId="3054"/>
    <cellStyle name="Comma 14 2 12 2 2" xfId="3055"/>
    <cellStyle name="Comma 14 2 12 3" xfId="3056"/>
    <cellStyle name="Comma 14 2 12 3 2" xfId="3057"/>
    <cellStyle name="Comma 14 2 12 4" xfId="3058"/>
    <cellStyle name="Comma 14 2 13" xfId="3059"/>
    <cellStyle name="Comma 14 2 13 2" xfId="3060"/>
    <cellStyle name="Comma 14 2 14" xfId="3061"/>
    <cellStyle name="Comma 14 2 14 2" xfId="3062"/>
    <cellStyle name="Comma 14 2 15" xfId="3063"/>
    <cellStyle name="Comma 14 2 16" xfId="3034"/>
    <cellStyle name="Comma 14 2 2" xfId="3064"/>
    <cellStyle name="Comma 14 2 2 10" xfId="3065"/>
    <cellStyle name="Comma 14 2 2 10 2" xfId="3066"/>
    <cellStyle name="Comma 14 2 2 10 2 2" xfId="3067"/>
    <cellStyle name="Comma 14 2 2 10 3" xfId="3068"/>
    <cellStyle name="Comma 14 2 2 10 3 2" xfId="3069"/>
    <cellStyle name="Comma 14 2 2 10 4" xfId="3070"/>
    <cellStyle name="Comma 14 2 2 11" xfId="3071"/>
    <cellStyle name="Comma 14 2 2 11 2" xfId="3072"/>
    <cellStyle name="Comma 14 2 2 12" xfId="3073"/>
    <cellStyle name="Comma 14 2 2 12 2" xfId="3074"/>
    <cellStyle name="Comma 14 2 2 13" xfId="3075"/>
    <cellStyle name="Comma 14 2 2 2" xfId="3076"/>
    <cellStyle name="Comma 14 2 2 2 2" xfId="3077"/>
    <cellStyle name="Comma 14 2 2 2 2 2" xfId="3078"/>
    <cellStyle name="Comma 14 2 2 2 2 2 2" xfId="3079"/>
    <cellStyle name="Comma 14 2 2 2 2 2 2 2" xfId="3080"/>
    <cellStyle name="Comma 14 2 2 2 2 2 3" xfId="3081"/>
    <cellStyle name="Comma 14 2 2 2 2 2 3 2" xfId="3082"/>
    <cellStyle name="Comma 14 2 2 2 2 2 4" xfId="3083"/>
    <cellStyle name="Comma 14 2 2 2 2 3" xfId="3084"/>
    <cellStyle name="Comma 14 2 2 2 2 3 2" xfId="3085"/>
    <cellStyle name="Comma 14 2 2 2 2 4" xfId="3086"/>
    <cellStyle name="Comma 14 2 2 2 2 4 2" xfId="3087"/>
    <cellStyle name="Comma 14 2 2 2 2 5" xfId="3088"/>
    <cellStyle name="Comma 14 2 2 2 3" xfId="3089"/>
    <cellStyle name="Comma 14 2 2 2 3 2" xfId="3090"/>
    <cellStyle name="Comma 14 2 2 2 3 2 2" xfId="3091"/>
    <cellStyle name="Comma 14 2 2 2 3 3" xfId="3092"/>
    <cellStyle name="Comma 14 2 2 2 3 3 2" xfId="3093"/>
    <cellStyle name="Comma 14 2 2 2 3 4" xfId="3094"/>
    <cellStyle name="Comma 14 2 2 2 4" xfId="3095"/>
    <cellStyle name="Comma 14 2 2 2 4 2" xfId="3096"/>
    <cellStyle name="Comma 14 2 2 2 5" xfId="3097"/>
    <cellStyle name="Comma 14 2 2 2 5 2" xfId="3098"/>
    <cellStyle name="Comma 14 2 2 2 6" xfId="3099"/>
    <cellStyle name="Comma 14 2 2 3" xfId="3100"/>
    <cellStyle name="Comma 14 2 2 3 2" xfId="3101"/>
    <cellStyle name="Comma 14 2 2 3 2 2" xfId="3102"/>
    <cellStyle name="Comma 14 2 2 3 2 2 2" xfId="3103"/>
    <cellStyle name="Comma 14 2 2 3 2 3" xfId="3104"/>
    <cellStyle name="Comma 14 2 2 3 2 3 2" xfId="3105"/>
    <cellStyle name="Comma 14 2 2 3 2 4" xfId="3106"/>
    <cellStyle name="Comma 14 2 2 3 3" xfId="3107"/>
    <cellStyle name="Comma 14 2 2 3 3 2" xfId="3108"/>
    <cellStyle name="Comma 14 2 2 3 3 2 2" xfId="3109"/>
    <cellStyle name="Comma 14 2 2 3 3 3" xfId="3110"/>
    <cellStyle name="Comma 14 2 2 3 3 3 2" xfId="3111"/>
    <cellStyle name="Comma 14 2 2 3 3 4" xfId="3112"/>
    <cellStyle name="Comma 14 2 2 3 4" xfId="3113"/>
    <cellStyle name="Comma 14 2 2 3 4 2" xfId="3114"/>
    <cellStyle name="Comma 14 2 2 3 5" xfId="3115"/>
    <cellStyle name="Comma 14 2 2 3 5 2" xfId="3116"/>
    <cellStyle name="Comma 14 2 2 3 6" xfId="3117"/>
    <cellStyle name="Comma 14 2 2 4" xfId="3118"/>
    <cellStyle name="Comma 14 2 2 4 2" xfId="3119"/>
    <cellStyle name="Comma 14 2 2 4 2 2" xfId="3120"/>
    <cellStyle name="Comma 14 2 2 4 2 2 2" xfId="3121"/>
    <cellStyle name="Comma 14 2 2 4 2 3" xfId="3122"/>
    <cellStyle name="Comma 14 2 2 4 2 3 2" xfId="3123"/>
    <cellStyle name="Comma 14 2 2 4 2 4" xfId="3124"/>
    <cellStyle name="Comma 14 2 2 4 3" xfId="3125"/>
    <cellStyle name="Comma 14 2 2 4 3 2" xfId="3126"/>
    <cellStyle name="Comma 14 2 2 4 3 2 2" xfId="3127"/>
    <cellStyle name="Comma 14 2 2 4 3 3" xfId="3128"/>
    <cellStyle name="Comma 14 2 2 4 4" xfId="3129"/>
    <cellStyle name="Comma 14 2 2 4 4 2" xfId="3130"/>
    <cellStyle name="Comma 14 2 2 4 5" xfId="3131"/>
    <cellStyle name="Comma 14 2 2 4 5 2" xfId="3132"/>
    <cellStyle name="Comma 14 2 2 4 6" xfId="3133"/>
    <cellStyle name="Comma 14 2 2 5" xfId="3134"/>
    <cellStyle name="Comma 14 2 2 5 2" xfId="3135"/>
    <cellStyle name="Comma 14 2 2 5 2 2" xfId="3136"/>
    <cellStyle name="Comma 14 2 2 5 2 2 2" xfId="3137"/>
    <cellStyle name="Comma 14 2 2 5 2 3" xfId="3138"/>
    <cellStyle name="Comma 14 2 2 5 2 3 2" xfId="3139"/>
    <cellStyle name="Comma 14 2 2 5 2 4" xfId="3140"/>
    <cellStyle name="Comma 14 2 2 5 3" xfId="3141"/>
    <cellStyle name="Comma 14 2 2 5 3 2" xfId="3142"/>
    <cellStyle name="Comma 14 2 2 5 3 2 2" xfId="3143"/>
    <cellStyle name="Comma 14 2 2 5 3 3" xfId="3144"/>
    <cellStyle name="Comma 14 2 2 5 4" xfId="3145"/>
    <cellStyle name="Comma 14 2 2 5 4 2" xfId="3146"/>
    <cellStyle name="Comma 14 2 2 5 5" xfId="3147"/>
    <cellStyle name="Comma 14 2 2 5 5 2" xfId="3148"/>
    <cellStyle name="Comma 14 2 2 5 6" xfId="3149"/>
    <cellStyle name="Comma 14 2 2 6" xfId="3150"/>
    <cellStyle name="Comma 14 2 2 6 2" xfId="3151"/>
    <cellStyle name="Comma 14 2 2 6 2 2" xfId="3152"/>
    <cellStyle name="Comma 14 2 2 6 2 2 2" xfId="3153"/>
    <cellStyle name="Comma 14 2 2 6 2 3" xfId="3154"/>
    <cellStyle name="Comma 14 2 2 6 2 3 2" xfId="3155"/>
    <cellStyle name="Comma 14 2 2 6 2 4" xfId="3156"/>
    <cellStyle name="Comma 14 2 2 6 3" xfId="3157"/>
    <cellStyle name="Comma 14 2 2 6 3 2" xfId="3158"/>
    <cellStyle name="Comma 14 2 2 6 3 2 2" xfId="3159"/>
    <cellStyle name="Comma 14 2 2 6 3 3" xfId="3160"/>
    <cellStyle name="Comma 14 2 2 6 4" xfId="3161"/>
    <cellStyle name="Comma 14 2 2 6 4 2" xfId="3162"/>
    <cellStyle name="Comma 14 2 2 6 5" xfId="3163"/>
    <cellStyle name="Comma 14 2 2 6 5 2" xfId="3164"/>
    <cellStyle name="Comma 14 2 2 6 6" xfId="3165"/>
    <cellStyle name="Comma 14 2 2 7" xfId="3166"/>
    <cellStyle name="Comma 14 2 2 7 2" xfId="3167"/>
    <cellStyle name="Comma 14 2 2 7 2 2" xfId="3168"/>
    <cellStyle name="Comma 14 2 2 7 2 2 2" xfId="3169"/>
    <cellStyle name="Comma 14 2 2 7 2 3" xfId="3170"/>
    <cellStyle name="Comma 14 2 2 7 2 3 2" xfId="3171"/>
    <cellStyle name="Comma 14 2 2 7 2 4" xfId="3172"/>
    <cellStyle name="Comma 14 2 2 7 3" xfId="3173"/>
    <cellStyle name="Comma 14 2 2 7 3 2" xfId="3174"/>
    <cellStyle name="Comma 14 2 2 7 4" xfId="3175"/>
    <cellStyle name="Comma 14 2 2 7 4 2" xfId="3176"/>
    <cellStyle name="Comma 14 2 2 7 5" xfId="3177"/>
    <cellStyle name="Comma 14 2 2 8" xfId="3178"/>
    <cellStyle name="Comma 14 2 2 8 2" xfId="3179"/>
    <cellStyle name="Comma 14 2 2 8 2 2" xfId="3180"/>
    <cellStyle name="Comma 14 2 2 8 2 2 2" xfId="3181"/>
    <cellStyle name="Comma 14 2 2 8 2 3" xfId="3182"/>
    <cellStyle name="Comma 14 2 2 8 2 3 2" xfId="3183"/>
    <cellStyle name="Comma 14 2 2 8 2 4" xfId="3184"/>
    <cellStyle name="Comma 14 2 2 8 3" xfId="3185"/>
    <cellStyle name="Comma 14 2 2 8 3 2" xfId="3186"/>
    <cellStyle name="Comma 14 2 2 8 4" xfId="3187"/>
    <cellStyle name="Comma 14 2 2 8 4 2" xfId="3188"/>
    <cellStyle name="Comma 14 2 2 8 5" xfId="3189"/>
    <cellStyle name="Comma 14 2 2 9" xfId="3190"/>
    <cellStyle name="Comma 14 2 2 9 2" xfId="3191"/>
    <cellStyle name="Comma 14 2 2 9 2 2" xfId="3192"/>
    <cellStyle name="Comma 14 2 2 9 3" xfId="3193"/>
    <cellStyle name="Comma 14 2 2 9 3 2" xfId="3194"/>
    <cellStyle name="Comma 14 2 2 9 4" xfId="3195"/>
    <cellStyle name="Comma 14 2 3" xfId="3196"/>
    <cellStyle name="Comma 14 2 3 2" xfId="3197"/>
    <cellStyle name="Comma 14 2 3 2 2" xfId="3198"/>
    <cellStyle name="Comma 14 2 3 2 2 2" xfId="3199"/>
    <cellStyle name="Comma 14 2 3 2 2 2 2" xfId="3200"/>
    <cellStyle name="Comma 14 2 3 2 2 2 2 2" xfId="3201"/>
    <cellStyle name="Comma 14 2 3 2 2 2 3" xfId="3202"/>
    <cellStyle name="Comma 14 2 3 2 2 2 3 2" xfId="3203"/>
    <cellStyle name="Comma 14 2 3 2 2 2 4" xfId="3204"/>
    <cellStyle name="Comma 14 2 3 2 2 3" xfId="3205"/>
    <cellStyle name="Comma 14 2 3 2 2 3 2" xfId="3206"/>
    <cellStyle name="Comma 14 2 3 2 2 4" xfId="3207"/>
    <cellStyle name="Comma 14 2 3 2 2 4 2" xfId="3208"/>
    <cellStyle name="Comma 14 2 3 2 2 5" xfId="3209"/>
    <cellStyle name="Comma 14 2 3 2 3" xfId="3210"/>
    <cellStyle name="Comma 14 2 3 2 3 2" xfId="3211"/>
    <cellStyle name="Comma 14 2 3 2 3 2 2" xfId="3212"/>
    <cellStyle name="Comma 14 2 3 2 3 3" xfId="3213"/>
    <cellStyle name="Comma 14 2 3 2 3 3 2" xfId="3214"/>
    <cellStyle name="Comma 14 2 3 2 3 4" xfId="3215"/>
    <cellStyle name="Comma 14 2 3 2 4" xfId="3216"/>
    <cellStyle name="Comma 14 2 3 2 4 2" xfId="3217"/>
    <cellStyle name="Comma 14 2 3 2 5" xfId="3218"/>
    <cellStyle name="Comma 14 2 3 2 5 2" xfId="3219"/>
    <cellStyle name="Comma 14 2 3 2 6" xfId="3220"/>
    <cellStyle name="Comma 14 2 3 3" xfId="3221"/>
    <cellStyle name="Comma 14 2 3 3 2" xfId="3222"/>
    <cellStyle name="Comma 14 2 3 3 2 2" xfId="3223"/>
    <cellStyle name="Comma 14 2 3 3 2 2 2" xfId="3224"/>
    <cellStyle name="Comma 14 2 3 3 2 3" xfId="3225"/>
    <cellStyle name="Comma 14 2 3 3 2 3 2" xfId="3226"/>
    <cellStyle name="Comma 14 2 3 3 2 4" xfId="3227"/>
    <cellStyle name="Comma 14 2 3 3 3" xfId="3228"/>
    <cellStyle name="Comma 14 2 3 3 3 2" xfId="3229"/>
    <cellStyle name="Comma 14 2 3 3 3 2 2" xfId="3230"/>
    <cellStyle name="Comma 14 2 3 3 3 3" xfId="3231"/>
    <cellStyle name="Comma 14 2 3 3 3 3 2" xfId="3232"/>
    <cellStyle name="Comma 14 2 3 3 3 4" xfId="3233"/>
    <cellStyle name="Comma 14 2 3 3 4" xfId="3234"/>
    <cellStyle name="Comma 14 2 3 3 4 2" xfId="3235"/>
    <cellStyle name="Comma 14 2 3 3 5" xfId="3236"/>
    <cellStyle name="Comma 14 2 3 3 5 2" xfId="3237"/>
    <cellStyle name="Comma 14 2 3 3 6" xfId="3238"/>
    <cellStyle name="Comma 14 2 3 4" xfId="3239"/>
    <cellStyle name="Comma 14 2 3 4 2" xfId="3240"/>
    <cellStyle name="Comma 14 2 3 4 2 2" xfId="3241"/>
    <cellStyle name="Comma 14 2 3 4 3" xfId="3242"/>
    <cellStyle name="Comma 14 2 3 4 3 2" xfId="3243"/>
    <cellStyle name="Comma 14 2 3 4 4" xfId="3244"/>
    <cellStyle name="Comma 14 2 3 5" xfId="3245"/>
    <cellStyle name="Comma 14 2 3 5 2" xfId="3246"/>
    <cellStyle name="Comma 14 2 3 5 2 2" xfId="3247"/>
    <cellStyle name="Comma 14 2 3 5 3" xfId="3248"/>
    <cellStyle name="Comma 14 2 3 5 3 2" xfId="3249"/>
    <cellStyle name="Comma 14 2 3 5 4" xfId="3250"/>
    <cellStyle name="Comma 14 2 3 6" xfId="3251"/>
    <cellStyle name="Comma 14 2 3 6 2" xfId="3252"/>
    <cellStyle name="Comma 14 2 3 7" xfId="3253"/>
    <cellStyle name="Comma 14 2 3 7 2" xfId="3254"/>
    <cellStyle name="Comma 14 2 3 8" xfId="3255"/>
    <cellStyle name="Comma 14 2 4" xfId="3256"/>
    <cellStyle name="Comma 14 2 4 2" xfId="3257"/>
    <cellStyle name="Comma 14 2 4 2 2" xfId="3258"/>
    <cellStyle name="Comma 14 2 4 2 2 2" xfId="3259"/>
    <cellStyle name="Comma 14 2 4 2 2 2 2" xfId="3260"/>
    <cellStyle name="Comma 14 2 4 2 2 3" xfId="3261"/>
    <cellStyle name="Comma 14 2 4 2 2 3 2" xfId="3262"/>
    <cellStyle name="Comma 14 2 4 2 2 4" xfId="3263"/>
    <cellStyle name="Comma 14 2 4 2 3" xfId="3264"/>
    <cellStyle name="Comma 14 2 4 2 3 2" xfId="3265"/>
    <cellStyle name="Comma 14 2 4 2 4" xfId="3266"/>
    <cellStyle name="Comma 14 2 4 2 4 2" xfId="3267"/>
    <cellStyle name="Comma 14 2 4 2 5" xfId="3268"/>
    <cellStyle name="Comma 14 2 4 3" xfId="3269"/>
    <cellStyle name="Comma 14 2 4 3 2" xfId="3270"/>
    <cellStyle name="Comma 14 2 4 3 2 2" xfId="3271"/>
    <cellStyle name="Comma 14 2 4 3 3" xfId="3272"/>
    <cellStyle name="Comma 14 2 4 3 3 2" xfId="3273"/>
    <cellStyle name="Comma 14 2 4 3 4" xfId="3274"/>
    <cellStyle name="Comma 14 2 4 4" xfId="3275"/>
    <cellStyle name="Comma 14 2 4 4 2" xfId="3276"/>
    <cellStyle name="Comma 14 2 4 5" xfId="3277"/>
    <cellStyle name="Comma 14 2 4 5 2" xfId="3278"/>
    <cellStyle name="Comma 14 2 4 6" xfId="3279"/>
    <cellStyle name="Comma 14 2 5" xfId="3280"/>
    <cellStyle name="Comma 14 2 5 2" xfId="3281"/>
    <cellStyle name="Comma 14 2 5 2 2" xfId="3282"/>
    <cellStyle name="Comma 14 2 5 2 2 2" xfId="3283"/>
    <cellStyle name="Comma 14 2 5 2 3" xfId="3284"/>
    <cellStyle name="Comma 14 2 5 2 3 2" xfId="3285"/>
    <cellStyle name="Comma 14 2 5 2 4" xfId="3286"/>
    <cellStyle name="Comma 14 2 5 3" xfId="3287"/>
    <cellStyle name="Comma 14 2 5 3 2" xfId="3288"/>
    <cellStyle name="Comma 14 2 5 3 2 2" xfId="3289"/>
    <cellStyle name="Comma 14 2 5 3 3" xfId="3290"/>
    <cellStyle name="Comma 14 2 5 3 3 2" xfId="3291"/>
    <cellStyle name="Comma 14 2 5 3 4" xfId="3292"/>
    <cellStyle name="Comma 14 2 5 4" xfId="3293"/>
    <cellStyle name="Comma 14 2 5 4 2" xfId="3294"/>
    <cellStyle name="Comma 14 2 5 5" xfId="3295"/>
    <cellStyle name="Comma 14 2 5 5 2" xfId="3296"/>
    <cellStyle name="Comma 14 2 5 6" xfId="3297"/>
    <cellStyle name="Comma 14 2 6" xfId="3298"/>
    <cellStyle name="Comma 14 2 6 2" xfId="3299"/>
    <cellStyle name="Comma 14 2 6 2 2" xfId="3300"/>
    <cellStyle name="Comma 14 2 6 2 2 2" xfId="3301"/>
    <cellStyle name="Comma 14 2 6 2 3" xfId="3302"/>
    <cellStyle name="Comma 14 2 6 2 3 2" xfId="3303"/>
    <cellStyle name="Comma 14 2 6 2 4" xfId="3304"/>
    <cellStyle name="Comma 14 2 6 3" xfId="3305"/>
    <cellStyle name="Comma 14 2 6 3 2" xfId="3306"/>
    <cellStyle name="Comma 14 2 6 3 2 2" xfId="3307"/>
    <cellStyle name="Comma 14 2 6 3 3" xfId="3308"/>
    <cellStyle name="Comma 14 2 6 4" xfId="3309"/>
    <cellStyle name="Comma 14 2 6 4 2" xfId="3310"/>
    <cellStyle name="Comma 14 2 6 5" xfId="3311"/>
    <cellStyle name="Comma 14 2 6 5 2" xfId="3312"/>
    <cellStyle name="Comma 14 2 6 6" xfId="3313"/>
    <cellStyle name="Comma 14 2 7" xfId="3314"/>
    <cellStyle name="Comma 14 2 7 2" xfId="3315"/>
    <cellStyle name="Comma 14 2 7 2 2" xfId="3316"/>
    <cellStyle name="Comma 14 2 7 2 2 2" xfId="3317"/>
    <cellStyle name="Comma 14 2 7 2 3" xfId="3318"/>
    <cellStyle name="Comma 14 2 7 2 3 2" xfId="3319"/>
    <cellStyle name="Comma 14 2 7 2 4" xfId="3320"/>
    <cellStyle name="Comma 14 2 7 3" xfId="3321"/>
    <cellStyle name="Comma 14 2 7 3 2" xfId="3322"/>
    <cellStyle name="Comma 14 2 7 3 2 2" xfId="3323"/>
    <cellStyle name="Comma 14 2 7 3 3" xfId="3324"/>
    <cellStyle name="Comma 14 2 7 4" xfId="3325"/>
    <cellStyle name="Comma 14 2 7 4 2" xfId="3326"/>
    <cellStyle name="Comma 14 2 7 5" xfId="3327"/>
    <cellStyle name="Comma 14 2 7 5 2" xfId="3328"/>
    <cellStyle name="Comma 14 2 7 6" xfId="3329"/>
    <cellStyle name="Comma 14 2 8" xfId="3330"/>
    <cellStyle name="Comma 14 2 8 2" xfId="3331"/>
    <cellStyle name="Comma 14 2 8 2 2" xfId="3332"/>
    <cellStyle name="Comma 14 2 8 2 2 2" xfId="3333"/>
    <cellStyle name="Comma 14 2 8 2 3" xfId="3334"/>
    <cellStyle name="Comma 14 2 8 2 3 2" xfId="3335"/>
    <cellStyle name="Comma 14 2 8 2 4" xfId="3336"/>
    <cellStyle name="Comma 14 2 8 3" xfId="3337"/>
    <cellStyle name="Comma 14 2 8 3 2" xfId="3338"/>
    <cellStyle name="Comma 14 2 8 3 2 2" xfId="3339"/>
    <cellStyle name="Comma 14 2 8 3 3" xfId="3340"/>
    <cellStyle name="Comma 14 2 8 4" xfId="3341"/>
    <cellStyle name="Comma 14 2 8 4 2" xfId="3342"/>
    <cellStyle name="Comma 14 2 8 5" xfId="3343"/>
    <cellStyle name="Comma 14 2 8 5 2" xfId="3344"/>
    <cellStyle name="Comma 14 2 8 6" xfId="3345"/>
    <cellStyle name="Comma 14 2 9" xfId="3346"/>
    <cellStyle name="Comma 14 2 9 2" xfId="3347"/>
    <cellStyle name="Comma 14 2 9 2 2" xfId="3348"/>
    <cellStyle name="Comma 14 2 9 2 2 2" xfId="3349"/>
    <cellStyle name="Comma 14 2 9 2 3" xfId="3350"/>
    <cellStyle name="Comma 14 2 9 2 3 2" xfId="3351"/>
    <cellStyle name="Comma 14 2 9 2 4" xfId="3352"/>
    <cellStyle name="Comma 14 2 9 3" xfId="3353"/>
    <cellStyle name="Comma 14 2 9 3 2" xfId="3354"/>
    <cellStyle name="Comma 14 2 9 4" xfId="3355"/>
    <cellStyle name="Comma 14 2 9 4 2" xfId="3356"/>
    <cellStyle name="Comma 14 2 9 5" xfId="3357"/>
    <cellStyle name="Comma 14 3" xfId="3358"/>
    <cellStyle name="Comma 14 3 10" xfId="3359"/>
    <cellStyle name="Comma 14 3 10 2" xfId="3360"/>
    <cellStyle name="Comma 14 3 10 2 2" xfId="3361"/>
    <cellStyle name="Comma 14 3 10 2 2 2" xfId="3362"/>
    <cellStyle name="Comma 14 3 10 2 3" xfId="3363"/>
    <cellStyle name="Comma 14 3 10 2 3 2" xfId="3364"/>
    <cellStyle name="Comma 14 3 10 2 4" xfId="3365"/>
    <cellStyle name="Comma 14 3 10 3" xfId="3366"/>
    <cellStyle name="Comma 14 3 10 3 2" xfId="3367"/>
    <cellStyle name="Comma 14 3 10 4" xfId="3368"/>
    <cellStyle name="Comma 14 3 10 4 2" xfId="3369"/>
    <cellStyle name="Comma 14 3 10 5" xfId="3370"/>
    <cellStyle name="Comma 14 3 11" xfId="3371"/>
    <cellStyle name="Comma 14 3 11 2" xfId="3372"/>
    <cellStyle name="Comma 14 3 11 2 2" xfId="3373"/>
    <cellStyle name="Comma 14 3 11 3" xfId="3374"/>
    <cellStyle name="Comma 14 3 11 3 2" xfId="3375"/>
    <cellStyle name="Comma 14 3 11 4" xfId="3376"/>
    <cellStyle name="Comma 14 3 12" xfId="3377"/>
    <cellStyle name="Comma 14 3 12 2" xfId="3378"/>
    <cellStyle name="Comma 14 3 12 2 2" xfId="3379"/>
    <cellStyle name="Comma 14 3 12 3" xfId="3380"/>
    <cellStyle name="Comma 14 3 12 3 2" xfId="3381"/>
    <cellStyle name="Comma 14 3 12 4" xfId="3382"/>
    <cellStyle name="Comma 14 3 13" xfId="3383"/>
    <cellStyle name="Comma 14 3 13 2" xfId="3384"/>
    <cellStyle name="Comma 14 3 14" xfId="3385"/>
    <cellStyle name="Comma 14 3 14 2" xfId="3386"/>
    <cellStyle name="Comma 14 3 15" xfId="3387"/>
    <cellStyle name="Comma 14 3 2" xfId="3388"/>
    <cellStyle name="Comma 14 3 2 10" xfId="3389"/>
    <cellStyle name="Comma 14 3 2 10 2" xfId="3390"/>
    <cellStyle name="Comma 14 3 2 10 2 2" xfId="3391"/>
    <cellStyle name="Comma 14 3 2 10 3" xfId="3392"/>
    <cellStyle name="Comma 14 3 2 10 3 2" xfId="3393"/>
    <cellStyle name="Comma 14 3 2 10 4" xfId="3394"/>
    <cellStyle name="Comma 14 3 2 11" xfId="3395"/>
    <cellStyle name="Comma 14 3 2 11 2" xfId="3396"/>
    <cellStyle name="Comma 14 3 2 12" xfId="3397"/>
    <cellStyle name="Comma 14 3 2 12 2" xfId="3398"/>
    <cellStyle name="Comma 14 3 2 13" xfId="3399"/>
    <cellStyle name="Comma 14 3 2 2" xfId="3400"/>
    <cellStyle name="Comma 14 3 2 2 2" xfId="3401"/>
    <cellStyle name="Comma 14 3 2 2 2 2" xfId="3402"/>
    <cellStyle name="Comma 14 3 2 2 2 2 2" xfId="3403"/>
    <cellStyle name="Comma 14 3 2 2 2 2 2 2" xfId="3404"/>
    <cellStyle name="Comma 14 3 2 2 2 2 3" xfId="3405"/>
    <cellStyle name="Comma 14 3 2 2 2 2 3 2" xfId="3406"/>
    <cellStyle name="Comma 14 3 2 2 2 2 4" xfId="3407"/>
    <cellStyle name="Comma 14 3 2 2 2 3" xfId="3408"/>
    <cellStyle name="Comma 14 3 2 2 2 3 2" xfId="3409"/>
    <cellStyle name="Comma 14 3 2 2 2 4" xfId="3410"/>
    <cellStyle name="Comma 14 3 2 2 2 4 2" xfId="3411"/>
    <cellStyle name="Comma 14 3 2 2 2 5" xfId="3412"/>
    <cellStyle name="Comma 14 3 2 2 3" xfId="3413"/>
    <cellStyle name="Comma 14 3 2 2 3 2" xfId="3414"/>
    <cellStyle name="Comma 14 3 2 2 3 2 2" xfId="3415"/>
    <cellStyle name="Comma 14 3 2 2 3 3" xfId="3416"/>
    <cellStyle name="Comma 14 3 2 2 3 3 2" xfId="3417"/>
    <cellStyle name="Comma 14 3 2 2 3 4" xfId="3418"/>
    <cellStyle name="Comma 14 3 2 2 4" xfId="3419"/>
    <cellStyle name="Comma 14 3 2 2 4 2" xfId="3420"/>
    <cellStyle name="Comma 14 3 2 2 5" xfId="3421"/>
    <cellStyle name="Comma 14 3 2 2 5 2" xfId="3422"/>
    <cellStyle name="Comma 14 3 2 2 6" xfId="3423"/>
    <cellStyle name="Comma 14 3 2 3" xfId="3424"/>
    <cellStyle name="Comma 14 3 2 3 2" xfId="3425"/>
    <cellStyle name="Comma 14 3 2 3 2 2" xfId="3426"/>
    <cellStyle name="Comma 14 3 2 3 2 2 2" xfId="3427"/>
    <cellStyle name="Comma 14 3 2 3 2 3" xfId="3428"/>
    <cellStyle name="Comma 14 3 2 3 2 3 2" xfId="3429"/>
    <cellStyle name="Comma 14 3 2 3 2 4" xfId="3430"/>
    <cellStyle name="Comma 14 3 2 3 3" xfId="3431"/>
    <cellStyle name="Comma 14 3 2 3 3 2" xfId="3432"/>
    <cellStyle name="Comma 14 3 2 3 3 2 2" xfId="3433"/>
    <cellStyle name="Comma 14 3 2 3 3 3" xfId="3434"/>
    <cellStyle name="Comma 14 3 2 3 3 3 2" xfId="3435"/>
    <cellStyle name="Comma 14 3 2 3 3 4" xfId="3436"/>
    <cellStyle name="Comma 14 3 2 3 4" xfId="3437"/>
    <cellStyle name="Comma 14 3 2 3 4 2" xfId="3438"/>
    <cellStyle name="Comma 14 3 2 3 5" xfId="3439"/>
    <cellStyle name="Comma 14 3 2 3 5 2" xfId="3440"/>
    <cellStyle name="Comma 14 3 2 3 6" xfId="3441"/>
    <cellStyle name="Comma 14 3 2 4" xfId="3442"/>
    <cellStyle name="Comma 14 3 2 4 2" xfId="3443"/>
    <cellStyle name="Comma 14 3 2 4 2 2" xfId="3444"/>
    <cellStyle name="Comma 14 3 2 4 2 2 2" xfId="3445"/>
    <cellStyle name="Comma 14 3 2 4 2 3" xfId="3446"/>
    <cellStyle name="Comma 14 3 2 4 2 3 2" xfId="3447"/>
    <cellStyle name="Comma 14 3 2 4 2 4" xfId="3448"/>
    <cellStyle name="Comma 14 3 2 4 3" xfId="3449"/>
    <cellStyle name="Comma 14 3 2 4 3 2" xfId="3450"/>
    <cellStyle name="Comma 14 3 2 4 3 2 2" xfId="3451"/>
    <cellStyle name="Comma 14 3 2 4 3 3" xfId="3452"/>
    <cellStyle name="Comma 14 3 2 4 4" xfId="3453"/>
    <cellStyle name="Comma 14 3 2 4 4 2" xfId="3454"/>
    <cellStyle name="Comma 14 3 2 4 5" xfId="3455"/>
    <cellStyle name="Comma 14 3 2 4 5 2" xfId="3456"/>
    <cellStyle name="Comma 14 3 2 4 6" xfId="3457"/>
    <cellStyle name="Comma 14 3 2 5" xfId="3458"/>
    <cellStyle name="Comma 14 3 2 5 2" xfId="3459"/>
    <cellStyle name="Comma 14 3 2 5 2 2" xfId="3460"/>
    <cellStyle name="Comma 14 3 2 5 2 2 2" xfId="3461"/>
    <cellStyle name="Comma 14 3 2 5 2 3" xfId="3462"/>
    <cellStyle name="Comma 14 3 2 5 2 3 2" xfId="3463"/>
    <cellStyle name="Comma 14 3 2 5 2 4" xfId="3464"/>
    <cellStyle name="Comma 14 3 2 5 3" xfId="3465"/>
    <cellStyle name="Comma 14 3 2 5 3 2" xfId="3466"/>
    <cellStyle name="Comma 14 3 2 5 3 2 2" xfId="3467"/>
    <cellStyle name="Comma 14 3 2 5 3 3" xfId="3468"/>
    <cellStyle name="Comma 14 3 2 5 4" xfId="3469"/>
    <cellStyle name="Comma 14 3 2 5 4 2" xfId="3470"/>
    <cellStyle name="Comma 14 3 2 5 5" xfId="3471"/>
    <cellStyle name="Comma 14 3 2 5 5 2" xfId="3472"/>
    <cellStyle name="Comma 14 3 2 5 6" xfId="3473"/>
    <cellStyle name="Comma 14 3 2 6" xfId="3474"/>
    <cellStyle name="Comma 14 3 2 6 2" xfId="3475"/>
    <cellStyle name="Comma 14 3 2 6 2 2" xfId="3476"/>
    <cellStyle name="Comma 14 3 2 6 2 2 2" xfId="3477"/>
    <cellStyle name="Comma 14 3 2 6 2 3" xfId="3478"/>
    <cellStyle name="Comma 14 3 2 6 2 3 2" xfId="3479"/>
    <cellStyle name="Comma 14 3 2 6 2 4" xfId="3480"/>
    <cellStyle name="Comma 14 3 2 6 3" xfId="3481"/>
    <cellStyle name="Comma 14 3 2 6 3 2" xfId="3482"/>
    <cellStyle name="Comma 14 3 2 6 3 2 2" xfId="3483"/>
    <cellStyle name="Comma 14 3 2 6 3 3" xfId="3484"/>
    <cellStyle name="Comma 14 3 2 6 4" xfId="3485"/>
    <cellStyle name="Comma 14 3 2 6 4 2" xfId="3486"/>
    <cellStyle name="Comma 14 3 2 6 5" xfId="3487"/>
    <cellStyle name="Comma 14 3 2 6 5 2" xfId="3488"/>
    <cellStyle name="Comma 14 3 2 6 6" xfId="3489"/>
    <cellStyle name="Comma 14 3 2 7" xfId="3490"/>
    <cellStyle name="Comma 14 3 2 7 2" xfId="3491"/>
    <cellStyle name="Comma 14 3 2 7 2 2" xfId="3492"/>
    <cellStyle name="Comma 14 3 2 7 2 2 2" xfId="3493"/>
    <cellStyle name="Comma 14 3 2 7 2 3" xfId="3494"/>
    <cellStyle name="Comma 14 3 2 7 2 3 2" xfId="3495"/>
    <cellStyle name="Comma 14 3 2 7 2 4" xfId="3496"/>
    <cellStyle name="Comma 14 3 2 7 3" xfId="3497"/>
    <cellStyle name="Comma 14 3 2 7 3 2" xfId="3498"/>
    <cellStyle name="Comma 14 3 2 7 4" xfId="3499"/>
    <cellStyle name="Comma 14 3 2 7 4 2" xfId="3500"/>
    <cellStyle name="Comma 14 3 2 7 5" xfId="3501"/>
    <cellStyle name="Comma 14 3 2 8" xfId="3502"/>
    <cellStyle name="Comma 14 3 2 8 2" xfId="3503"/>
    <cellStyle name="Comma 14 3 2 8 2 2" xfId="3504"/>
    <cellStyle name="Comma 14 3 2 8 2 2 2" xfId="3505"/>
    <cellStyle name="Comma 14 3 2 8 2 3" xfId="3506"/>
    <cellStyle name="Comma 14 3 2 8 2 3 2" xfId="3507"/>
    <cellStyle name="Comma 14 3 2 8 2 4" xfId="3508"/>
    <cellStyle name="Comma 14 3 2 8 3" xfId="3509"/>
    <cellStyle name="Comma 14 3 2 8 3 2" xfId="3510"/>
    <cellStyle name="Comma 14 3 2 8 4" xfId="3511"/>
    <cellStyle name="Comma 14 3 2 8 4 2" xfId="3512"/>
    <cellStyle name="Comma 14 3 2 8 5" xfId="3513"/>
    <cellStyle name="Comma 14 3 2 9" xfId="3514"/>
    <cellStyle name="Comma 14 3 2 9 2" xfId="3515"/>
    <cellStyle name="Comma 14 3 2 9 2 2" xfId="3516"/>
    <cellStyle name="Comma 14 3 2 9 3" xfId="3517"/>
    <cellStyle name="Comma 14 3 2 9 3 2" xfId="3518"/>
    <cellStyle name="Comma 14 3 2 9 4" xfId="3519"/>
    <cellStyle name="Comma 14 3 3" xfId="3520"/>
    <cellStyle name="Comma 14 3 3 2" xfId="3521"/>
    <cellStyle name="Comma 14 3 3 2 2" xfId="3522"/>
    <cellStyle name="Comma 14 3 3 2 2 2" xfId="3523"/>
    <cellStyle name="Comma 14 3 3 2 2 2 2" xfId="3524"/>
    <cellStyle name="Comma 14 3 3 2 2 2 2 2" xfId="3525"/>
    <cellStyle name="Comma 14 3 3 2 2 2 3" xfId="3526"/>
    <cellStyle name="Comma 14 3 3 2 2 2 3 2" xfId="3527"/>
    <cellStyle name="Comma 14 3 3 2 2 2 4" xfId="3528"/>
    <cellStyle name="Comma 14 3 3 2 2 3" xfId="3529"/>
    <cellStyle name="Comma 14 3 3 2 2 3 2" xfId="3530"/>
    <cellStyle name="Comma 14 3 3 2 2 4" xfId="3531"/>
    <cellStyle name="Comma 14 3 3 2 2 4 2" xfId="3532"/>
    <cellStyle name="Comma 14 3 3 2 2 5" xfId="3533"/>
    <cellStyle name="Comma 14 3 3 2 3" xfId="3534"/>
    <cellStyle name="Comma 14 3 3 2 3 2" xfId="3535"/>
    <cellStyle name="Comma 14 3 3 2 3 2 2" xfId="3536"/>
    <cellStyle name="Comma 14 3 3 2 3 3" xfId="3537"/>
    <cellStyle name="Comma 14 3 3 2 3 3 2" xfId="3538"/>
    <cellStyle name="Comma 14 3 3 2 3 4" xfId="3539"/>
    <cellStyle name="Comma 14 3 3 2 4" xfId="3540"/>
    <cellStyle name="Comma 14 3 3 2 4 2" xfId="3541"/>
    <cellStyle name="Comma 14 3 3 2 5" xfId="3542"/>
    <cellStyle name="Comma 14 3 3 2 5 2" xfId="3543"/>
    <cellStyle name="Comma 14 3 3 2 6" xfId="3544"/>
    <cellStyle name="Comma 14 3 3 3" xfId="3545"/>
    <cellStyle name="Comma 14 3 3 3 2" xfId="3546"/>
    <cellStyle name="Comma 14 3 3 3 2 2" xfId="3547"/>
    <cellStyle name="Comma 14 3 3 3 2 2 2" xfId="3548"/>
    <cellStyle name="Comma 14 3 3 3 2 3" xfId="3549"/>
    <cellStyle name="Comma 14 3 3 3 2 3 2" xfId="3550"/>
    <cellStyle name="Comma 14 3 3 3 2 4" xfId="3551"/>
    <cellStyle name="Comma 14 3 3 3 3" xfId="3552"/>
    <cellStyle name="Comma 14 3 3 3 3 2" xfId="3553"/>
    <cellStyle name="Comma 14 3 3 3 3 2 2" xfId="3554"/>
    <cellStyle name="Comma 14 3 3 3 3 3" xfId="3555"/>
    <cellStyle name="Comma 14 3 3 3 3 3 2" xfId="3556"/>
    <cellStyle name="Comma 14 3 3 3 3 4" xfId="3557"/>
    <cellStyle name="Comma 14 3 3 3 4" xfId="3558"/>
    <cellStyle name="Comma 14 3 3 3 4 2" xfId="3559"/>
    <cellStyle name="Comma 14 3 3 3 5" xfId="3560"/>
    <cellStyle name="Comma 14 3 3 3 5 2" xfId="3561"/>
    <cellStyle name="Comma 14 3 3 3 6" xfId="3562"/>
    <cellStyle name="Comma 14 3 3 4" xfId="3563"/>
    <cellStyle name="Comma 14 3 3 4 2" xfId="3564"/>
    <cellStyle name="Comma 14 3 3 4 2 2" xfId="3565"/>
    <cellStyle name="Comma 14 3 3 4 3" xfId="3566"/>
    <cellStyle name="Comma 14 3 3 4 3 2" xfId="3567"/>
    <cellStyle name="Comma 14 3 3 4 4" xfId="3568"/>
    <cellStyle name="Comma 14 3 3 5" xfId="3569"/>
    <cellStyle name="Comma 14 3 3 5 2" xfId="3570"/>
    <cellStyle name="Comma 14 3 3 5 2 2" xfId="3571"/>
    <cellStyle name="Comma 14 3 3 5 3" xfId="3572"/>
    <cellStyle name="Comma 14 3 3 5 3 2" xfId="3573"/>
    <cellStyle name="Comma 14 3 3 5 4" xfId="3574"/>
    <cellStyle name="Comma 14 3 3 6" xfId="3575"/>
    <cellStyle name="Comma 14 3 3 6 2" xfId="3576"/>
    <cellStyle name="Comma 14 3 3 7" xfId="3577"/>
    <cellStyle name="Comma 14 3 3 7 2" xfId="3578"/>
    <cellStyle name="Comma 14 3 3 8" xfId="3579"/>
    <cellStyle name="Comma 14 3 4" xfId="3580"/>
    <cellStyle name="Comma 14 3 4 2" xfId="3581"/>
    <cellStyle name="Comma 14 3 4 2 2" xfId="3582"/>
    <cellStyle name="Comma 14 3 4 2 2 2" xfId="3583"/>
    <cellStyle name="Comma 14 3 4 2 2 2 2" xfId="3584"/>
    <cellStyle name="Comma 14 3 4 2 2 3" xfId="3585"/>
    <cellStyle name="Comma 14 3 4 2 2 3 2" xfId="3586"/>
    <cellStyle name="Comma 14 3 4 2 2 4" xfId="3587"/>
    <cellStyle name="Comma 14 3 4 2 3" xfId="3588"/>
    <cellStyle name="Comma 14 3 4 2 3 2" xfId="3589"/>
    <cellStyle name="Comma 14 3 4 2 4" xfId="3590"/>
    <cellStyle name="Comma 14 3 4 2 4 2" xfId="3591"/>
    <cellStyle name="Comma 14 3 4 2 5" xfId="3592"/>
    <cellStyle name="Comma 14 3 4 3" xfId="3593"/>
    <cellStyle name="Comma 14 3 4 3 2" xfId="3594"/>
    <cellStyle name="Comma 14 3 4 3 2 2" xfId="3595"/>
    <cellStyle name="Comma 14 3 4 3 3" xfId="3596"/>
    <cellStyle name="Comma 14 3 4 3 3 2" xfId="3597"/>
    <cellStyle name="Comma 14 3 4 3 4" xfId="3598"/>
    <cellStyle name="Comma 14 3 4 4" xfId="3599"/>
    <cellStyle name="Comma 14 3 4 4 2" xfId="3600"/>
    <cellStyle name="Comma 14 3 4 5" xfId="3601"/>
    <cellStyle name="Comma 14 3 4 5 2" xfId="3602"/>
    <cellStyle name="Comma 14 3 4 6" xfId="3603"/>
    <cellStyle name="Comma 14 3 5" xfId="3604"/>
    <cellStyle name="Comma 14 3 5 2" xfId="3605"/>
    <cellStyle name="Comma 14 3 5 2 2" xfId="3606"/>
    <cellStyle name="Comma 14 3 5 2 2 2" xfId="3607"/>
    <cellStyle name="Comma 14 3 5 2 3" xfId="3608"/>
    <cellStyle name="Comma 14 3 5 2 3 2" xfId="3609"/>
    <cellStyle name="Comma 14 3 5 2 4" xfId="3610"/>
    <cellStyle name="Comma 14 3 5 3" xfId="3611"/>
    <cellStyle name="Comma 14 3 5 3 2" xfId="3612"/>
    <cellStyle name="Comma 14 3 5 3 2 2" xfId="3613"/>
    <cellStyle name="Comma 14 3 5 3 3" xfId="3614"/>
    <cellStyle name="Comma 14 3 5 3 3 2" xfId="3615"/>
    <cellStyle name="Comma 14 3 5 3 4" xfId="3616"/>
    <cellStyle name="Comma 14 3 5 4" xfId="3617"/>
    <cellStyle name="Comma 14 3 5 4 2" xfId="3618"/>
    <cellStyle name="Comma 14 3 5 5" xfId="3619"/>
    <cellStyle name="Comma 14 3 5 5 2" xfId="3620"/>
    <cellStyle name="Comma 14 3 5 6" xfId="3621"/>
    <cellStyle name="Comma 14 3 6" xfId="3622"/>
    <cellStyle name="Comma 14 3 6 2" xfId="3623"/>
    <cellStyle name="Comma 14 3 6 2 2" xfId="3624"/>
    <cellStyle name="Comma 14 3 6 2 2 2" xfId="3625"/>
    <cellStyle name="Comma 14 3 6 2 3" xfId="3626"/>
    <cellStyle name="Comma 14 3 6 2 3 2" xfId="3627"/>
    <cellStyle name="Comma 14 3 6 2 4" xfId="3628"/>
    <cellStyle name="Comma 14 3 6 3" xfId="3629"/>
    <cellStyle name="Comma 14 3 6 3 2" xfId="3630"/>
    <cellStyle name="Comma 14 3 6 3 2 2" xfId="3631"/>
    <cellStyle name="Comma 14 3 6 3 3" xfId="3632"/>
    <cellStyle name="Comma 14 3 6 4" xfId="3633"/>
    <cellStyle name="Comma 14 3 6 4 2" xfId="3634"/>
    <cellStyle name="Comma 14 3 6 5" xfId="3635"/>
    <cellStyle name="Comma 14 3 6 5 2" xfId="3636"/>
    <cellStyle name="Comma 14 3 6 6" xfId="3637"/>
    <cellStyle name="Comma 14 3 7" xfId="3638"/>
    <cellStyle name="Comma 14 3 7 2" xfId="3639"/>
    <cellStyle name="Comma 14 3 7 2 2" xfId="3640"/>
    <cellStyle name="Comma 14 3 7 2 2 2" xfId="3641"/>
    <cellStyle name="Comma 14 3 7 2 3" xfId="3642"/>
    <cellStyle name="Comma 14 3 7 2 3 2" xfId="3643"/>
    <cellStyle name="Comma 14 3 7 2 4" xfId="3644"/>
    <cellStyle name="Comma 14 3 7 3" xfId="3645"/>
    <cellStyle name="Comma 14 3 7 3 2" xfId="3646"/>
    <cellStyle name="Comma 14 3 7 3 2 2" xfId="3647"/>
    <cellStyle name="Comma 14 3 7 3 3" xfId="3648"/>
    <cellStyle name="Comma 14 3 7 4" xfId="3649"/>
    <cellStyle name="Comma 14 3 7 4 2" xfId="3650"/>
    <cellStyle name="Comma 14 3 7 5" xfId="3651"/>
    <cellStyle name="Comma 14 3 7 5 2" xfId="3652"/>
    <cellStyle name="Comma 14 3 7 6" xfId="3653"/>
    <cellStyle name="Comma 14 3 8" xfId="3654"/>
    <cellStyle name="Comma 14 3 8 2" xfId="3655"/>
    <cellStyle name="Comma 14 3 8 2 2" xfId="3656"/>
    <cellStyle name="Comma 14 3 8 2 2 2" xfId="3657"/>
    <cellStyle name="Comma 14 3 8 2 3" xfId="3658"/>
    <cellStyle name="Comma 14 3 8 2 3 2" xfId="3659"/>
    <cellStyle name="Comma 14 3 8 2 4" xfId="3660"/>
    <cellStyle name="Comma 14 3 8 3" xfId="3661"/>
    <cellStyle name="Comma 14 3 8 3 2" xfId="3662"/>
    <cellStyle name="Comma 14 3 8 3 2 2" xfId="3663"/>
    <cellStyle name="Comma 14 3 8 3 3" xfId="3664"/>
    <cellStyle name="Comma 14 3 8 4" xfId="3665"/>
    <cellStyle name="Comma 14 3 8 4 2" xfId="3666"/>
    <cellStyle name="Comma 14 3 8 5" xfId="3667"/>
    <cellStyle name="Comma 14 3 8 5 2" xfId="3668"/>
    <cellStyle name="Comma 14 3 8 6" xfId="3669"/>
    <cellStyle name="Comma 14 3 9" xfId="3670"/>
    <cellStyle name="Comma 14 3 9 2" xfId="3671"/>
    <cellStyle name="Comma 14 3 9 2 2" xfId="3672"/>
    <cellStyle name="Comma 14 3 9 2 2 2" xfId="3673"/>
    <cellStyle name="Comma 14 3 9 2 3" xfId="3674"/>
    <cellStyle name="Comma 14 3 9 2 3 2" xfId="3675"/>
    <cellStyle name="Comma 14 3 9 2 4" xfId="3676"/>
    <cellStyle name="Comma 14 3 9 3" xfId="3677"/>
    <cellStyle name="Comma 14 3 9 3 2" xfId="3678"/>
    <cellStyle name="Comma 14 3 9 4" xfId="3679"/>
    <cellStyle name="Comma 14 3 9 4 2" xfId="3680"/>
    <cellStyle name="Comma 14 3 9 5" xfId="3681"/>
    <cellStyle name="Comma 14 4" xfId="3682"/>
    <cellStyle name="Comma 14 4 10" xfId="3683"/>
    <cellStyle name="Comma 14 4 10 2" xfId="3684"/>
    <cellStyle name="Comma 14 4 10 2 2" xfId="3685"/>
    <cellStyle name="Comma 14 4 10 3" xfId="3686"/>
    <cellStyle name="Comma 14 4 10 3 2" xfId="3687"/>
    <cellStyle name="Comma 14 4 10 4" xfId="3688"/>
    <cellStyle name="Comma 14 4 11" xfId="3689"/>
    <cellStyle name="Comma 14 4 11 2" xfId="3690"/>
    <cellStyle name="Comma 14 4 12" xfId="3691"/>
    <cellStyle name="Comma 14 4 12 2" xfId="3692"/>
    <cellStyle name="Comma 14 4 13" xfId="3693"/>
    <cellStyle name="Comma 14 4 2" xfId="3694"/>
    <cellStyle name="Comma 14 4 2 2" xfId="3695"/>
    <cellStyle name="Comma 14 4 2 2 2" xfId="3696"/>
    <cellStyle name="Comma 14 4 2 2 2 2" xfId="3697"/>
    <cellStyle name="Comma 14 4 2 2 2 2 2" xfId="3698"/>
    <cellStyle name="Comma 14 4 2 2 2 3" xfId="3699"/>
    <cellStyle name="Comma 14 4 2 2 2 3 2" xfId="3700"/>
    <cellStyle name="Comma 14 4 2 2 2 4" xfId="3701"/>
    <cellStyle name="Comma 14 4 2 2 3" xfId="3702"/>
    <cellStyle name="Comma 14 4 2 2 3 2" xfId="3703"/>
    <cellStyle name="Comma 14 4 2 2 4" xfId="3704"/>
    <cellStyle name="Comma 14 4 2 2 4 2" xfId="3705"/>
    <cellStyle name="Comma 14 4 2 2 5" xfId="3706"/>
    <cellStyle name="Comma 14 4 2 3" xfId="3707"/>
    <cellStyle name="Comma 14 4 2 3 2" xfId="3708"/>
    <cellStyle name="Comma 14 4 2 3 2 2" xfId="3709"/>
    <cellStyle name="Comma 14 4 2 3 3" xfId="3710"/>
    <cellStyle name="Comma 14 4 2 3 3 2" xfId="3711"/>
    <cellStyle name="Comma 14 4 2 3 4" xfId="3712"/>
    <cellStyle name="Comma 14 4 2 4" xfId="3713"/>
    <cellStyle name="Comma 14 4 2 4 2" xfId="3714"/>
    <cellStyle name="Comma 14 4 2 5" xfId="3715"/>
    <cellStyle name="Comma 14 4 2 5 2" xfId="3716"/>
    <cellStyle name="Comma 14 4 2 6" xfId="3717"/>
    <cellStyle name="Comma 14 4 3" xfId="3718"/>
    <cellStyle name="Comma 14 4 3 2" xfId="3719"/>
    <cellStyle name="Comma 14 4 3 2 2" xfId="3720"/>
    <cellStyle name="Comma 14 4 3 2 2 2" xfId="3721"/>
    <cellStyle name="Comma 14 4 3 2 3" xfId="3722"/>
    <cellStyle name="Comma 14 4 3 2 3 2" xfId="3723"/>
    <cellStyle name="Comma 14 4 3 2 4" xfId="3724"/>
    <cellStyle name="Comma 14 4 3 3" xfId="3725"/>
    <cellStyle name="Comma 14 4 3 3 2" xfId="3726"/>
    <cellStyle name="Comma 14 4 3 3 2 2" xfId="3727"/>
    <cellStyle name="Comma 14 4 3 3 3" xfId="3728"/>
    <cellStyle name="Comma 14 4 3 3 3 2" xfId="3729"/>
    <cellStyle name="Comma 14 4 3 3 4" xfId="3730"/>
    <cellStyle name="Comma 14 4 3 4" xfId="3731"/>
    <cellStyle name="Comma 14 4 3 4 2" xfId="3732"/>
    <cellStyle name="Comma 14 4 3 5" xfId="3733"/>
    <cellStyle name="Comma 14 4 3 5 2" xfId="3734"/>
    <cellStyle name="Comma 14 4 3 6" xfId="3735"/>
    <cellStyle name="Comma 14 4 4" xfId="3736"/>
    <cellStyle name="Comma 14 4 4 2" xfId="3737"/>
    <cellStyle name="Comma 14 4 4 2 2" xfId="3738"/>
    <cellStyle name="Comma 14 4 4 2 2 2" xfId="3739"/>
    <cellStyle name="Comma 14 4 4 2 3" xfId="3740"/>
    <cellStyle name="Comma 14 4 4 2 3 2" xfId="3741"/>
    <cellStyle name="Comma 14 4 4 2 4" xfId="3742"/>
    <cellStyle name="Comma 14 4 4 3" xfId="3743"/>
    <cellStyle name="Comma 14 4 4 3 2" xfId="3744"/>
    <cellStyle name="Comma 14 4 4 3 2 2" xfId="3745"/>
    <cellStyle name="Comma 14 4 4 3 3" xfId="3746"/>
    <cellStyle name="Comma 14 4 4 4" xfId="3747"/>
    <cellStyle name="Comma 14 4 4 4 2" xfId="3748"/>
    <cellStyle name="Comma 14 4 4 5" xfId="3749"/>
    <cellStyle name="Comma 14 4 4 5 2" xfId="3750"/>
    <cellStyle name="Comma 14 4 4 6" xfId="3751"/>
    <cellStyle name="Comma 14 4 5" xfId="3752"/>
    <cellStyle name="Comma 14 4 5 2" xfId="3753"/>
    <cellStyle name="Comma 14 4 5 2 2" xfId="3754"/>
    <cellStyle name="Comma 14 4 5 2 2 2" xfId="3755"/>
    <cellStyle name="Comma 14 4 5 2 3" xfId="3756"/>
    <cellStyle name="Comma 14 4 5 2 3 2" xfId="3757"/>
    <cellStyle name="Comma 14 4 5 2 4" xfId="3758"/>
    <cellStyle name="Comma 14 4 5 3" xfId="3759"/>
    <cellStyle name="Comma 14 4 5 3 2" xfId="3760"/>
    <cellStyle name="Comma 14 4 5 3 2 2" xfId="3761"/>
    <cellStyle name="Comma 14 4 5 3 3" xfId="3762"/>
    <cellStyle name="Comma 14 4 5 4" xfId="3763"/>
    <cellStyle name="Comma 14 4 5 4 2" xfId="3764"/>
    <cellStyle name="Comma 14 4 5 5" xfId="3765"/>
    <cellStyle name="Comma 14 4 5 5 2" xfId="3766"/>
    <cellStyle name="Comma 14 4 5 6" xfId="3767"/>
    <cellStyle name="Comma 14 4 6" xfId="3768"/>
    <cellStyle name="Comma 14 4 6 2" xfId="3769"/>
    <cellStyle name="Comma 14 4 6 2 2" xfId="3770"/>
    <cellStyle name="Comma 14 4 6 2 2 2" xfId="3771"/>
    <cellStyle name="Comma 14 4 6 2 3" xfId="3772"/>
    <cellStyle name="Comma 14 4 6 2 3 2" xfId="3773"/>
    <cellStyle name="Comma 14 4 6 2 4" xfId="3774"/>
    <cellStyle name="Comma 14 4 6 3" xfId="3775"/>
    <cellStyle name="Comma 14 4 6 3 2" xfId="3776"/>
    <cellStyle name="Comma 14 4 6 3 2 2" xfId="3777"/>
    <cellStyle name="Comma 14 4 6 3 3" xfId="3778"/>
    <cellStyle name="Comma 14 4 6 4" xfId="3779"/>
    <cellStyle name="Comma 14 4 6 4 2" xfId="3780"/>
    <cellStyle name="Comma 14 4 6 5" xfId="3781"/>
    <cellStyle name="Comma 14 4 6 5 2" xfId="3782"/>
    <cellStyle name="Comma 14 4 6 6" xfId="3783"/>
    <cellStyle name="Comma 14 4 7" xfId="3784"/>
    <cellStyle name="Comma 14 4 7 2" xfId="3785"/>
    <cellStyle name="Comma 14 4 7 2 2" xfId="3786"/>
    <cellStyle name="Comma 14 4 7 2 2 2" xfId="3787"/>
    <cellStyle name="Comma 14 4 7 2 3" xfId="3788"/>
    <cellStyle name="Comma 14 4 7 2 3 2" xfId="3789"/>
    <cellStyle name="Comma 14 4 7 2 4" xfId="3790"/>
    <cellStyle name="Comma 14 4 7 3" xfId="3791"/>
    <cellStyle name="Comma 14 4 7 3 2" xfId="3792"/>
    <cellStyle name="Comma 14 4 7 4" xfId="3793"/>
    <cellStyle name="Comma 14 4 7 4 2" xfId="3794"/>
    <cellStyle name="Comma 14 4 7 5" xfId="3795"/>
    <cellStyle name="Comma 14 4 8" xfId="3796"/>
    <cellStyle name="Comma 14 4 8 2" xfId="3797"/>
    <cellStyle name="Comma 14 4 8 2 2" xfId="3798"/>
    <cellStyle name="Comma 14 4 8 2 2 2" xfId="3799"/>
    <cellStyle name="Comma 14 4 8 2 3" xfId="3800"/>
    <cellStyle name="Comma 14 4 8 2 3 2" xfId="3801"/>
    <cellStyle name="Comma 14 4 8 2 4" xfId="3802"/>
    <cellStyle name="Comma 14 4 8 3" xfId="3803"/>
    <cellStyle name="Comma 14 4 8 3 2" xfId="3804"/>
    <cellStyle name="Comma 14 4 8 4" xfId="3805"/>
    <cellStyle name="Comma 14 4 8 4 2" xfId="3806"/>
    <cellStyle name="Comma 14 4 8 5" xfId="3807"/>
    <cellStyle name="Comma 14 4 9" xfId="3808"/>
    <cellStyle name="Comma 14 4 9 2" xfId="3809"/>
    <cellStyle name="Comma 14 4 9 2 2" xfId="3810"/>
    <cellStyle name="Comma 14 4 9 3" xfId="3811"/>
    <cellStyle name="Comma 14 4 9 3 2" xfId="3812"/>
    <cellStyle name="Comma 14 4 9 4" xfId="3813"/>
    <cellStyle name="Comma 14 5" xfId="3814"/>
    <cellStyle name="Comma 14 5 2" xfId="3815"/>
    <cellStyle name="Comma 14 5 2 2" xfId="3816"/>
    <cellStyle name="Comma 14 5 2 2 2" xfId="3817"/>
    <cellStyle name="Comma 14 5 2 2 2 2" xfId="3818"/>
    <cellStyle name="Comma 14 5 2 2 2 2 2" xfId="3819"/>
    <cellStyle name="Comma 14 5 2 2 2 3" xfId="3820"/>
    <cellStyle name="Comma 14 5 2 2 2 3 2" xfId="3821"/>
    <cellStyle name="Comma 14 5 2 2 2 4" xfId="3822"/>
    <cellStyle name="Comma 14 5 2 2 3" xfId="3823"/>
    <cellStyle name="Comma 14 5 2 2 3 2" xfId="3824"/>
    <cellStyle name="Comma 14 5 2 2 4" xfId="3825"/>
    <cellStyle name="Comma 14 5 2 2 4 2" xfId="3826"/>
    <cellStyle name="Comma 14 5 2 2 5" xfId="3827"/>
    <cellStyle name="Comma 14 5 2 3" xfId="3828"/>
    <cellStyle name="Comma 14 5 2 3 2" xfId="3829"/>
    <cellStyle name="Comma 14 5 2 3 2 2" xfId="3830"/>
    <cellStyle name="Comma 14 5 2 3 3" xfId="3831"/>
    <cellStyle name="Comma 14 5 2 3 3 2" xfId="3832"/>
    <cellStyle name="Comma 14 5 2 3 4" xfId="3833"/>
    <cellStyle name="Comma 14 5 2 4" xfId="3834"/>
    <cellStyle name="Comma 14 5 2 4 2" xfId="3835"/>
    <cellStyle name="Comma 14 5 2 5" xfId="3836"/>
    <cellStyle name="Comma 14 5 2 5 2" xfId="3837"/>
    <cellStyle name="Comma 14 5 2 6" xfId="3838"/>
    <cellStyle name="Comma 14 5 3" xfId="3839"/>
    <cellStyle name="Comma 14 5 3 2" xfId="3840"/>
    <cellStyle name="Comma 14 5 3 2 2" xfId="3841"/>
    <cellStyle name="Comma 14 5 3 2 2 2" xfId="3842"/>
    <cellStyle name="Comma 14 5 3 2 3" xfId="3843"/>
    <cellStyle name="Comma 14 5 3 2 3 2" xfId="3844"/>
    <cellStyle name="Comma 14 5 3 2 4" xfId="3845"/>
    <cellStyle name="Comma 14 5 3 3" xfId="3846"/>
    <cellStyle name="Comma 14 5 3 3 2" xfId="3847"/>
    <cellStyle name="Comma 14 5 3 3 2 2" xfId="3848"/>
    <cellStyle name="Comma 14 5 3 3 3" xfId="3849"/>
    <cellStyle name="Comma 14 5 3 3 3 2" xfId="3850"/>
    <cellStyle name="Comma 14 5 3 3 4" xfId="3851"/>
    <cellStyle name="Comma 14 5 3 4" xfId="3852"/>
    <cellStyle name="Comma 14 5 3 4 2" xfId="3853"/>
    <cellStyle name="Comma 14 5 3 5" xfId="3854"/>
    <cellStyle name="Comma 14 5 3 5 2" xfId="3855"/>
    <cellStyle name="Comma 14 5 3 6" xfId="3856"/>
    <cellStyle name="Comma 14 5 4" xfId="3857"/>
    <cellStyle name="Comma 14 5 4 2" xfId="3858"/>
    <cellStyle name="Comma 14 5 4 2 2" xfId="3859"/>
    <cellStyle name="Comma 14 5 4 3" xfId="3860"/>
    <cellStyle name="Comma 14 5 4 3 2" xfId="3861"/>
    <cellStyle name="Comma 14 5 4 4" xfId="3862"/>
    <cellStyle name="Comma 14 5 5" xfId="3863"/>
    <cellStyle name="Comma 14 5 5 2" xfId="3864"/>
    <cellStyle name="Comma 14 5 5 2 2" xfId="3865"/>
    <cellStyle name="Comma 14 5 5 3" xfId="3866"/>
    <cellStyle name="Comma 14 5 5 3 2" xfId="3867"/>
    <cellStyle name="Comma 14 5 5 4" xfId="3868"/>
    <cellStyle name="Comma 14 5 6" xfId="3869"/>
    <cellStyle name="Comma 14 5 6 2" xfId="3870"/>
    <cellStyle name="Comma 14 5 7" xfId="3871"/>
    <cellStyle name="Comma 14 5 7 2" xfId="3872"/>
    <cellStyle name="Comma 14 5 8" xfId="3873"/>
    <cellStyle name="Comma 14 6" xfId="3874"/>
    <cellStyle name="Comma 14 6 2" xfId="3875"/>
    <cellStyle name="Comma 14 6 2 2" xfId="3876"/>
    <cellStyle name="Comma 14 6 2 2 2" xfId="3877"/>
    <cellStyle name="Comma 14 6 2 2 2 2" xfId="3878"/>
    <cellStyle name="Comma 14 6 2 2 3" xfId="3879"/>
    <cellStyle name="Comma 14 6 2 2 3 2" xfId="3880"/>
    <cellStyle name="Comma 14 6 2 2 4" xfId="3881"/>
    <cellStyle name="Comma 14 6 2 3" xfId="3882"/>
    <cellStyle name="Comma 14 6 2 3 2" xfId="3883"/>
    <cellStyle name="Comma 14 6 2 4" xfId="3884"/>
    <cellStyle name="Comma 14 6 2 4 2" xfId="3885"/>
    <cellStyle name="Comma 14 6 2 5" xfId="3886"/>
    <cellStyle name="Comma 14 6 3" xfId="3887"/>
    <cellStyle name="Comma 14 6 3 2" xfId="3888"/>
    <cellStyle name="Comma 14 6 3 2 2" xfId="3889"/>
    <cellStyle name="Comma 14 6 3 3" xfId="3890"/>
    <cellStyle name="Comma 14 6 3 3 2" xfId="3891"/>
    <cellStyle name="Comma 14 6 3 4" xfId="3892"/>
    <cellStyle name="Comma 14 6 4" xfId="3893"/>
    <cellStyle name="Comma 14 6 4 2" xfId="3894"/>
    <cellStyle name="Comma 14 6 5" xfId="3895"/>
    <cellStyle name="Comma 14 6 5 2" xfId="3896"/>
    <cellStyle name="Comma 14 6 6" xfId="3897"/>
    <cellStyle name="Comma 14 7" xfId="3898"/>
    <cellStyle name="Comma 14 7 2" xfId="3899"/>
    <cellStyle name="Comma 14 7 2 2" xfId="3900"/>
    <cellStyle name="Comma 14 7 2 2 2" xfId="3901"/>
    <cellStyle name="Comma 14 7 2 3" xfId="3902"/>
    <cellStyle name="Comma 14 7 2 3 2" xfId="3903"/>
    <cellStyle name="Comma 14 7 2 4" xfId="3904"/>
    <cellStyle name="Comma 14 7 3" xfId="3905"/>
    <cellStyle name="Comma 14 7 3 2" xfId="3906"/>
    <cellStyle name="Comma 14 7 3 2 2" xfId="3907"/>
    <cellStyle name="Comma 14 7 3 3" xfId="3908"/>
    <cellStyle name="Comma 14 7 3 3 2" xfId="3909"/>
    <cellStyle name="Comma 14 7 3 4" xfId="3910"/>
    <cellStyle name="Comma 14 7 4" xfId="3911"/>
    <cellStyle name="Comma 14 7 4 2" xfId="3912"/>
    <cellStyle name="Comma 14 7 5" xfId="3913"/>
    <cellStyle name="Comma 14 7 5 2" xfId="3914"/>
    <cellStyle name="Comma 14 7 6" xfId="3915"/>
    <cellStyle name="Comma 14 8" xfId="3916"/>
    <cellStyle name="Comma 14 8 2" xfId="3917"/>
    <cellStyle name="Comma 14 8 2 2" xfId="3918"/>
    <cellStyle name="Comma 14 8 2 2 2" xfId="3919"/>
    <cellStyle name="Comma 14 8 2 3" xfId="3920"/>
    <cellStyle name="Comma 14 8 2 3 2" xfId="3921"/>
    <cellStyle name="Comma 14 8 2 4" xfId="3922"/>
    <cellStyle name="Comma 14 8 3" xfId="3923"/>
    <cellStyle name="Comma 14 8 3 2" xfId="3924"/>
    <cellStyle name="Comma 14 8 3 2 2" xfId="3925"/>
    <cellStyle name="Comma 14 8 3 3" xfId="3926"/>
    <cellStyle name="Comma 14 8 4" xfId="3927"/>
    <cellStyle name="Comma 14 8 4 2" xfId="3928"/>
    <cellStyle name="Comma 14 8 5" xfId="3929"/>
    <cellStyle name="Comma 14 8 5 2" xfId="3930"/>
    <cellStyle name="Comma 14 8 6" xfId="3931"/>
    <cellStyle name="Comma 14 9" xfId="3932"/>
    <cellStyle name="Comma 14 9 2" xfId="3933"/>
    <cellStyle name="Comma 14 9 2 2" xfId="3934"/>
    <cellStyle name="Comma 14 9 2 2 2" xfId="3935"/>
    <cellStyle name="Comma 14 9 2 3" xfId="3936"/>
    <cellStyle name="Comma 14 9 2 3 2" xfId="3937"/>
    <cellStyle name="Comma 14 9 2 4" xfId="3938"/>
    <cellStyle name="Comma 14 9 3" xfId="3939"/>
    <cellStyle name="Comma 14 9 3 2" xfId="3940"/>
    <cellStyle name="Comma 14 9 3 2 2" xfId="3941"/>
    <cellStyle name="Comma 14 9 3 3" xfId="3942"/>
    <cellStyle name="Comma 14 9 4" xfId="3943"/>
    <cellStyle name="Comma 14 9 4 2" xfId="3944"/>
    <cellStyle name="Comma 14 9 5" xfId="3945"/>
    <cellStyle name="Comma 14 9 5 2" xfId="3946"/>
    <cellStyle name="Comma 14 9 6" xfId="3947"/>
    <cellStyle name="Comma 15" xfId="656"/>
    <cellStyle name="Comma 15 2" xfId="1535"/>
    <cellStyle name="Comma 15 2 2" xfId="3950"/>
    <cellStyle name="Comma 15 2 2 2" xfId="3951"/>
    <cellStyle name="Comma 15 2 3" xfId="3952"/>
    <cellStyle name="Comma 15 2 4" xfId="3949"/>
    <cellStyle name="Comma 15 3" xfId="3953"/>
    <cellStyle name="Comma 15 3 2" xfId="3954"/>
    <cellStyle name="Comma 15 3 3" xfId="3955"/>
    <cellStyle name="Comma 15 4" xfId="3956"/>
    <cellStyle name="Comma 15 4 2" xfId="3957"/>
    <cellStyle name="Comma 15 4 3" xfId="3958"/>
    <cellStyle name="Comma 15 5" xfId="3959"/>
    <cellStyle name="Comma 15 5 2" xfId="3960"/>
    <cellStyle name="Comma 15 5 3" xfId="3961"/>
    <cellStyle name="Comma 15 6" xfId="3962"/>
    <cellStyle name="Comma 15 7" xfId="3963"/>
    <cellStyle name="Comma 15 8" xfId="3948"/>
    <cellStyle name="Comma 16" xfId="3964"/>
    <cellStyle name="Comma 16 2" xfId="3965"/>
    <cellStyle name="Comma 16 2 2" xfId="3966"/>
    <cellStyle name="Comma 16 2 2 2" xfId="3967"/>
    <cellStyle name="Comma 16 2 3" xfId="3968"/>
    <cellStyle name="Comma 16 3" xfId="3969"/>
    <cellStyle name="Comma 16 3 2" xfId="3970"/>
    <cellStyle name="Comma 16 4" xfId="3971"/>
    <cellStyle name="Comma 16 5" xfId="3972"/>
    <cellStyle name="Comma 17" xfId="3973"/>
    <cellStyle name="Comma 17 2" xfId="3974"/>
    <cellStyle name="Comma 17 2 2" xfId="3975"/>
    <cellStyle name="Comma 17 3" xfId="3976"/>
    <cellStyle name="Comma 17 4" xfId="3977"/>
    <cellStyle name="Comma 18" xfId="3978"/>
    <cellStyle name="Comma 18 2" xfId="3979"/>
    <cellStyle name="Comma 18 2 2" xfId="3980"/>
    <cellStyle name="Comma 18 3" xfId="3981"/>
    <cellStyle name="Comma 18 4" xfId="3982"/>
    <cellStyle name="Comma 19" xfId="3983"/>
    <cellStyle name="Comma 19 2" xfId="3984"/>
    <cellStyle name="Comma 19 2 2" xfId="3985"/>
    <cellStyle name="Comma 19 3" xfId="3986"/>
    <cellStyle name="Comma 19 4" xfId="3987"/>
    <cellStyle name="Comma 2" xfId="657"/>
    <cellStyle name="Comma 2 10" xfId="3988"/>
    <cellStyle name="Comma 2 10 10" xfId="3989"/>
    <cellStyle name="Comma 2 10 10 2" xfId="3990"/>
    <cellStyle name="Comma 2 10 10 2 2" xfId="3991"/>
    <cellStyle name="Comma 2 10 10 2 3" xfId="3992"/>
    <cellStyle name="Comma 2 10 10 3" xfId="3993"/>
    <cellStyle name="Comma 2 10 10 3 2" xfId="3994"/>
    <cellStyle name="Comma 2 10 10 3 3" xfId="3995"/>
    <cellStyle name="Comma 2 10 10 4" xfId="3996"/>
    <cellStyle name="Comma 2 10 10 4 2" xfId="3997"/>
    <cellStyle name="Comma 2 10 10 4 3" xfId="3998"/>
    <cellStyle name="Comma 2 10 10 5" xfId="3999"/>
    <cellStyle name="Comma 2 10 10 5 2" xfId="4000"/>
    <cellStyle name="Comma 2 10 10 5 3" xfId="4001"/>
    <cellStyle name="Comma 2 10 10 6" xfId="4002"/>
    <cellStyle name="Comma 2 10 10 7" xfId="4003"/>
    <cellStyle name="Comma 2 10 11" xfId="4004"/>
    <cellStyle name="Comma 2 10 11 2" xfId="4005"/>
    <cellStyle name="Comma 2 10 11 3" xfId="4006"/>
    <cellStyle name="Comma 2 10 12" xfId="4007"/>
    <cellStyle name="Comma 2 10 12 2" xfId="4008"/>
    <cellStyle name="Comma 2 10 12 3" xfId="4009"/>
    <cellStyle name="Comma 2 10 13" xfId="4010"/>
    <cellStyle name="Comma 2 10 13 2" xfId="4011"/>
    <cellStyle name="Comma 2 10 13 3" xfId="4012"/>
    <cellStyle name="Comma 2 10 14" xfId="4013"/>
    <cellStyle name="Comma 2 10 14 2" xfId="4014"/>
    <cellStyle name="Comma 2 10 14 3" xfId="4015"/>
    <cellStyle name="Comma 2 10 15" xfId="4016"/>
    <cellStyle name="Comma 2 10 16" xfId="4017"/>
    <cellStyle name="Comma 2 10 2" xfId="4018"/>
    <cellStyle name="Comma 2 10 2 10" xfId="4019"/>
    <cellStyle name="Comma 2 10 2 10 2" xfId="4020"/>
    <cellStyle name="Comma 2 10 2 10 3" xfId="4021"/>
    <cellStyle name="Comma 2 10 2 11" xfId="4022"/>
    <cellStyle name="Comma 2 10 2 11 2" xfId="4023"/>
    <cellStyle name="Comma 2 10 2 11 3" xfId="4024"/>
    <cellStyle name="Comma 2 10 2 12" xfId="4025"/>
    <cellStyle name="Comma 2 10 2 12 2" xfId="4026"/>
    <cellStyle name="Comma 2 10 2 12 3" xfId="4027"/>
    <cellStyle name="Comma 2 10 2 13" xfId="4028"/>
    <cellStyle name="Comma 2 10 2 13 2" xfId="4029"/>
    <cellStyle name="Comma 2 10 2 13 3" xfId="4030"/>
    <cellStyle name="Comma 2 10 2 14" xfId="4031"/>
    <cellStyle name="Comma 2 10 2 15" xfId="4032"/>
    <cellStyle name="Comma 2 10 2 2" xfId="4033"/>
    <cellStyle name="Comma 2 10 2 2 10" xfId="4034"/>
    <cellStyle name="Comma 2 10 2 2 10 2" xfId="4035"/>
    <cellStyle name="Comma 2 10 2 2 10 3" xfId="4036"/>
    <cellStyle name="Comma 2 10 2 2 11" xfId="4037"/>
    <cellStyle name="Comma 2 10 2 2 11 2" xfId="4038"/>
    <cellStyle name="Comma 2 10 2 2 11 3" xfId="4039"/>
    <cellStyle name="Comma 2 10 2 2 12" xfId="4040"/>
    <cellStyle name="Comma 2 10 2 2 12 2" xfId="4041"/>
    <cellStyle name="Comma 2 10 2 2 12 3" xfId="4042"/>
    <cellStyle name="Comma 2 10 2 2 13" xfId="4043"/>
    <cellStyle name="Comma 2 10 2 2 14" xfId="4044"/>
    <cellStyle name="Comma 2 10 2 2 2" xfId="4045"/>
    <cellStyle name="Comma 2 10 2 2 2 10" xfId="4046"/>
    <cellStyle name="Comma 2 10 2 2 2 11" xfId="4047"/>
    <cellStyle name="Comma 2 10 2 2 2 2" xfId="4048"/>
    <cellStyle name="Comma 2 10 2 2 2 2 2" xfId="4049"/>
    <cellStyle name="Comma 2 10 2 2 2 2 2 2" xfId="4050"/>
    <cellStyle name="Comma 2 10 2 2 2 2 2 2 2" xfId="4051"/>
    <cellStyle name="Comma 2 10 2 2 2 2 2 2 3" xfId="4052"/>
    <cellStyle name="Comma 2 10 2 2 2 2 2 3" xfId="4053"/>
    <cellStyle name="Comma 2 10 2 2 2 2 2 3 2" xfId="4054"/>
    <cellStyle name="Comma 2 10 2 2 2 2 2 3 3" xfId="4055"/>
    <cellStyle name="Comma 2 10 2 2 2 2 2 4" xfId="4056"/>
    <cellStyle name="Comma 2 10 2 2 2 2 2 4 2" xfId="4057"/>
    <cellStyle name="Comma 2 10 2 2 2 2 2 4 3" xfId="4058"/>
    <cellStyle name="Comma 2 10 2 2 2 2 2 5" xfId="4059"/>
    <cellStyle name="Comma 2 10 2 2 2 2 2 5 2" xfId="4060"/>
    <cellStyle name="Comma 2 10 2 2 2 2 2 5 3" xfId="4061"/>
    <cellStyle name="Comma 2 10 2 2 2 2 2 6" xfId="4062"/>
    <cellStyle name="Comma 2 10 2 2 2 2 2 7" xfId="4063"/>
    <cellStyle name="Comma 2 10 2 2 2 2 3" xfId="4064"/>
    <cellStyle name="Comma 2 10 2 2 2 2 3 2" xfId="4065"/>
    <cellStyle name="Comma 2 10 2 2 2 2 3 3" xfId="4066"/>
    <cellStyle name="Comma 2 10 2 2 2 2 4" xfId="4067"/>
    <cellStyle name="Comma 2 10 2 2 2 2 4 2" xfId="4068"/>
    <cellStyle name="Comma 2 10 2 2 2 2 4 3" xfId="4069"/>
    <cellStyle name="Comma 2 10 2 2 2 2 5" xfId="4070"/>
    <cellStyle name="Comma 2 10 2 2 2 2 5 2" xfId="4071"/>
    <cellStyle name="Comma 2 10 2 2 2 2 5 3" xfId="4072"/>
    <cellStyle name="Comma 2 10 2 2 2 2 6" xfId="4073"/>
    <cellStyle name="Comma 2 10 2 2 2 2 6 2" xfId="4074"/>
    <cellStyle name="Comma 2 10 2 2 2 2 6 3" xfId="4075"/>
    <cellStyle name="Comma 2 10 2 2 2 2 7" xfId="4076"/>
    <cellStyle name="Comma 2 10 2 2 2 2 8" xfId="4077"/>
    <cellStyle name="Comma 2 10 2 2 2 3" xfId="4078"/>
    <cellStyle name="Comma 2 10 2 2 2 3 2" xfId="4079"/>
    <cellStyle name="Comma 2 10 2 2 2 3 2 2" xfId="4080"/>
    <cellStyle name="Comma 2 10 2 2 2 3 2 3" xfId="4081"/>
    <cellStyle name="Comma 2 10 2 2 2 3 3" xfId="4082"/>
    <cellStyle name="Comma 2 10 2 2 2 3 3 2" xfId="4083"/>
    <cellStyle name="Comma 2 10 2 2 2 3 3 3" xfId="4084"/>
    <cellStyle name="Comma 2 10 2 2 2 3 4" xfId="4085"/>
    <cellStyle name="Comma 2 10 2 2 2 3 4 2" xfId="4086"/>
    <cellStyle name="Comma 2 10 2 2 2 3 4 3" xfId="4087"/>
    <cellStyle name="Comma 2 10 2 2 2 3 5" xfId="4088"/>
    <cellStyle name="Comma 2 10 2 2 2 3 5 2" xfId="4089"/>
    <cellStyle name="Comma 2 10 2 2 2 3 5 3" xfId="4090"/>
    <cellStyle name="Comma 2 10 2 2 2 3 6" xfId="4091"/>
    <cellStyle name="Comma 2 10 2 2 2 3 7" xfId="4092"/>
    <cellStyle name="Comma 2 10 2 2 2 4" xfId="4093"/>
    <cellStyle name="Comma 2 10 2 2 2 4 2" xfId="4094"/>
    <cellStyle name="Comma 2 10 2 2 2 4 2 2" xfId="4095"/>
    <cellStyle name="Comma 2 10 2 2 2 4 2 3" xfId="4096"/>
    <cellStyle name="Comma 2 10 2 2 2 4 3" xfId="4097"/>
    <cellStyle name="Comma 2 10 2 2 2 4 3 2" xfId="4098"/>
    <cellStyle name="Comma 2 10 2 2 2 4 3 3" xfId="4099"/>
    <cellStyle name="Comma 2 10 2 2 2 4 4" xfId="4100"/>
    <cellStyle name="Comma 2 10 2 2 2 4 4 2" xfId="4101"/>
    <cellStyle name="Comma 2 10 2 2 2 4 4 3" xfId="4102"/>
    <cellStyle name="Comma 2 10 2 2 2 4 5" xfId="4103"/>
    <cellStyle name="Comma 2 10 2 2 2 4 5 2" xfId="4104"/>
    <cellStyle name="Comma 2 10 2 2 2 4 5 3" xfId="4105"/>
    <cellStyle name="Comma 2 10 2 2 2 4 6" xfId="4106"/>
    <cellStyle name="Comma 2 10 2 2 2 4 7" xfId="4107"/>
    <cellStyle name="Comma 2 10 2 2 2 5" xfId="4108"/>
    <cellStyle name="Comma 2 10 2 2 2 5 2" xfId="4109"/>
    <cellStyle name="Comma 2 10 2 2 2 5 2 2" xfId="4110"/>
    <cellStyle name="Comma 2 10 2 2 2 5 2 3" xfId="4111"/>
    <cellStyle name="Comma 2 10 2 2 2 5 3" xfId="4112"/>
    <cellStyle name="Comma 2 10 2 2 2 5 3 2" xfId="4113"/>
    <cellStyle name="Comma 2 10 2 2 2 5 3 3" xfId="4114"/>
    <cellStyle name="Comma 2 10 2 2 2 5 4" xfId="4115"/>
    <cellStyle name="Comma 2 10 2 2 2 5 4 2" xfId="4116"/>
    <cellStyle name="Comma 2 10 2 2 2 5 4 3" xfId="4117"/>
    <cellStyle name="Comma 2 10 2 2 2 5 5" xfId="4118"/>
    <cellStyle name="Comma 2 10 2 2 2 5 5 2" xfId="4119"/>
    <cellStyle name="Comma 2 10 2 2 2 5 5 3" xfId="4120"/>
    <cellStyle name="Comma 2 10 2 2 2 5 6" xfId="4121"/>
    <cellStyle name="Comma 2 10 2 2 2 5 7" xfId="4122"/>
    <cellStyle name="Comma 2 10 2 2 2 6" xfId="4123"/>
    <cellStyle name="Comma 2 10 2 2 2 6 2" xfId="4124"/>
    <cellStyle name="Comma 2 10 2 2 2 6 3" xfId="4125"/>
    <cellStyle name="Comma 2 10 2 2 2 7" xfId="4126"/>
    <cellStyle name="Comma 2 10 2 2 2 7 2" xfId="4127"/>
    <cellStyle name="Comma 2 10 2 2 2 7 3" xfId="4128"/>
    <cellStyle name="Comma 2 10 2 2 2 8" xfId="4129"/>
    <cellStyle name="Comma 2 10 2 2 2 8 2" xfId="4130"/>
    <cellStyle name="Comma 2 10 2 2 2 8 3" xfId="4131"/>
    <cellStyle name="Comma 2 10 2 2 2 9" xfId="4132"/>
    <cellStyle name="Comma 2 10 2 2 2 9 2" xfId="4133"/>
    <cellStyle name="Comma 2 10 2 2 2 9 3" xfId="4134"/>
    <cellStyle name="Comma 2 10 2 2 3" xfId="4135"/>
    <cellStyle name="Comma 2 10 2 2 3 2" xfId="4136"/>
    <cellStyle name="Comma 2 10 2 2 3 2 2" xfId="4137"/>
    <cellStyle name="Comma 2 10 2 2 3 2 2 2" xfId="4138"/>
    <cellStyle name="Comma 2 10 2 2 3 2 2 3" xfId="4139"/>
    <cellStyle name="Comma 2 10 2 2 3 2 3" xfId="4140"/>
    <cellStyle name="Comma 2 10 2 2 3 2 3 2" xfId="4141"/>
    <cellStyle name="Comma 2 10 2 2 3 2 3 3" xfId="4142"/>
    <cellStyle name="Comma 2 10 2 2 3 2 4" xfId="4143"/>
    <cellStyle name="Comma 2 10 2 2 3 2 4 2" xfId="4144"/>
    <cellStyle name="Comma 2 10 2 2 3 2 4 3" xfId="4145"/>
    <cellStyle name="Comma 2 10 2 2 3 2 5" xfId="4146"/>
    <cellStyle name="Comma 2 10 2 2 3 2 5 2" xfId="4147"/>
    <cellStyle name="Comma 2 10 2 2 3 2 5 3" xfId="4148"/>
    <cellStyle name="Comma 2 10 2 2 3 2 6" xfId="4149"/>
    <cellStyle name="Comma 2 10 2 2 3 2 7" xfId="4150"/>
    <cellStyle name="Comma 2 10 2 2 3 3" xfId="4151"/>
    <cellStyle name="Comma 2 10 2 2 3 3 2" xfId="4152"/>
    <cellStyle name="Comma 2 10 2 2 3 3 3" xfId="4153"/>
    <cellStyle name="Comma 2 10 2 2 3 4" xfId="4154"/>
    <cellStyle name="Comma 2 10 2 2 3 4 2" xfId="4155"/>
    <cellStyle name="Comma 2 10 2 2 3 4 3" xfId="4156"/>
    <cellStyle name="Comma 2 10 2 2 3 5" xfId="4157"/>
    <cellStyle name="Comma 2 10 2 2 3 5 2" xfId="4158"/>
    <cellStyle name="Comma 2 10 2 2 3 5 3" xfId="4159"/>
    <cellStyle name="Comma 2 10 2 2 3 6" xfId="4160"/>
    <cellStyle name="Comma 2 10 2 2 3 6 2" xfId="4161"/>
    <cellStyle name="Comma 2 10 2 2 3 6 3" xfId="4162"/>
    <cellStyle name="Comma 2 10 2 2 3 7" xfId="4163"/>
    <cellStyle name="Comma 2 10 2 2 3 8" xfId="4164"/>
    <cellStyle name="Comma 2 10 2 2 4" xfId="4165"/>
    <cellStyle name="Comma 2 10 2 2 4 2" xfId="4166"/>
    <cellStyle name="Comma 2 10 2 2 4 2 2" xfId="4167"/>
    <cellStyle name="Comma 2 10 2 2 4 2 2 2" xfId="4168"/>
    <cellStyle name="Comma 2 10 2 2 4 2 2 3" xfId="4169"/>
    <cellStyle name="Comma 2 10 2 2 4 2 3" xfId="4170"/>
    <cellStyle name="Comma 2 10 2 2 4 2 3 2" xfId="4171"/>
    <cellStyle name="Comma 2 10 2 2 4 2 3 3" xfId="4172"/>
    <cellStyle name="Comma 2 10 2 2 4 2 4" xfId="4173"/>
    <cellStyle name="Comma 2 10 2 2 4 2 4 2" xfId="4174"/>
    <cellStyle name="Comma 2 10 2 2 4 2 4 3" xfId="4175"/>
    <cellStyle name="Comma 2 10 2 2 4 2 5" xfId="4176"/>
    <cellStyle name="Comma 2 10 2 2 4 2 5 2" xfId="4177"/>
    <cellStyle name="Comma 2 10 2 2 4 2 5 3" xfId="4178"/>
    <cellStyle name="Comma 2 10 2 2 4 2 6" xfId="4179"/>
    <cellStyle name="Comma 2 10 2 2 4 2 7" xfId="4180"/>
    <cellStyle name="Comma 2 10 2 2 4 3" xfId="4181"/>
    <cellStyle name="Comma 2 10 2 2 4 3 2" xfId="4182"/>
    <cellStyle name="Comma 2 10 2 2 4 3 3" xfId="4183"/>
    <cellStyle name="Comma 2 10 2 2 4 4" xfId="4184"/>
    <cellStyle name="Comma 2 10 2 2 4 4 2" xfId="4185"/>
    <cellStyle name="Comma 2 10 2 2 4 4 3" xfId="4186"/>
    <cellStyle name="Comma 2 10 2 2 4 5" xfId="4187"/>
    <cellStyle name="Comma 2 10 2 2 4 5 2" xfId="4188"/>
    <cellStyle name="Comma 2 10 2 2 4 5 3" xfId="4189"/>
    <cellStyle name="Comma 2 10 2 2 4 6" xfId="4190"/>
    <cellStyle name="Comma 2 10 2 2 4 6 2" xfId="4191"/>
    <cellStyle name="Comma 2 10 2 2 4 6 3" xfId="4192"/>
    <cellStyle name="Comma 2 10 2 2 4 7" xfId="4193"/>
    <cellStyle name="Comma 2 10 2 2 4 8" xfId="4194"/>
    <cellStyle name="Comma 2 10 2 2 5" xfId="4195"/>
    <cellStyle name="Comma 2 10 2 2 5 2" xfId="4196"/>
    <cellStyle name="Comma 2 10 2 2 5 2 2" xfId="4197"/>
    <cellStyle name="Comma 2 10 2 2 5 2 3" xfId="4198"/>
    <cellStyle name="Comma 2 10 2 2 5 3" xfId="4199"/>
    <cellStyle name="Comma 2 10 2 2 5 3 2" xfId="4200"/>
    <cellStyle name="Comma 2 10 2 2 5 3 3" xfId="4201"/>
    <cellStyle name="Comma 2 10 2 2 5 4" xfId="4202"/>
    <cellStyle name="Comma 2 10 2 2 5 4 2" xfId="4203"/>
    <cellStyle name="Comma 2 10 2 2 5 4 3" xfId="4204"/>
    <cellStyle name="Comma 2 10 2 2 5 5" xfId="4205"/>
    <cellStyle name="Comma 2 10 2 2 5 5 2" xfId="4206"/>
    <cellStyle name="Comma 2 10 2 2 5 5 3" xfId="4207"/>
    <cellStyle name="Comma 2 10 2 2 5 6" xfId="4208"/>
    <cellStyle name="Comma 2 10 2 2 5 7" xfId="4209"/>
    <cellStyle name="Comma 2 10 2 2 6" xfId="4210"/>
    <cellStyle name="Comma 2 10 2 2 6 2" xfId="4211"/>
    <cellStyle name="Comma 2 10 2 2 6 2 2" xfId="4212"/>
    <cellStyle name="Comma 2 10 2 2 6 2 3" xfId="4213"/>
    <cellStyle name="Comma 2 10 2 2 6 3" xfId="4214"/>
    <cellStyle name="Comma 2 10 2 2 6 3 2" xfId="4215"/>
    <cellStyle name="Comma 2 10 2 2 6 3 3" xfId="4216"/>
    <cellStyle name="Comma 2 10 2 2 6 4" xfId="4217"/>
    <cellStyle name="Comma 2 10 2 2 6 4 2" xfId="4218"/>
    <cellStyle name="Comma 2 10 2 2 6 4 3" xfId="4219"/>
    <cellStyle name="Comma 2 10 2 2 6 5" xfId="4220"/>
    <cellStyle name="Comma 2 10 2 2 6 5 2" xfId="4221"/>
    <cellStyle name="Comma 2 10 2 2 6 5 3" xfId="4222"/>
    <cellStyle name="Comma 2 10 2 2 6 6" xfId="4223"/>
    <cellStyle name="Comma 2 10 2 2 6 7" xfId="4224"/>
    <cellStyle name="Comma 2 10 2 2 7" xfId="4225"/>
    <cellStyle name="Comma 2 10 2 2 7 2" xfId="4226"/>
    <cellStyle name="Comma 2 10 2 2 7 2 2" xfId="4227"/>
    <cellStyle name="Comma 2 10 2 2 7 2 3" xfId="4228"/>
    <cellStyle name="Comma 2 10 2 2 7 3" xfId="4229"/>
    <cellStyle name="Comma 2 10 2 2 7 3 2" xfId="4230"/>
    <cellStyle name="Comma 2 10 2 2 7 3 3" xfId="4231"/>
    <cellStyle name="Comma 2 10 2 2 7 4" xfId="4232"/>
    <cellStyle name="Comma 2 10 2 2 7 4 2" xfId="4233"/>
    <cellStyle name="Comma 2 10 2 2 7 4 3" xfId="4234"/>
    <cellStyle name="Comma 2 10 2 2 7 5" xfId="4235"/>
    <cellStyle name="Comma 2 10 2 2 7 5 2" xfId="4236"/>
    <cellStyle name="Comma 2 10 2 2 7 5 3" xfId="4237"/>
    <cellStyle name="Comma 2 10 2 2 7 6" xfId="4238"/>
    <cellStyle name="Comma 2 10 2 2 7 7" xfId="4239"/>
    <cellStyle name="Comma 2 10 2 2 8" xfId="4240"/>
    <cellStyle name="Comma 2 10 2 2 8 2" xfId="4241"/>
    <cellStyle name="Comma 2 10 2 2 8 2 2" xfId="4242"/>
    <cellStyle name="Comma 2 10 2 2 8 2 3" xfId="4243"/>
    <cellStyle name="Comma 2 10 2 2 8 3" xfId="4244"/>
    <cellStyle name="Comma 2 10 2 2 8 3 2" xfId="4245"/>
    <cellStyle name="Comma 2 10 2 2 8 3 3" xfId="4246"/>
    <cellStyle name="Comma 2 10 2 2 8 4" xfId="4247"/>
    <cellStyle name="Comma 2 10 2 2 8 4 2" xfId="4248"/>
    <cellStyle name="Comma 2 10 2 2 8 4 3" xfId="4249"/>
    <cellStyle name="Comma 2 10 2 2 8 5" xfId="4250"/>
    <cellStyle name="Comma 2 10 2 2 8 5 2" xfId="4251"/>
    <cellStyle name="Comma 2 10 2 2 8 5 3" xfId="4252"/>
    <cellStyle name="Comma 2 10 2 2 8 6" xfId="4253"/>
    <cellStyle name="Comma 2 10 2 2 8 7" xfId="4254"/>
    <cellStyle name="Comma 2 10 2 2 9" xfId="4255"/>
    <cellStyle name="Comma 2 10 2 2 9 2" xfId="4256"/>
    <cellStyle name="Comma 2 10 2 2 9 3" xfId="4257"/>
    <cellStyle name="Comma 2 10 2 3" xfId="4258"/>
    <cellStyle name="Comma 2 10 2 3 10" xfId="4259"/>
    <cellStyle name="Comma 2 10 2 3 11" xfId="4260"/>
    <cellStyle name="Comma 2 10 2 3 2" xfId="4261"/>
    <cellStyle name="Comma 2 10 2 3 2 2" xfId="4262"/>
    <cellStyle name="Comma 2 10 2 3 2 2 2" xfId="4263"/>
    <cellStyle name="Comma 2 10 2 3 2 2 2 2" xfId="4264"/>
    <cellStyle name="Comma 2 10 2 3 2 2 2 3" xfId="4265"/>
    <cellStyle name="Comma 2 10 2 3 2 2 3" xfId="4266"/>
    <cellStyle name="Comma 2 10 2 3 2 2 3 2" xfId="4267"/>
    <cellStyle name="Comma 2 10 2 3 2 2 3 3" xfId="4268"/>
    <cellStyle name="Comma 2 10 2 3 2 2 4" xfId="4269"/>
    <cellStyle name="Comma 2 10 2 3 2 2 4 2" xfId="4270"/>
    <cellStyle name="Comma 2 10 2 3 2 2 4 3" xfId="4271"/>
    <cellStyle name="Comma 2 10 2 3 2 2 5" xfId="4272"/>
    <cellStyle name="Comma 2 10 2 3 2 2 5 2" xfId="4273"/>
    <cellStyle name="Comma 2 10 2 3 2 2 5 3" xfId="4274"/>
    <cellStyle name="Comma 2 10 2 3 2 2 6" xfId="4275"/>
    <cellStyle name="Comma 2 10 2 3 2 2 7" xfId="4276"/>
    <cellStyle name="Comma 2 10 2 3 2 3" xfId="4277"/>
    <cellStyle name="Comma 2 10 2 3 2 3 2" xfId="4278"/>
    <cellStyle name="Comma 2 10 2 3 2 3 3" xfId="4279"/>
    <cellStyle name="Comma 2 10 2 3 2 4" xfId="4280"/>
    <cellStyle name="Comma 2 10 2 3 2 4 2" xfId="4281"/>
    <cellStyle name="Comma 2 10 2 3 2 4 3" xfId="4282"/>
    <cellStyle name="Comma 2 10 2 3 2 5" xfId="4283"/>
    <cellStyle name="Comma 2 10 2 3 2 5 2" xfId="4284"/>
    <cellStyle name="Comma 2 10 2 3 2 5 3" xfId="4285"/>
    <cellStyle name="Comma 2 10 2 3 2 6" xfId="4286"/>
    <cellStyle name="Comma 2 10 2 3 2 6 2" xfId="4287"/>
    <cellStyle name="Comma 2 10 2 3 2 6 3" xfId="4288"/>
    <cellStyle name="Comma 2 10 2 3 2 7" xfId="4289"/>
    <cellStyle name="Comma 2 10 2 3 2 8" xfId="4290"/>
    <cellStyle name="Comma 2 10 2 3 3" xfId="4291"/>
    <cellStyle name="Comma 2 10 2 3 3 2" xfId="4292"/>
    <cellStyle name="Comma 2 10 2 3 3 2 2" xfId="4293"/>
    <cellStyle name="Comma 2 10 2 3 3 2 3" xfId="4294"/>
    <cellStyle name="Comma 2 10 2 3 3 3" xfId="4295"/>
    <cellStyle name="Comma 2 10 2 3 3 3 2" xfId="4296"/>
    <cellStyle name="Comma 2 10 2 3 3 3 3" xfId="4297"/>
    <cellStyle name="Comma 2 10 2 3 3 4" xfId="4298"/>
    <cellStyle name="Comma 2 10 2 3 3 4 2" xfId="4299"/>
    <cellStyle name="Comma 2 10 2 3 3 4 3" xfId="4300"/>
    <cellStyle name="Comma 2 10 2 3 3 5" xfId="4301"/>
    <cellStyle name="Comma 2 10 2 3 3 5 2" xfId="4302"/>
    <cellStyle name="Comma 2 10 2 3 3 5 3" xfId="4303"/>
    <cellStyle name="Comma 2 10 2 3 3 6" xfId="4304"/>
    <cellStyle name="Comma 2 10 2 3 3 7" xfId="4305"/>
    <cellStyle name="Comma 2 10 2 3 4" xfId="4306"/>
    <cellStyle name="Comma 2 10 2 3 4 2" xfId="4307"/>
    <cellStyle name="Comma 2 10 2 3 4 2 2" xfId="4308"/>
    <cellStyle name="Comma 2 10 2 3 4 2 3" xfId="4309"/>
    <cellStyle name="Comma 2 10 2 3 4 3" xfId="4310"/>
    <cellStyle name="Comma 2 10 2 3 4 3 2" xfId="4311"/>
    <cellStyle name="Comma 2 10 2 3 4 3 3" xfId="4312"/>
    <cellStyle name="Comma 2 10 2 3 4 4" xfId="4313"/>
    <cellStyle name="Comma 2 10 2 3 4 4 2" xfId="4314"/>
    <cellStyle name="Comma 2 10 2 3 4 4 3" xfId="4315"/>
    <cellStyle name="Comma 2 10 2 3 4 5" xfId="4316"/>
    <cellStyle name="Comma 2 10 2 3 4 5 2" xfId="4317"/>
    <cellStyle name="Comma 2 10 2 3 4 5 3" xfId="4318"/>
    <cellStyle name="Comma 2 10 2 3 4 6" xfId="4319"/>
    <cellStyle name="Comma 2 10 2 3 4 7" xfId="4320"/>
    <cellStyle name="Comma 2 10 2 3 5" xfId="4321"/>
    <cellStyle name="Comma 2 10 2 3 5 2" xfId="4322"/>
    <cellStyle name="Comma 2 10 2 3 5 2 2" xfId="4323"/>
    <cellStyle name="Comma 2 10 2 3 5 2 3" xfId="4324"/>
    <cellStyle name="Comma 2 10 2 3 5 3" xfId="4325"/>
    <cellStyle name="Comma 2 10 2 3 5 3 2" xfId="4326"/>
    <cellStyle name="Comma 2 10 2 3 5 3 3" xfId="4327"/>
    <cellStyle name="Comma 2 10 2 3 5 4" xfId="4328"/>
    <cellStyle name="Comma 2 10 2 3 5 4 2" xfId="4329"/>
    <cellStyle name="Comma 2 10 2 3 5 4 3" xfId="4330"/>
    <cellStyle name="Comma 2 10 2 3 5 5" xfId="4331"/>
    <cellStyle name="Comma 2 10 2 3 5 5 2" xfId="4332"/>
    <cellStyle name="Comma 2 10 2 3 5 5 3" xfId="4333"/>
    <cellStyle name="Comma 2 10 2 3 5 6" xfId="4334"/>
    <cellStyle name="Comma 2 10 2 3 5 7" xfId="4335"/>
    <cellStyle name="Comma 2 10 2 3 6" xfId="4336"/>
    <cellStyle name="Comma 2 10 2 3 6 2" xfId="4337"/>
    <cellStyle name="Comma 2 10 2 3 6 3" xfId="4338"/>
    <cellStyle name="Comma 2 10 2 3 7" xfId="4339"/>
    <cellStyle name="Comma 2 10 2 3 7 2" xfId="4340"/>
    <cellStyle name="Comma 2 10 2 3 7 3" xfId="4341"/>
    <cellStyle name="Comma 2 10 2 3 8" xfId="4342"/>
    <cellStyle name="Comma 2 10 2 3 8 2" xfId="4343"/>
    <cellStyle name="Comma 2 10 2 3 8 3" xfId="4344"/>
    <cellStyle name="Comma 2 10 2 3 9" xfId="4345"/>
    <cellStyle name="Comma 2 10 2 3 9 2" xfId="4346"/>
    <cellStyle name="Comma 2 10 2 3 9 3" xfId="4347"/>
    <cellStyle name="Comma 2 10 2 4" xfId="4348"/>
    <cellStyle name="Comma 2 10 2 4 2" xfId="4349"/>
    <cellStyle name="Comma 2 10 2 4 2 2" xfId="4350"/>
    <cellStyle name="Comma 2 10 2 4 2 2 2" xfId="4351"/>
    <cellStyle name="Comma 2 10 2 4 2 2 3" xfId="4352"/>
    <cellStyle name="Comma 2 10 2 4 2 3" xfId="4353"/>
    <cellStyle name="Comma 2 10 2 4 2 3 2" xfId="4354"/>
    <cellStyle name="Comma 2 10 2 4 2 3 3" xfId="4355"/>
    <cellStyle name="Comma 2 10 2 4 2 4" xfId="4356"/>
    <cellStyle name="Comma 2 10 2 4 2 4 2" xfId="4357"/>
    <cellStyle name="Comma 2 10 2 4 2 4 3" xfId="4358"/>
    <cellStyle name="Comma 2 10 2 4 2 5" xfId="4359"/>
    <cellStyle name="Comma 2 10 2 4 2 5 2" xfId="4360"/>
    <cellStyle name="Comma 2 10 2 4 2 5 3" xfId="4361"/>
    <cellStyle name="Comma 2 10 2 4 2 6" xfId="4362"/>
    <cellStyle name="Comma 2 10 2 4 2 7" xfId="4363"/>
    <cellStyle name="Comma 2 10 2 4 3" xfId="4364"/>
    <cellStyle name="Comma 2 10 2 4 3 2" xfId="4365"/>
    <cellStyle name="Comma 2 10 2 4 3 3" xfId="4366"/>
    <cellStyle name="Comma 2 10 2 4 4" xfId="4367"/>
    <cellStyle name="Comma 2 10 2 4 4 2" xfId="4368"/>
    <cellStyle name="Comma 2 10 2 4 4 3" xfId="4369"/>
    <cellStyle name="Comma 2 10 2 4 5" xfId="4370"/>
    <cellStyle name="Comma 2 10 2 4 5 2" xfId="4371"/>
    <cellStyle name="Comma 2 10 2 4 5 3" xfId="4372"/>
    <cellStyle name="Comma 2 10 2 4 6" xfId="4373"/>
    <cellStyle name="Comma 2 10 2 4 6 2" xfId="4374"/>
    <cellStyle name="Comma 2 10 2 4 6 3" xfId="4375"/>
    <cellStyle name="Comma 2 10 2 4 7" xfId="4376"/>
    <cellStyle name="Comma 2 10 2 4 8" xfId="4377"/>
    <cellStyle name="Comma 2 10 2 5" xfId="4378"/>
    <cellStyle name="Comma 2 10 2 5 2" xfId="4379"/>
    <cellStyle name="Comma 2 10 2 5 2 2" xfId="4380"/>
    <cellStyle name="Comma 2 10 2 5 2 2 2" xfId="4381"/>
    <cellStyle name="Comma 2 10 2 5 2 2 3" xfId="4382"/>
    <cellStyle name="Comma 2 10 2 5 2 3" xfId="4383"/>
    <cellStyle name="Comma 2 10 2 5 2 3 2" xfId="4384"/>
    <cellStyle name="Comma 2 10 2 5 2 3 3" xfId="4385"/>
    <cellStyle name="Comma 2 10 2 5 2 4" xfId="4386"/>
    <cellStyle name="Comma 2 10 2 5 2 4 2" xfId="4387"/>
    <cellStyle name="Comma 2 10 2 5 2 4 3" xfId="4388"/>
    <cellStyle name="Comma 2 10 2 5 2 5" xfId="4389"/>
    <cellStyle name="Comma 2 10 2 5 2 5 2" xfId="4390"/>
    <cellStyle name="Comma 2 10 2 5 2 5 3" xfId="4391"/>
    <cellStyle name="Comma 2 10 2 5 2 6" xfId="4392"/>
    <cellStyle name="Comma 2 10 2 5 2 7" xfId="4393"/>
    <cellStyle name="Comma 2 10 2 5 3" xfId="4394"/>
    <cellStyle name="Comma 2 10 2 5 3 2" xfId="4395"/>
    <cellStyle name="Comma 2 10 2 5 3 3" xfId="4396"/>
    <cellStyle name="Comma 2 10 2 5 4" xfId="4397"/>
    <cellStyle name="Comma 2 10 2 5 4 2" xfId="4398"/>
    <cellStyle name="Comma 2 10 2 5 4 3" xfId="4399"/>
    <cellStyle name="Comma 2 10 2 5 5" xfId="4400"/>
    <cellStyle name="Comma 2 10 2 5 5 2" xfId="4401"/>
    <cellStyle name="Comma 2 10 2 5 5 3" xfId="4402"/>
    <cellStyle name="Comma 2 10 2 5 6" xfId="4403"/>
    <cellStyle name="Comma 2 10 2 5 6 2" xfId="4404"/>
    <cellStyle name="Comma 2 10 2 5 6 3" xfId="4405"/>
    <cellStyle name="Comma 2 10 2 5 7" xfId="4406"/>
    <cellStyle name="Comma 2 10 2 5 8" xfId="4407"/>
    <cellStyle name="Comma 2 10 2 6" xfId="4408"/>
    <cellStyle name="Comma 2 10 2 6 2" xfId="4409"/>
    <cellStyle name="Comma 2 10 2 6 2 2" xfId="4410"/>
    <cellStyle name="Comma 2 10 2 6 2 3" xfId="4411"/>
    <cellStyle name="Comma 2 10 2 6 3" xfId="4412"/>
    <cellStyle name="Comma 2 10 2 6 3 2" xfId="4413"/>
    <cellStyle name="Comma 2 10 2 6 3 3" xfId="4414"/>
    <cellStyle name="Comma 2 10 2 6 4" xfId="4415"/>
    <cellStyle name="Comma 2 10 2 6 4 2" xfId="4416"/>
    <cellStyle name="Comma 2 10 2 6 4 3" xfId="4417"/>
    <cellStyle name="Comma 2 10 2 6 5" xfId="4418"/>
    <cellStyle name="Comma 2 10 2 6 5 2" xfId="4419"/>
    <cellStyle name="Comma 2 10 2 6 5 3" xfId="4420"/>
    <cellStyle name="Comma 2 10 2 6 6" xfId="4421"/>
    <cellStyle name="Comma 2 10 2 6 7" xfId="4422"/>
    <cellStyle name="Comma 2 10 2 7" xfId="4423"/>
    <cellStyle name="Comma 2 10 2 7 2" xfId="4424"/>
    <cellStyle name="Comma 2 10 2 7 2 2" xfId="4425"/>
    <cellStyle name="Comma 2 10 2 7 2 3" xfId="4426"/>
    <cellStyle name="Comma 2 10 2 7 3" xfId="4427"/>
    <cellStyle name="Comma 2 10 2 7 3 2" xfId="4428"/>
    <cellStyle name="Comma 2 10 2 7 3 3" xfId="4429"/>
    <cellStyle name="Comma 2 10 2 7 4" xfId="4430"/>
    <cellStyle name="Comma 2 10 2 7 4 2" xfId="4431"/>
    <cellStyle name="Comma 2 10 2 7 4 3" xfId="4432"/>
    <cellStyle name="Comma 2 10 2 7 5" xfId="4433"/>
    <cellStyle name="Comma 2 10 2 7 5 2" xfId="4434"/>
    <cellStyle name="Comma 2 10 2 7 5 3" xfId="4435"/>
    <cellStyle name="Comma 2 10 2 7 6" xfId="4436"/>
    <cellStyle name="Comma 2 10 2 7 7" xfId="4437"/>
    <cellStyle name="Comma 2 10 2 8" xfId="4438"/>
    <cellStyle name="Comma 2 10 2 8 2" xfId="4439"/>
    <cellStyle name="Comma 2 10 2 8 2 2" xfId="4440"/>
    <cellStyle name="Comma 2 10 2 8 2 3" xfId="4441"/>
    <cellStyle name="Comma 2 10 2 8 3" xfId="4442"/>
    <cellStyle name="Comma 2 10 2 8 3 2" xfId="4443"/>
    <cellStyle name="Comma 2 10 2 8 3 3" xfId="4444"/>
    <cellStyle name="Comma 2 10 2 8 4" xfId="4445"/>
    <cellStyle name="Comma 2 10 2 8 4 2" xfId="4446"/>
    <cellStyle name="Comma 2 10 2 8 4 3" xfId="4447"/>
    <cellStyle name="Comma 2 10 2 8 5" xfId="4448"/>
    <cellStyle name="Comma 2 10 2 8 5 2" xfId="4449"/>
    <cellStyle name="Comma 2 10 2 8 5 3" xfId="4450"/>
    <cellStyle name="Comma 2 10 2 8 6" xfId="4451"/>
    <cellStyle name="Comma 2 10 2 8 7" xfId="4452"/>
    <cellStyle name="Comma 2 10 2 9" xfId="4453"/>
    <cellStyle name="Comma 2 10 2 9 2" xfId="4454"/>
    <cellStyle name="Comma 2 10 2 9 2 2" xfId="4455"/>
    <cellStyle name="Comma 2 10 2 9 2 3" xfId="4456"/>
    <cellStyle name="Comma 2 10 2 9 3" xfId="4457"/>
    <cellStyle name="Comma 2 10 2 9 3 2" xfId="4458"/>
    <cellStyle name="Comma 2 10 2 9 3 3" xfId="4459"/>
    <cellStyle name="Comma 2 10 2 9 4" xfId="4460"/>
    <cellStyle name="Comma 2 10 2 9 4 2" xfId="4461"/>
    <cellStyle name="Comma 2 10 2 9 4 3" xfId="4462"/>
    <cellStyle name="Comma 2 10 2 9 5" xfId="4463"/>
    <cellStyle name="Comma 2 10 2 9 5 2" xfId="4464"/>
    <cellStyle name="Comma 2 10 2 9 5 3" xfId="4465"/>
    <cellStyle name="Comma 2 10 2 9 6" xfId="4466"/>
    <cellStyle name="Comma 2 10 2 9 7" xfId="4467"/>
    <cellStyle name="Comma 2 10 3" xfId="4468"/>
    <cellStyle name="Comma 2 10 3 10" xfId="4469"/>
    <cellStyle name="Comma 2 10 3 10 2" xfId="4470"/>
    <cellStyle name="Comma 2 10 3 10 3" xfId="4471"/>
    <cellStyle name="Comma 2 10 3 11" xfId="4472"/>
    <cellStyle name="Comma 2 10 3 11 2" xfId="4473"/>
    <cellStyle name="Comma 2 10 3 11 3" xfId="4474"/>
    <cellStyle name="Comma 2 10 3 12" xfId="4475"/>
    <cellStyle name="Comma 2 10 3 12 2" xfId="4476"/>
    <cellStyle name="Comma 2 10 3 12 3" xfId="4477"/>
    <cellStyle name="Comma 2 10 3 13" xfId="4478"/>
    <cellStyle name="Comma 2 10 3 14" xfId="4479"/>
    <cellStyle name="Comma 2 10 3 2" xfId="4480"/>
    <cellStyle name="Comma 2 10 3 2 10" xfId="4481"/>
    <cellStyle name="Comma 2 10 3 2 11" xfId="4482"/>
    <cellStyle name="Comma 2 10 3 2 2" xfId="4483"/>
    <cellStyle name="Comma 2 10 3 2 2 2" xfId="4484"/>
    <cellStyle name="Comma 2 10 3 2 2 2 2" xfId="4485"/>
    <cellStyle name="Comma 2 10 3 2 2 2 2 2" xfId="4486"/>
    <cellStyle name="Comma 2 10 3 2 2 2 2 3" xfId="4487"/>
    <cellStyle name="Comma 2 10 3 2 2 2 3" xfId="4488"/>
    <cellStyle name="Comma 2 10 3 2 2 2 3 2" xfId="4489"/>
    <cellStyle name="Comma 2 10 3 2 2 2 3 3" xfId="4490"/>
    <cellStyle name="Comma 2 10 3 2 2 2 4" xfId="4491"/>
    <cellStyle name="Comma 2 10 3 2 2 2 4 2" xfId="4492"/>
    <cellStyle name="Comma 2 10 3 2 2 2 4 3" xfId="4493"/>
    <cellStyle name="Comma 2 10 3 2 2 2 5" xfId="4494"/>
    <cellStyle name="Comma 2 10 3 2 2 2 5 2" xfId="4495"/>
    <cellStyle name="Comma 2 10 3 2 2 2 5 3" xfId="4496"/>
    <cellStyle name="Comma 2 10 3 2 2 2 6" xfId="4497"/>
    <cellStyle name="Comma 2 10 3 2 2 2 7" xfId="4498"/>
    <cellStyle name="Comma 2 10 3 2 2 3" xfId="4499"/>
    <cellStyle name="Comma 2 10 3 2 2 3 2" xfId="4500"/>
    <cellStyle name="Comma 2 10 3 2 2 3 3" xfId="4501"/>
    <cellStyle name="Comma 2 10 3 2 2 4" xfId="4502"/>
    <cellStyle name="Comma 2 10 3 2 2 4 2" xfId="4503"/>
    <cellStyle name="Comma 2 10 3 2 2 4 3" xfId="4504"/>
    <cellStyle name="Comma 2 10 3 2 2 5" xfId="4505"/>
    <cellStyle name="Comma 2 10 3 2 2 5 2" xfId="4506"/>
    <cellStyle name="Comma 2 10 3 2 2 5 3" xfId="4507"/>
    <cellStyle name="Comma 2 10 3 2 2 6" xfId="4508"/>
    <cellStyle name="Comma 2 10 3 2 2 6 2" xfId="4509"/>
    <cellStyle name="Comma 2 10 3 2 2 6 3" xfId="4510"/>
    <cellStyle name="Comma 2 10 3 2 2 7" xfId="4511"/>
    <cellStyle name="Comma 2 10 3 2 2 8" xfId="4512"/>
    <cellStyle name="Comma 2 10 3 2 3" xfId="4513"/>
    <cellStyle name="Comma 2 10 3 2 3 2" xfId="4514"/>
    <cellStyle name="Comma 2 10 3 2 3 2 2" xfId="4515"/>
    <cellStyle name="Comma 2 10 3 2 3 2 3" xfId="4516"/>
    <cellStyle name="Comma 2 10 3 2 3 3" xfId="4517"/>
    <cellStyle name="Comma 2 10 3 2 3 3 2" xfId="4518"/>
    <cellStyle name="Comma 2 10 3 2 3 3 3" xfId="4519"/>
    <cellStyle name="Comma 2 10 3 2 3 4" xfId="4520"/>
    <cellStyle name="Comma 2 10 3 2 3 4 2" xfId="4521"/>
    <cellStyle name="Comma 2 10 3 2 3 4 3" xfId="4522"/>
    <cellStyle name="Comma 2 10 3 2 3 5" xfId="4523"/>
    <cellStyle name="Comma 2 10 3 2 3 5 2" xfId="4524"/>
    <cellStyle name="Comma 2 10 3 2 3 5 3" xfId="4525"/>
    <cellStyle name="Comma 2 10 3 2 3 6" xfId="4526"/>
    <cellStyle name="Comma 2 10 3 2 3 7" xfId="4527"/>
    <cellStyle name="Comma 2 10 3 2 4" xfId="4528"/>
    <cellStyle name="Comma 2 10 3 2 4 2" xfId="4529"/>
    <cellStyle name="Comma 2 10 3 2 4 2 2" xfId="4530"/>
    <cellStyle name="Comma 2 10 3 2 4 2 3" xfId="4531"/>
    <cellStyle name="Comma 2 10 3 2 4 3" xfId="4532"/>
    <cellStyle name="Comma 2 10 3 2 4 3 2" xfId="4533"/>
    <cellStyle name="Comma 2 10 3 2 4 3 3" xfId="4534"/>
    <cellStyle name="Comma 2 10 3 2 4 4" xfId="4535"/>
    <cellStyle name="Comma 2 10 3 2 4 4 2" xfId="4536"/>
    <cellStyle name="Comma 2 10 3 2 4 4 3" xfId="4537"/>
    <cellStyle name="Comma 2 10 3 2 4 5" xfId="4538"/>
    <cellStyle name="Comma 2 10 3 2 4 5 2" xfId="4539"/>
    <cellStyle name="Comma 2 10 3 2 4 5 3" xfId="4540"/>
    <cellStyle name="Comma 2 10 3 2 4 6" xfId="4541"/>
    <cellStyle name="Comma 2 10 3 2 4 7" xfId="4542"/>
    <cellStyle name="Comma 2 10 3 2 5" xfId="4543"/>
    <cellStyle name="Comma 2 10 3 2 5 2" xfId="4544"/>
    <cellStyle name="Comma 2 10 3 2 5 2 2" xfId="4545"/>
    <cellStyle name="Comma 2 10 3 2 5 2 3" xfId="4546"/>
    <cellStyle name="Comma 2 10 3 2 5 3" xfId="4547"/>
    <cellStyle name="Comma 2 10 3 2 5 3 2" xfId="4548"/>
    <cellStyle name="Comma 2 10 3 2 5 3 3" xfId="4549"/>
    <cellStyle name="Comma 2 10 3 2 5 4" xfId="4550"/>
    <cellStyle name="Comma 2 10 3 2 5 4 2" xfId="4551"/>
    <cellStyle name="Comma 2 10 3 2 5 4 3" xfId="4552"/>
    <cellStyle name="Comma 2 10 3 2 5 5" xfId="4553"/>
    <cellStyle name="Comma 2 10 3 2 5 5 2" xfId="4554"/>
    <cellStyle name="Comma 2 10 3 2 5 5 3" xfId="4555"/>
    <cellStyle name="Comma 2 10 3 2 5 6" xfId="4556"/>
    <cellStyle name="Comma 2 10 3 2 5 7" xfId="4557"/>
    <cellStyle name="Comma 2 10 3 2 6" xfId="4558"/>
    <cellStyle name="Comma 2 10 3 2 6 2" xfId="4559"/>
    <cellStyle name="Comma 2 10 3 2 6 3" xfId="4560"/>
    <cellStyle name="Comma 2 10 3 2 7" xfId="4561"/>
    <cellStyle name="Comma 2 10 3 2 7 2" xfId="4562"/>
    <cellStyle name="Comma 2 10 3 2 7 3" xfId="4563"/>
    <cellStyle name="Comma 2 10 3 2 8" xfId="4564"/>
    <cellStyle name="Comma 2 10 3 2 8 2" xfId="4565"/>
    <cellStyle name="Comma 2 10 3 2 8 3" xfId="4566"/>
    <cellStyle name="Comma 2 10 3 2 9" xfId="4567"/>
    <cellStyle name="Comma 2 10 3 2 9 2" xfId="4568"/>
    <cellStyle name="Comma 2 10 3 2 9 3" xfId="4569"/>
    <cellStyle name="Comma 2 10 3 3" xfId="4570"/>
    <cellStyle name="Comma 2 10 3 3 2" xfId="4571"/>
    <cellStyle name="Comma 2 10 3 3 2 2" xfId="4572"/>
    <cellStyle name="Comma 2 10 3 3 2 2 2" xfId="4573"/>
    <cellStyle name="Comma 2 10 3 3 2 2 3" xfId="4574"/>
    <cellStyle name="Comma 2 10 3 3 2 3" xfId="4575"/>
    <cellStyle name="Comma 2 10 3 3 2 3 2" xfId="4576"/>
    <cellStyle name="Comma 2 10 3 3 2 3 3" xfId="4577"/>
    <cellStyle name="Comma 2 10 3 3 2 4" xfId="4578"/>
    <cellStyle name="Comma 2 10 3 3 2 4 2" xfId="4579"/>
    <cellStyle name="Comma 2 10 3 3 2 4 3" xfId="4580"/>
    <cellStyle name="Comma 2 10 3 3 2 5" xfId="4581"/>
    <cellStyle name="Comma 2 10 3 3 2 5 2" xfId="4582"/>
    <cellStyle name="Comma 2 10 3 3 2 5 3" xfId="4583"/>
    <cellStyle name="Comma 2 10 3 3 2 6" xfId="4584"/>
    <cellStyle name="Comma 2 10 3 3 2 7" xfId="4585"/>
    <cellStyle name="Comma 2 10 3 3 3" xfId="4586"/>
    <cellStyle name="Comma 2 10 3 3 3 2" xfId="4587"/>
    <cellStyle name="Comma 2 10 3 3 3 3" xfId="4588"/>
    <cellStyle name="Comma 2 10 3 3 4" xfId="4589"/>
    <cellStyle name="Comma 2 10 3 3 4 2" xfId="4590"/>
    <cellStyle name="Comma 2 10 3 3 4 3" xfId="4591"/>
    <cellStyle name="Comma 2 10 3 3 5" xfId="4592"/>
    <cellStyle name="Comma 2 10 3 3 5 2" xfId="4593"/>
    <cellStyle name="Comma 2 10 3 3 5 3" xfId="4594"/>
    <cellStyle name="Comma 2 10 3 3 6" xfId="4595"/>
    <cellStyle name="Comma 2 10 3 3 6 2" xfId="4596"/>
    <cellStyle name="Comma 2 10 3 3 6 3" xfId="4597"/>
    <cellStyle name="Comma 2 10 3 3 7" xfId="4598"/>
    <cellStyle name="Comma 2 10 3 3 8" xfId="4599"/>
    <cellStyle name="Comma 2 10 3 4" xfId="4600"/>
    <cellStyle name="Comma 2 10 3 4 2" xfId="4601"/>
    <cellStyle name="Comma 2 10 3 4 2 2" xfId="4602"/>
    <cellStyle name="Comma 2 10 3 4 2 2 2" xfId="4603"/>
    <cellStyle name="Comma 2 10 3 4 2 2 3" xfId="4604"/>
    <cellStyle name="Comma 2 10 3 4 2 3" xfId="4605"/>
    <cellStyle name="Comma 2 10 3 4 2 3 2" xfId="4606"/>
    <cellStyle name="Comma 2 10 3 4 2 3 3" xfId="4607"/>
    <cellStyle name="Comma 2 10 3 4 2 4" xfId="4608"/>
    <cellStyle name="Comma 2 10 3 4 2 4 2" xfId="4609"/>
    <cellStyle name="Comma 2 10 3 4 2 4 3" xfId="4610"/>
    <cellStyle name="Comma 2 10 3 4 2 5" xfId="4611"/>
    <cellStyle name="Comma 2 10 3 4 2 5 2" xfId="4612"/>
    <cellStyle name="Comma 2 10 3 4 2 5 3" xfId="4613"/>
    <cellStyle name="Comma 2 10 3 4 2 6" xfId="4614"/>
    <cellStyle name="Comma 2 10 3 4 2 7" xfId="4615"/>
    <cellStyle name="Comma 2 10 3 4 3" xfId="4616"/>
    <cellStyle name="Comma 2 10 3 4 3 2" xfId="4617"/>
    <cellStyle name="Comma 2 10 3 4 3 3" xfId="4618"/>
    <cellStyle name="Comma 2 10 3 4 4" xfId="4619"/>
    <cellStyle name="Comma 2 10 3 4 4 2" xfId="4620"/>
    <cellStyle name="Comma 2 10 3 4 4 3" xfId="4621"/>
    <cellStyle name="Comma 2 10 3 4 5" xfId="4622"/>
    <cellStyle name="Comma 2 10 3 4 5 2" xfId="4623"/>
    <cellStyle name="Comma 2 10 3 4 5 3" xfId="4624"/>
    <cellStyle name="Comma 2 10 3 4 6" xfId="4625"/>
    <cellStyle name="Comma 2 10 3 4 6 2" xfId="4626"/>
    <cellStyle name="Comma 2 10 3 4 6 3" xfId="4627"/>
    <cellStyle name="Comma 2 10 3 4 7" xfId="4628"/>
    <cellStyle name="Comma 2 10 3 4 8" xfId="4629"/>
    <cellStyle name="Comma 2 10 3 5" xfId="4630"/>
    <cellStyle name="Comma 2 10 3 5 2" xfId="4631"/>
    <cellStyle name="Comma 2 10 3 5 2 2" xfId="4632"/>
    <cellStyle name="Comma 2 10 3 5 2 3" xfId="4633"/>
    <cellStyle name="Comma 2 10 3 5 3" xfId="4634"/>
    <cellStyle name="Comma 2 10 3 5 3 2" xfId="4635"/>
    <cellStyle name="Comma 2 10 3 5 3 3" xfId="4636"/>
    <cellStyle name="Comma 2 10 3 5 4" xfId="4637"/>
    <cellStyle name="Comma 2 10 3 5 4 2" xfId="4638"/>
    <cellStyle name="Comma 2 10 3 5 4 3" xfId="4639"/>
    <cellStyle name="Comma 2 10 3 5 5" xfId="4640"/>
    <cellStyle name="Comma 2 10 3 5 5 2" xfId="4641"/>
    <cellStyle name="Comma 2 10 3 5 5 3" xfId="4642"/>
    <cellStyle name="Comma 2 10 3 5 6" xfId="4643"/>
    <cellStyle name="Comma 2 10 3 5 7" xfId="4644"/>
    <cellStyle name="Comma 2 10 3 6" xfId="4645"/>
    <cellStyle name="Comma 2 10 3 6 2" xfId="4646"/>
    <cellStyle name="Comma 2 10 3 6 2 2" xfId="4647"/>
    <cellStyle name="Comma 2 10 3 6 2 3" xfId="4648"/>
    <cellStyle name="Comma 2 10 3 6 3" xfId="4649"/>
    <cellStyle name="Comma 2 10 3 6 3 2" xfId="4650"/>
    <cellStyle name="Comma 2 10 3 6 3 3" xfId="4651"/>
    <cellStyle name="Comma 2 10 3 6 4" xfId="4652"/>
    <cellStyle name="Comma 2 10 3 6 4 2" xfId="4653"/>
    <cellStyle name="Comma 2 10 3 6 4 3" xfId="4654"/>
    <cellStyle name="Comma 2 10 3 6 5" xfId="4655"/>
    <cellStyle name="Comma 2 10 3 6 5 2" xfId="4656"/>
    <cellStyle name="Comma 2 10 3 6 5 3" xfId="4657"/>
    <cellStyle name="Comma 2 10 3 6 6" xfId="4658"/>
    <cellStyle name="Comma 2 10 3 6 7" xfId="4659"/>
    <cellStyle name="Comma 2 10 3 7" xfId="4660"/>
    <cellStyle name="Comma 2 10 3 7 2" xfId="4661"/>
    <cellStyle name="Comma 2 10 3 7 2 2" xfId="4662"/>
    <cellStyle name="Comma 2 10 3 7 2 3" xfId="4663"/>
    <cellStyle name="Comma 2 10 3 7 3" xfId="4664"/>
    <cellStyle name="Comma 2 10 3 7 3 2" xfId="4665"/>
    <cellStyle name="Comma 2 10 3 7 3 3" xfId="4666"/>
    <cellStyle name="Comma 2 10 3 7 4" xfId="4667"/>
    <cellStyle name="Comma 2 10 3 7 4 2" xfId="4668"/>
    <cellStyle name="Comma 2 10 3 7 4 3" xfId="4669"/>
    <cellStyle name="Comma 2 10 3 7 5" xfId="4670"/>
    <cellStyle name="Comma 2 10 3 7 5 2" xfId="4671"/>
    <cellStyle name="Comma 2 10 3 7 5 3" xfId="4672"/>
    <cellStyle name="Comma 2 10 3 7 6" xfId="4673"/>
    <cellStyle name="Comma 2 10 3 7 7" xfId="4674"/>
    <cellStyle name="Comma 2 10 3 8" xfId="4675"/>
    <cellStyle name="Comma 2 10 3 8 2" xfId="4676"/>
    <cellStyle name="Comma 2 10 3 8 2 2" xfId="4677"/>
    <cellStyle name="Comma 2 10 3 8 2 3" xfId="4678"/>
    <cellStyle name="Comma 2 10 3 8 3" xfId="4679"/>
    <cellStyle name="Comma 2 10 3 8 3 2" xfId="4680"/>
    <cellStyle name="Comma 2 10 3 8 3 3" xfId="4681"/>
    <cellStyle name="Comma 2 10 3 8 4" xfId="4682"/>
    <cellStyle name="Comma 2 10 3 8 4 2" xfId="4683"/>
    <cellStyle name="Comma 2 10 3 8 4 3" xfId="4684"/>
    <cellStyle name="Comma 2 10 3 8 5" xfId="4685"/>
    <cellStyle name="Comma 2 10 3 8 5 2" xfId="4686"/>
    <cellStyle name="Comma 2 10 3 8 5 3" xfId="4687"/>
    <cellStyle name="Comma 2 10 3 8 6" xfId="4688"/>
    <cellStyle name="Comma 2 10 3 8 7" xfId="4689"/>
    <cellStyle name="Comma 2 10 3 9" xfId="4690"/>
    <cellStyle name="Comma 2 10 3 9 2" xfId="4691"/>
    <cellStyle name="Comma 2 10 3 9 3" xfId="4692"/>
    <cellStyle name="Comma 2 10 4" xfId="4693"/>
    <cellStyle name="Comma 2 10 4 10" xfId="4694"/>
    <cellStyle name="Comma 2 10 4 11" xfId="4695"/>
    <cellStyle name="Comma 2 10 4 2" xfId="4696"/>
    <cellStyle name="Comma 2 10 4 2 2" xfId="4697"/>
    <cellStyle name="Comma 2 10 4 2 2 2" xfId="4698"/>
    <cellStyle name="Comma 2 10 4 2 2 2 2" xfId="4699"/>
    <cellStyle name="Comma 2 10 4 2 2 2 3" xfId="4700"/>
    <cellStyle name="Comma 2 10 4 2 2 3" xfId="4701"/>
    <cellStyle name="Comma 2 10 4 2 2 3 2" xfId="4702"/>
    <cellStyle name="Comma 2 10 4 2 2 3 3" xfId="4703"/>
    <cellStyle name="Comma 2 10 4 2 2 4" xfId="4704"/>
    <cellStyle name="Comma 2 10 4 2 2 4 2" xfId="4705"/>
    <cellStyle name="Comma 2 10 4 2 2 4 3" xfId="4706"/>
    <cellStyle name="Comma 2 10 4 2 2 5" xfId="4707"/>
    <cellStyle name="Comma 2 10 4 2 2 5 2" xfId="4708"/>
    <cellStyle name="Comma 2 10 4 2 2 5 3" xfId="4709"/>
    <cellStyle name="Comma 2 10 4 2 2 6" xfId="4710"/>
    <cellStyle name="Comma 2 10 4 2 2 7" xfId="4711"/>
    <cellStyle name="Comma 2 10 4 2 3" xfId="4712"/>
    <cellStyle name="Comma 2 10 4 2 3 2" xfId="4713"/>
    <cellStyle name="Comma 2 10 4 2 3 3" xfId="4714"/>
    <cellStyle name="Comma 2 10 4 2 4" xfId="4715"/>
    <cellStyle name="Comma 2 10 4 2 4 2" xfId="4716"/>
    <cellStyle name="Comma 2 10 4 2 4 3" xfId="4717"/>
    <cellStyle name="Comma 2 10 4 2 5" xfId="4718"/>
    <cellStyle name="Comma 2 10 4 2 5 2" xfId="4719"/>
    <cellStyle name="Comma 2 10 4 2 5 3" xfId="4720"/>
    <cellStyle name="Comma 2 10 4 2 6" xfId="4721"/>
    <cellStyle name="Comma 2 10 4 2 6 2" xfId="4722"/>
    <cellStyle name="Comma 2 10 4 2 6 3" xfId="4723"/>
    <cellStyle name="Comma 2 10 4 2 7" xfId="4724"/>
    <cellStyle name="Comma 2 10 4 2 8" xfId="4725"/>
    <cellStyle name="Comma 2 10 4 3" xfId="4726"/>
    <cellStyle name="Comma 2 10 4 3 2" xfId="4727"/>
    <cellStyle name="Comma 2 10 4 3 2 2" xfId="4728"/>
    <cellStyle name="Comma 2 10 4 3 2 3" xfId="4729"/>
    <cellStyle name="Comma 2 10 4 3 3" xfId="4730"/>
    <cellStyle name="Comma 2 10 4 3 3 2" xfId="4731"/>
    <cellStyle name="Comma 2 10 4 3 3 3" xfId="4732"/>
    <cellStyle name="Comma 2 10 4 3 4" xfId="4733"/>
    <cellStyle name="Comma 2 10 4 3 4 2" xfId="4734"/>
    <cellStyle name="Comma 2 10 4 3 4 3" xfId="4735"/>
    <cellStyle name="Comma 2 10 4 3 5" xfId="4736"/>
    <cellStyle name="Comma 2 10 4 3 5 2" xfId="4737"/>
    <cellStyle name="Comma 2 10 4 3 5 3" xfId="4738"/>
    <cellStyle name="Comma 2 10 4 3 6" xfId="4739"/>
    <cellStyle name="Comma 2 10 4 3 7" xfId="4740"/>
    <cellStyle name="Comma 2 10 4 4" xfId="4741"/>
    <cellStyle name="Comma 2 10 4 4 2" xfId="4742"/>
    <cellStyle name="Comma 2 10 4 4 2 2" xfId="4743"/>
    <cellStyle name="Comma 2 10 4 4 2 3" xfId="4744"/>
    <cellStyle name="Comma 2 10 4 4 3" xfId="4745"/>
    <cellStyle name="Comma 2 10 4 4 3 2" xfId="4746"/>
    <cellStyle name="Comma 2 10 4 4 3 3" xfId="4747"/>
    <cellStyle name="Comma 2 10 4 4 4" xfId="4748"/>
    <cellStyle name="Comma 2 10 4 4 4 2" xfId="4749"/>
    <cellStyle name="Comma 2 10 4 4 4 3" xfId="4750"/>
    <cellStyle name="Comma 2 10 4 4 5" xfId="4751"/>
    <cellStyle name="Comma 2 10 4 4 5 2" xfId="4752"/>
    <cellStyle name="Comma 2 10 4 4 5 3" xfId="4753"/>
    <cellStyle name="Comma 2 10 4 4 6" xfId="4754"/>
    <cellStyle name="Comma 2 10 4 4 7" xfId="4755"/>
    <cellStyle name="Comma 2 10 4 5" xfId="4756"/>
    <cellStyle name="Comma 2 10 4 5 2" xfId="4757"/>
    <cellStyle name="Comma 2 10 4 5 2 2" xfId="4758"/>
    <cellStyle name="Comma 2 10 4 5 2 3" xfId="4759"/>
    <cellStyle name="Comma 2 10 4 5 3" xfId="4760"/>
    <cellStyle name="Comma 2 10 4 5 3 2" xfId="4761"/>
    <cellStyle name="Comma 2 10 4 5 3 3" xfId="4762"/>
    <cellStyle name="Comma 2 10 4 5 4" xfId="4763"/>
    <cellStyle name="Comma 2 10 4 5 4 2" xfId="4764"/>
    <cellStyle name="Comma 2 10 4 5 4 3" xfId="4765"/>
    <cellStyle name="Comma 2 10 4 5 5" xfId="4766"/>
    <cellStyle name="Comma 2 10 4 5 5 2" xfId="4767"/>
    <cellStyle name="Comma 2 10 4 5 5 3" xfId="4768"/>
    <cellStyle name="Comma 2 10 4 5 6" xfId="4769"/>
    <cellStyle name="Comma 2 10 4 5 7" xfId="4770"/>
    <cellStyle name="Comma 2 10 4 6" xfId="4771"/>
    <cellStyle name="Comma 2 10 4 6 2" xfId="4772"/>
    <cellStyle name="Comma 2 10 4 6 3" xfId="4773"/>
    <cellStyle name="Comma 2 10 4 7" xfId="4774"/>
    <cellStyle name="Comma 2 10 4 7 2" xfId="4775"/>
    <cellStyle name="Comma 2 10 4 7 3" xfId="4776"/>
    <cellStyle name="Comma 2 10 4 8" xfId="4777"/>
    <cellStyle name="Comma 2 10 4 8 2" xfId="4778"/>
    <cellStyle name="Comma 2 10 4 8 3" xfId="4779"/>
    <cellStyle name="Comma 2 10 4 9" xfId="4780"/>
    <cellStyle name="Comma 2 10 4 9 2" xfId="4781"/>
    <cellStyle name="Comma 2 10 4 9 3" xfId="4782"/>
    <cellStyle name="Comma 2 10 5" xfId="4783"/>
    <cellStyle name="Comma 2 10 5 2" xfId="4784"/>
    <cellStyle name="Comma 2 10 5 2 2" xfId="4785"/>
    <cellStyle name="Comma 2 10 5 2 2 2" xfId="4786"/>
    <cellStyle name="Comma 2 10 5 2 2 3" xfId="4787"/>
    <cellStyle name="Comma 2 10 5 2 3" xfId="4788"/>
    <cellStyle name="Comma 2 10 5 2 3 2" xfId="4789"/>
    <cellStyle name="Comma 2 10 5 2 3 3" xfId="4790"/>
    <cellStyle name="Comma 2 10 5 2 4" xfId="4791"/>
    <cellStyle name="Comma 2 10 5 2 4 2" xfId="4792"/>
    <cellStyle name="Comma 2 10 5 2 4 3" xfId="4793"/>
    <cellStyle name="Comma 2 10 5 2 5" xfId="4794"/>
    <cellStyle name="Comma 2 10 5 2 5 2" xfId="4795"/>
    <cellStyle name="Comma 2 10 5 2 5 3" xfId="4796"/>
    <cellStyle name="Comma 2 10 5 2 6" xfId="4797"/>
    <cellStyle name="Comma 2 10 5 2 7" xfId="4798"/>
    <cellStyle name="Comma 2 10 5 3" xfId="4799"/>
    <cellStyle name="Comma 2 10 5 3 2" xfId="4800"/>
    <cellStyle name="Comma 2 10 5 3 3" xfId="4801"/>
    <cellStyle name="Comma 2 10 5 4" xfId="4802"/>
    <cellStyle name="Comma 2 10 5 4 2" xfId="4803"/>
    <cellStyle name="Comma 2 10 5 4 3" xfId="4804"/>
    <cellStyle name="Comma 2 10 5 5" xfId="4805"/>
    <cellStyle name="Comma 2 10 5 5 2" xfId="4806"/>
    <cellStyle name="Comma 2 10 5 5 3" xfId="4807"/>
    <cellStyle name="Comma 2 10 5 6" xfId="4808"/>
    <cellStyle name="Comma 2 10 5 6 2" xfId="4809"/>
    <cellStyle name="Comma 2 10 5 6 3" xfId="4810"/>
    <cellStyle name="Comma 2 10 5 7" xfId="4811"/>
    <cellStyle name="Comma 2 10 5 8" xfId="4812"/>
    <cellStyle name="Comma 2 10 6" xfId="4813"/>
    <cellStyle name="Comma 2 10 6 2" xfId="4814"/>
    <cellStyle name="Comma 2 10 6 2 2" xfId="4815"/>
    <cellStyle name="Comma 2 10 6 2 2 2" xfId="4816"/>
    <cellStyle name="Comma 2 10 6 2 2 3" xfId="4817"/>
    <cellStyle name="Comma 2 10 6 2 3" xfId="4818"/>
    <cellStyle name="Comma 2 10 6 2 3 2" xfId="4819"/>
    <cellStyle name="Comma 2 10 6 2 3 3" xfId="4820"/>
    <cellStyle name="Comma 2 10 6 2 4" xfId="4821"/>
    <cellStyle name="Comma 2 10 6 2 4 2" xfId="4822"/>
    <cellStyle name="Comma 2 10 6 2 4 3" xfId="4823"/>
    <cellStyle name="Comma 2 10 6 2 5" xfId="4824"/>
    <cellStyle name="Comma 2 10 6 2 5 2" xfId="4825"/>
    <cellStyle name="Comma 2 10 6 2 5 3" xfId="4826"/>
    <cellStyle name="Comma 2 10 6 2 6" xfId="4827"/>
    <cellStyle name="Comma 2 10 6 2 7" xfId="4828"/>
    <cellStyle name="Comma 2 10 6 3" xfId="4829"/>
    <cellStyle name="Comma 2 10 6 3 2" xfId="4830"/>
    <cellStyle name="Comma 2 10 6 3 3" xfId="4831"/>
    <cellStyle name="Comma 2 10 6 4" xfId="4832"/>
    <cellStyle name="Comma 2 10 6 4 2" xfId="4833"/>
    <cellStyle name="Comma 2 10 6 4 3" xfId="4834"/>
    <cellStyle name="Comma 2 10 6 5" xfId="4835"/>
    <cellStyle name="Comma 2 10 6 5 2" xfId="4836"/>
    <cellStyle name="Comma 2 10 6 5 3" xfId="4837"/>
    <cellStyle name="Comma 2 10 6 6" xfId="4838"/>
    <cellStyle name="Comma 2 10 6 6 2" xfId="4839"/>
    <cellStyle name="Comma 2 10 6 6 3" xfId="4840"/>
    <cellStyle name="Comma 2 10 6 7" xfId="4841"/>
    <cellStyle name="Comma 2 10 6 8" xfId="4842"/>
    <cellStyle name="Comma 2 10 7" xfId="4843"/>
    <cellStyle name="Comma 2 10 7 2" xfId="4844"/>
    <cellStyle name="Comma 2 10 7 2 2" xfId="4845"/>
    <cellStyle name="Comma 2 10 7 2 3" xfId="4846"/>
    <cellStyle name="Comma 2 10 7 3" xfId="4847"/>
    <cellStyle name="Comma 2 10 7 3 2" xfId="4848"/>
    <cellStyle name="Comma 2 10 7 3 3" xfId="4849"/>
    <cellStyle name="Comma 2 10 7 4" xfId="4850"/>
    <cellStyle name="Comma 2 10 7 4 2" xfId="4851"/>
    <cellStyle name="Comma 2 10 7 4 3" xfId="4852"/>
    <cellStyle name="Comma 2 10 7 5" xfId="4853"/>
    <cellStyle name="Comma 2 10 7 5 2" xfId="4854"/>
    <cellStyle name="Comma 2 10 7 5 3" xfId="4855"/>
    <cellStyle name="Comma 2 10 7 6" xfId="4856"/>
    <cellStyle name="Comma 2 10 7 7" xfId="4857"/>
    <cellStyle name="Comma 2 10 8" xfId="4858"/>
    <cellStyle name="Comma 2 10 8 2" xfId="4859"/>
    <cellStyle name="Comma 2 10 8 2 2" xfId="4860"/>
    <cellStyle name="Comma 2 10 8 2 3" xfId="4861"/>
    <cellStyle name="Comma 2 10 8 3" xfId="4862"/>
    <cellStyle name="Comma 2 10 8 3 2" xfId="4863"/>
    <cellStyle name="Comma 2 10 8 3 3" xfId="4864"/>
    <cellStyle name="Comma 2 10 8 4" xfId="4865"/>
    <cellStyle name="Comma 2 10 8 4 2" xfId="4866"/>
    <cellStyle name="Comma 2 10 8 4 3" xfId="4867"/>
    <cellStyle name="Comma 2 10 8 5" xfId="4868"/>
    <cellStyle name="Comma 2 10 8 5 2" xfId="4869"/>
    <cellStyle name="Comma 2 10 8 5 3" xfId="4870"/>
    <cellStyle name="Comma 2 10 8 6" xfId="4871"/>
    <cellStyle name="Comma 2 10 8 7" xfId="4872"/>
    <cellStyle name="Comma 2 10 9" xfId="4873"/>
    <cellStyle name="Comma 2 10 9 2" xfId="4874"/>
    <cellStyle name="Comma 2 10 9 2 2" xfId="4875"/>
    <cellStyle name="Comma 2 10 9 2 3" xfId="4876"/>
    <cellStyle name="Comma 2 10 9 3" xfId="4877"/>
    <cellStyle name="Comma 2 10 9 3 2" xfId="4878"/>
    <cellStyle name="Comma 2 10 9 3 3" xfId="4879"/>
    <cellStyle name="Comma 2 10 9 4" xfId="4880"/>
    <cellStyle name="Comma 2 10 9 4 2" xfId="4881"/>
    <cellStyle name="Comma 2 10 9 4 3" xfId="4882"/>
    <cellStyle name="Comma 2 10 9 5" xfId="4883"/>
    <cellStyle name="Comma 2 10 9 5 2" xfId="4884"/>
    <cellStyle name="Comma 2 10 9 5 3" xfId="4885"/>
    <cellStyle name="Comma 2 10 9 6" xfId="4886"/>
    <cellStyle name="Comma 2 10 9 7" xfId="4887"/>
    <cellStyle name="Comma 2 11" xfId="4888"/>
    <cellStyle name="Comma 2 11 10" xfId="4889"/>
    <cellStyle name="Comma 2 11 10 2" xfId="4890"/>
    <cellStyle name="Comma 2 11 10 2 2" xfId="4891"/>
    <cellStyle name="Comma 2 11 10 2 3" xfId="4892"/>
    <cellStyle name="Comma 2 11 10 3" xfId="4893"/>
    <cellStyle name="Comma 2 11 10 3 2" xfId="4894"/>
    <cellStyle name="Comma 2 11 10 3 3" xfId="4895"/>
    <cellStyle name="Comma 2 11 10 4" xfId="4896"/>
    <cellStyle name="Comma 2 11 10 4 2" xfId="4897"/>
    <cellStyle name="Comma 2 11 10 4 3" xfId="4898"/>
    <cellStyle name="Comma 2 11 10 5" xfId="4899"/>
    <cellStyle name="Comma 2 11 10 5 2" xfId="4900"/>
    <cellStyle name="Comma 2 11 10 5 3" xfId="4901"/>
    <cellStyle name="Comma 2 11 10 6" xfId="4902"/>
    <cellStyle name="Comma 2 11 10 7" xfId="4903"/>
    <cellStyle name="Comma 2 11 11" xfId="4904"/>
    <cellStyle name="Comma 2 11 11 2" xfId="4905"/>
    <cellStyle name="Comma 2 11 11 3" xfId="4906"/>
    <cellStyle name="Comma 2 11 12" xfId="4907"/>
    <cellStyle name="Comma 2 11 12 2" xfId="4908"/>
    <cellStyle name="Comma 2 11 12 3" xfId="4909"/>
    <cellStyle name="Comma 2 11 13" xfId="4910"/>
    <cellStyle name="Comma 2 11 13 2" xfId="4911"/>
    <cellStyle name="Comma 2 11 13 3" xfId="4912"/>
    <cellStyle name="Comma 2 11 14" xfId="4913"/>
    <cellStyle name="Comma 2 11 14 2" xfId="4914"/>
    <cellStyle name="Comma 2 11 14 3" xfId="4915"/>
    <cellStyle name="Comma 2 11 15" xfId="4916"/>
    <cellStyle name="Comma 2 11 16" xfId="4917"/>
    <cellStyle name="Comma 2 11 2" xfId="4918"/>
    <cellStyle name="Comma 2 11 2 10" xfId="4919"/>
    <cellStyle name="Comma 2 11 2 10 2" xfId="4920"/>
    <cellStyle name="Comma 2 11 2 10 3" xfId="4921"/>
    <cellStyle name="Comma 2 11 2 11" xfId="4922"/>
    <cellStyle name="Comma 2 11 2 11 2" xfId="4923"/>
    <cellStyle name="Comma 2 11 2 11 3" xfId="4924"/>
    <cellStyle name="Comma 2 11 2 12" xfId="4925"/>
    <cellStyle name="Comma 2 11 2 12 2" xfId="4926"/>
    <cellStyle name="Comma 2 11 2 12 3" xfId="4927"/>
    <cellStyle name="Comma 2 11 2 13" xfId="4928"/>
    <cellStyle name="Comma 2 11 2 13 2" xfId="4929"/>
    <cellStyle name="Comma 2 11 2 13 3" xfId="4930"/>
    <cellStyle name="Comma 2 11 2 14" xfId="4931"/>
    <cellStyle name="Comma 2 11 2 15" xfId="4932"/>
    <cellStyle name="Comma 2 11 2 2" xfId="4933"/>
    <cellStyle name="Comma 2 11 2 2 10" xfId="4934"/>
    <cellStyle name="Comma 2 11 2 2 10 2" xfId="4935"/>
    <cellStyle name="Comma 2 11 2 2 10 3" xfId="4936"/>
    <cellStyle name="Comma 2 11 2 2 11" xfId="4937"/>
    <cellStyle name="Comma 2 11 2 2 11 2" xfId="4938"/>
    <cellStyle name="Comma 2 11 2 2 11 3" xfId="4939"/>
    <cellStyle name="Comma 2 11 2 2 12" xfId="4940"/>
    <cellStyle name="Comma 2 11 2 2 12 2" xfId="4941"/>
    <cellStyle name="Comma 2 11 2 2 12 3" xfId="4942"/>
    <cellStyle name="Comma 2 11 2 2 13" xfId="4943"/>
    <cellStyle name="Comma 2 11 2 2 14" xfId="4944"/>
    <cellStyle name="Comma 2 11 2 2 2" xfId="4945"/>
    <cellStyle name="Comma 2 11 2 2 2 10" xfId="4946"/>
    <cellStyle name="Comma 2 11 2 2 2 11" xfId="4947"/>
    <cellStyle name="Comma 2 11 2 2 2 2" xfId="4948"/>
    <cellStyle name="Comma 2 11 2 2 2 2 2" xfId="4949"/>
    <cellStyle name="Comma 2 11 2 2 2 2 2 2" xfId="4950"/>
    <cellStyle name="Comma 2 11 2 2 2 2 2 2 2" xfId="4951"/>
    <cellStyle name="Comma 2 11 2 2 2 2 2 2 3" xfId="4952"/>
    <cellStyle name="Comma 2 11 2 2 2 2 2 3" xfId="4953"/>
    <cellStyle name="Comma 2 11 2 2 2 2 2 3 2" xfId="4954"/>
    <cellStyle name="Comma 2 11 2 2 2 2 2 3 3" xfId="4955"/>
    <cellStyle name="Comma 2 11 2 2 2 2 2 4" xfId="4956"/>
    <cellStyle name="Comma 2 11 2 2 2 2 2 4 2" xfId="4957"/>
    <cellStyle name="Comma 2 11 2 2 2 2 2 4 3" xfId="4958"/>
    <cellStyle name="Comma 2 11 2 2 2 2 2 5" xfId="4959"/>
    <cellStyle name="Comma 2 11 2 2 2 2 2 5 2" xfId="4960"/>
    <cellStyle name="Comma 2 11 2 2 2 2 2 5 3" xfId="4961"/>
    <cellStyle name="Comma 2 11 2 2 2 2 2 6" xfId="4962"/>
    <cellStyle name="Comma 2 11 2 2 2 2 2 7" xfId="4963"/>
    <cellStyle name="Comma 2 11 2 2 2 2 3" xfId="4964"/>
    <cellStyle name="Comma 2 11 2 2 2 2 3 2" xfId="4965"/>
    <cellStyle name="Comma 2 11 2 2 2 2 3 3" xfId="4966"/>
    <cellStyle name="Comma 2 11 2 2 2 2 4" xfId="4967"/>
    <cellStyle name="Comma 2 11 2 2 2 2 4 2" xfId="4968"/>
    <cellStyle name="Comma 2 11 2 2 2 2 4 3" xfId="4969"/>
    <cellStyle name="Comma 2 11 2 2 2 2 5" xfId="4970"/>
    <cellStyle name="Comma 2 11 2 2 2 2 5 2" xfId="4971"/>
    <cellStyle name="Comma 2 11 2 2 2 2 5 3" xfId="4972"/>
    <cellStyle name="Comma 2 11 2 2 2 2 6" xfId="4973"/>
    <cellStyle name="Comma 2 11 2 2 2 2 6 2" xfId="4974"/>
    <cellStyle name="Comma 2 11 2 2 2 2 6 3" xfId="4975"/>
    <cellStyle name="Comma 2 11 2 2 2 2 7" xfId="4976"/>
    <cellStyle name="Comma 2 11 2 2 2 2 8" xfId="4977"/>
    <cellStyle name="Comma 2 11 2 2 2 3" xfId="4978"/>
    <cellStyle name="Comma 2 11 2 2 2 3 2" xfId="4979"/>
    <cellStyle name="Comma 2 11 2 2 2 3 2 2" xfId="4980"/>
    <cellStyle name="Comma 2 11 2 2 2 3 2 3" xfId="4981"/>
    <cellStyle name="Comma 2 11 2 2 2 3 3" xfId="4982"/>
    <cellStyle name="Comma 2 11 2 2 2 3 3 2" xfId="4983"/>
    <cellStyle name="Comma 2 11 2 2 2 3 3 3" xfId="4984"/>
    <cellStyle name="Comma 2 11 2 2 2 3 4" xfId="4985"/>
    <cellStyle name="Comma 2 11 2 2 2 3 4 2" xfId="4986"/>
    <cellStyle name="Comma 2 11 2 2 2 3 4 3" xfId="4987"/>
    <cellStyle name="Comma 2 11 2 2 2 3 5" xfId="4988"/>
    <cellStyle name="Comma 2 11 2 2 2 3 5 2" xfId="4989"/>
    <cellStyle name="Comma 2 11 2 2 2 3 5 3" xfId="4990"/>
    <cellStyle name="Comma 2 11 2 2 2 3 6" xfId="4991"/>
    <cellStyle name="Comma 2 11 2 2 2 3 7" xfId="4992"/>
    <cellStyle name="Comma 2 11 2 2 2 4" xfId="4993"/>
    <cellStyle name="Comma 2 11 2 2 2 4 2" xfId="4994"/>
    <cellStyle name="Comma 2 11 2 2 2 4 2 2" xfId="4995"/>
    <cellStyle name="Comma 2 11 2 2 2 4 2 3" xfId="4996"/>
    <cellStyle name="Comma 2 11 2 2 2 4 3" xfId="4997"/>
    <cellStyle name="Comma 2 11 2 2 2 4 3 2" xfId="4998"/>
    <cellStyle name="Comma 2 11 2 2 2 4 3 3" xfId="4999"/>
    <cellStyle name="Comma 2 11 2 2 2 4 4" xfId="5000"/>
    <cellStyle name="Comma 2 11 2 2 2 4 4 2" xfId="5001"/>
    <cellStyle name="Comma 2 11 2 2 2 4 4 3" xfId="5002"/>
    <cellStyle name="Comma 2 11 2 2 2 4 5" xfId="5003"/>
    <cellStyle name="Comma 2 11 2 2 2 4 5 2" xfId="5004"/>
    <cellStyle name="Comma 2 11 2 2 2 4 5 3" xfId="5005"/>
    <cellStyle name="Comma 2 11 2 2 2 4 6" xfId="5006"/>
    <cellStyle name="Comma 2 11 2 2 2 4 7" xfId="5007"/>
    <cellStyle name="Comma 2 11 2 2 2 5" xfId="5008"/>
    <cellStyle name="Comma 2 11 2 2 2 5 2" xfId="5009"/>
    <cellStyle name="Comma 2 11 2 2 2 5 2 2" xfId="5010"/>
    <cellStyle name="Comma 2 11 2 2 2 5 2 3" xfId="5011"/>
    <cellStyle name="Comma 2 11 2 2 2 5 3" xfId="5012"/>
    <cellStyle name="Comma 2 11 2 2 2 5 3 2" xfId="5013"/>
    <cellStyle name="Comma 2 11 2 2 2 5 3 3" xfId="5014"/>
    <cellStyle name="Comma 2 11 2 2 2 5 4" xfId="5015"/>
    <cellStyle name="Comma 2 11 2 2 2 5 4 2" xfId="5016"/>
    <cellStyle name="Comma 2 11 2 2 2 5 4 3" xfId="5017"/>
    <cellStyle name="Comma 2 11 2 2 2 5 5" xfId="5018"/>
    <cellStyle name="Comma 2 11 2 2 2 5 5 2" xfId="5019"/>
    <cellStyle name="Comma 2 11 2 2 2 5 5 3" xfId="5020"/>
    <cellStyle name="Comma 2 11 2 2 2 5 6" xfId="5021"/>
    <cellStyle name="Comma 2 11 2 2 2 5 7" xfId="5022"/>
    <cellStyle name="Comma 2 11 2 2 2 6" xfId="5023"/>
    <cellStyle name="Comma 2 11 2 2 2 6 2" xfId="5024"/>
    <cellStyle name="Comma 2 11 2 2 2 6 3" xfId="5025"/>
    <cellStyle name="Comma 2 11 2 2 2 7" xfId="5026"/>
    <cellStyle name="Comma 2 11 2 2 2 7 2" xfId="5027"/>
    <cellStyle name="Comma 2 11 2 2 2 7 3" xfId="5028"/>
    <cellStyle name="Comma 2 11 2 2 2 8" xfId="5029"/>
    <cellStyle name="Comma 2 11 2 2 2 8 2" xfId="5030"/>
    <cellStyle name="Comma 2 11 2 2 2 8 3" xfId="5031"/>
    <cellStyle name="Comma 2 11 2 2 2 9" xfId="5032"/>
    <cellStyle name="Comma 2 11 2 2 2 9 2" xfId="5033"/>
    <cellStyle name="Comma 2 11 2 2 2 9 3" xfId="5034"/>
    <cellStyle name="Comma 2 11 2 2 3" xfId="5035"/>
    <cellStyle name="Comma 2 11 2 2 3 2" xfId="5036"/>
    <cellStyle name="Comma 2 11 2 2 3 2 2" xfId="5037"/>
    <cellStyle name="Comma 2 11 2 2 3 2 2 2" xfId="5038"/>
    <cellStyle name="Comma 2 11 2 2 3 2 2 3" xfId="5039"/>
    <cellStyle name="Comma 2 11 2 2 3 2 3" xfId="5040"/>
    <cellStyle name="Comma 2 11 2 2 3 2 3 2" xfId="5041"/>
    <cellStyle name="Comma 2 11 2 2 3 2 3 3" xfId="5042"/>
    <cellStyle name="Comma 2 11 2 2 3 2 4" xfId="5043"/>
    <cellStyle name="Comma 2 11 2 2 3 2 4 2" xfId="5044"/>
    <cellStyle name="Comma 2 11 2 2 3 2 4 3" xfId="5045"/>
    <cellStyle name="Comma 2 11 2 2 3 2 5" xfId="5046"/>
    <cellStyle name="Comma 2 11 2 2 3 2 5 2" xfId="5047"/>
    <cellStyle name="Comma 2 11 2 2 3 2 5 3" xfId="5048"/>
    <cellStyle name="Comma 2 11 2 2 3 2 6" xfId="5049"/>
    <cellStyle name="Comma 2 11 2 2 3 2 7" xfId="5050"/>
    <cellStyle name="Comma 2 11 2 2 3 3" xfId="5051"/>
    <cellStyle name="Comma 2 11 2 2 3 3 2" xfId="5052"/>
    <cellStyle name="Comma 2 11 2 2 3 3 3" xfId="5053"/>
    <cellStyle name="Comma 2 11 2 2 3 4" xfId="5054"/>
    <cellStyle name="Comma 2 11 2 2 3 4 2" xfId="5055"/>
    <cellStyle name="Comma 2 11 2 2 3 4 3" xfId="5056"/>
    <cellStyle name="Comma 2 11 2 2 3 5" xfId="5057"/>
    <cellStyle name="Comma 2 11 2 2 3 5 2" xfId="5058"/>
    <cellStyle name="Comma 2 11 2 2 3 5 3" xfId="5059"/>
    <cellStyle name="Comma 2 11 2 2 3 6" xfId="5060"/>
    <cellStyle name="Comma 2 11 2 2 3 6 2" xfId="5061"/>
    <cellStyle name="Comma 2 11 2 2 3 6 3" xfId="5062"/>
    <cellStyle name="Comma 2 11 2 2 3 7" xfId="5063"/>
    <cellStyle name="Comma 2 11 2 2 3 8" xfId="5064"/>
    <cellStyle name="Comma 2 11 2 2 4" xfId="5065"/>
    <cellStyle name="Comma 2 11 2 2 4 2" xfId="5066"/>
    <cellStyle name="Comma 2 11 2 2 4 2 2" xfId="5067"/>
    <cellStyle name="Comma 2 11 2 2 4 2 2 2" xfId="5068"/>
    <cellStyle name="Comma 2 11 2 2 4 2 2 3" xfId="5069"/>
    <cellStyle name="Comma 2 11 2 2 4 2 3" xfId="5070"/>
    <cellStyle name="Comma 2 11 2 2 4 2 3 2" xfId="5071"/>
    <cellStyle name="Comma 2 11 2 2 4 2 3 3" xfId="5072"/>
    <cellStyle name="Comma 2 11 2 2 4 2 4" xfId="5073"/>
    <cellStyle name="Comma 2 11 2 2 4 2 4 2" xfId="5074"/>
    <cellStyle name="Comma 2 11 2 2 4 2 4 3" xfId="5075"/>
    <cellStyle name="Comma 2 11 2 2 4 2 5" xfId="5076"/>
    <cellStyle name="Comma 2 11 2 2 4 2 5 2" xfId="5077"/>
    <cellStyle name="Comma 2 11 2 2 4 2 5 3" xfId="5078"/>
    <cellStyle name="Comma 2 11 2 2 4 2 6" xfId="5079"/>
    <cellStyle name="Comma 2 11 2 2 4 2 7" xfId="5080"/>
    <cellStyle name="Comma 2 11 2 2 4 3" xfId="5081"/>
    <cellStyle name="Comma 2 11 2 2 4 3 2" xfId="5082"/>
    <cellStyle name="Comma 2 11 2 2 4 3 3" xfId="5083"/>
    <cellStyle name="Comma 2 11 2 2 4 4" xfId="5084"/>
    <cellStyle name="Comma 2 11 2 2 4 4 2" xfId="5085"/>
    <cellStyle name="Comma 2 11 2 2 4 4 3" xfId="5086"/>
    <cellStyle name="Comma 2 11 2 2 4 5" xfId="5087"/>
    <cellStyle name="Comma 2 11 2 2 4 5 2" xfId="5088"/>
    <cellStyle name="Comma 2 11 2 2 4 5 3" xfId="5089"/>
    <cellStyle name="Comma 2 11 2 2 4 6" xfId="5090"/>
    <cellStyle name="Comma 2 11 2 2 4 6 2" xfId="5091"/>
    <cellStyle name="Comma 2 11 2 2 4 6 3" xfId="5092"/>
    <cellStyle name="Comma 2 11 2 2 4 7" xfId="5093"/>
    <cellStyle name="Comma 2 11 2 2 4 8" xfId="5094"/>
    <cellStyle name="Comma 2 11 2 2 5" xfId="5095"/>
    <cellStyle name="Comma 2 11 2 2 5 2" xfId="5096"/>
    <cellStyle name="Comma 2 11 2 2 5 2 2" xfId="5097"/>
    <cellStyle name="Comma 2 11 2 2 5 2 3" xfId="5098"/>
    <cellStyle name="Comma 2 11 2 2 5 3" xfId="5099"/>
    <cellStyle name="Comma 2 11 2 2 5 3 2" xfId="5100"/>
    <cellStyle name="Comma 2 11 2 2 5 3 3" xfId="5101"/>
    <cellStyle name="Comma 2 11 2 2 5 4" xfId="5102"/>
    <cellStyle name="Comma 2 11 2 2 5 4 2" xfId="5103"/>
    <cellStyle name="Comma 2 11 2 2 5 4 3" xfId="5104"/>
    <cellStyle name="Comma 2 11 2 2 5 5" xfId="5105"/>
    <cellStyle name="Comma 2 11 2 2 5 5 2" xfId="5106"/>
    <cellStyle name="Comma 2 11 2 2 5 5 3" xfId="5107"/>
    <cellStyle name="Comma 2 11 2 2 5 6" xfId="5108"/>
    <cellStyle name="Comma 2 11 2 2 5 7" xfId="5109"/>
    <cellStyle name="Comma 2 11 2 2 6" xfId="5110"/>
    <cellStyle name="Comma 2 11 2 2 6 2" xfId="5111"/>
    <cellStyle name="Comma 2 11 2 2 6 2 2" xfId="5112"/>
    <cellStyle name="Comma 2 11 2 2 6 2 3" xfId="5113"/>
    <cellStyle name="Comma 2 11 2 2 6 3" xfId="5114"/>
    <cellStyle name="Comma 2 11 2 2 6 3 2" xfId="5115"/>
    <cellStyle name="Comma 2 11 2 2 6 3 3" xfId="5116"/>
    <cellStyle name="Comma 2 11 2 2 6 4" xfId="5117"/>
    <cellStyle name="Comma 2 11 2 2 6 4 2" xfId="5118"/>
    <cellStyle name="Comma 2 11 2 2 6 4 3" xfId="5119"/>
    <cellStyle name="Comma 2 11 2 2 6 5" xfId="5120"/>
    <cellStyle name="Comma 2 11 2 2 6 5 2" xfId="5121"/>
    <cellStyle name="Comma 2 11 2 2 6 5 3" xfId="5122"/>
    <cellStyle name="Comma 2 11 2 2 6 6" xfId="5123"/>
    <cellStyle name="Comma 2 11 2 2 6 7" xfId="5124"/>
    <cellStyle name="Comma 2 11 2 2 7" xfId="5125"/>
    <cellStyle name="Comma 2 11 2 2 7 2" xfId="5126"/>
    <cellStyle name="Comma 2 11 2 2 7 2 2" xfId="5127"/>
    <cellStyle name="Comma 2 11 2 2 7 2 3" xfId="5128"/>
    <cellStyle name="Comma 2 11 2 2 7 3" xfId="5129"/>
    <cellStyle name="Comma 2 11 2 2 7 3 2" xfId="5130"/>
    <cellStyle name="Comma 2 11 2 2 7 3 3" xfId="5131"/>
    <cellStyle name="Comma 2 11 2 2 7 4" xfId="5132"/>
    <cellStyle name="Comma 2 11 2 2 7 4 2" xfId="5133"/>
    <cellStyle name="Comma 2 11 2 2 7 4 3" xfId="5134"/>
    <cellStyle name="Comma 2 11 2 2 7 5" xfId="5135"/>
    <cellStyle name="Comma 2 11 2 2 7 5 2" xfId="5136"/>
    <cellStyle name="Comma 2 11 2 2 7 5 3" xfId="5137"/>
    <cellStyle name="Comma 2 11 2 2 7 6" xfId="5138"/>
    <cellStyle name="Comma 2 11 2 2 7 7" xfId="5139"/>
    <cellStyle name="Comma 2 11 2 2 8" xfId="5140"/>
    <cellStyle name="Comma 2 11 2 2 8 2" xfId="5141"/>
    <cellStyle name="Comma 2 11 2 2 8 2 2" xfId="5142"/>
    <cellStyle name="Comma 2 11 2 2 8 2 3" xfId="5143"/>
    <cellStyle name="Comma 2 11 2 2 8 3" xfId="5144"/>
    <cellStyle name="Comma 2 11 2 2 8 3 2" xfId="5145"/>
    <cellStyle name="Comma 2 11 2 2 8 3 3" xfId="5146"/>
    <cellStyle name="Comma 2 11 2 2 8 4" xfId="5147"/>
    <cellStyle name="Comma 2 11 2 2 8 4 2" xfId="5148"/>
    <cellStyle name="Comma 2 11 2 2 8 4 3" xfId="5149"/>
    <cellStyle name="Comma 2 11 2 2 8 5" xfId="5150"/>
    <cellStyle name="Comma 2 11 2 2 8 5 2" xfId="5151"/>
    <cellStyle name="Comma 2 11 2 2 8 5 3" xfId="5152"/>
    <cellStyle name="Comma 2 11 2 2 8 6" xfId="5153"/>
    <cellStyle name="Comma 2 11 2 2 8 7" xfId="5154"/>
    <cellStyle name="Comma 2 11 2 2 9" xfId="5155"/>
    <cellStyle name="Comma 2 11 2 2 9 2" xfId="5156"/>
    <cellStyle name="Comma 2 11 2 2 9 3" xfId="5157"/>
    <cellStyle name="Comma 2 11 2 3" xfId="5158"/>
    <cellStyle name="Comma 2 11 2 3 10" xfId="5159"/>
    <cellStyle name="Comma 2 11 2 3 11" xfId="5160"/>
    <cellStyle name="Comma 2 11 2 3 2" xfId="5161"/>
    <cellStyle name="Comma 2 11 2 3 2 2" xfId="5162"/>
    <cellStyle name="Comma 2 11 2 3 2 2 2" xfId="5163"/>
    <cellStyle name="Comma 2 11 2 3 2 2 2 2" xfId="5164"/>
    <cellStyle name="Comma 2 11 2 3 2 2 2 3" xfId="5165"/>
    <cellStyle name="Comma 2 11 2 3 2 2 3" xfId="5166"/>
    <cellStyle name="Comma 2 11 2 3 2 2 3 2" xfId="5167"/>
    <cellStyle name="Comma 2 11 2 3 2 2 3 3" xfId="5168"/>
    <cellStyle name="Comma 2 11 2 3 2 2 4" xfId="5169"/>
    <cellStyle name="Comma 2 11 2 3 2 2 4 2" xfId="5170"/>
    <cellStyle name="Comma 2 11 2 3 2 2 4 3" xfId="5171"/>
    <cellStyle name="Comma 2 11 2 3 2 2 5" xfId="5172"/>
    <cellStyle name="Comma 2 11 2 3 2 2 5 2" xfId="5173"/>
    <cellStyle name="Comma 2 11 2 3 2 2 5 3" xfId="5174"/>
    <cellStyle name="Comma 2 11 2 3 2 2 6" xfId="5175"/>
    <cellStyle name="Comma 2 11 2 3 2 2 7" xfId="5176"/>
    <cellStyle name="Comma 2 11 2 3 2 3" xfId="5177"/>
    <cellStyle name="Comma 2 11 2 3 2 3 2" xfId="5178"/>
    <cellStyle name="Comma 2 11 2 3 2 3 3" xfId="5179"/>
    <cellStyle name="Comma 2 11 2 3 2 4" xfId="5180"/>
    <cellStyle name="Comma 2 11 2 3 2 4 2" xfId="5181"/>
    <cellStyle name="Comma 2 11 2 3 2 4 3" xfId="5182"/>
    <cellStyle name="Comma 2 11 2 3 2 5" xfId="5183"/>
    <cellStyle name="Comma 2 11 2 3 2 5 2" xfId="5184"/>
    <cellStyle name="Comma 2 11 2 3 2 5 3" xfId="5185"/>
    <cellStyle name="Comma 2 11 2 3 2 6" xfId="5186"/>
    <cellStyle name="Comma 2 11 2 3 2 6 2" xfId="5187"/>
    <cellStyle name="Comma 2 11 2 3 2 6 3" xfId="5188"/>
    <cellStyle name="Comma 2 11 2 3 2 7" xfId="5189"/>
    <cellStyle name="Comma 2 11 2 3 2 8" xfId="5190"/>
    <cellStyle name="Comma 2 11 2 3 3" xfId="5191"/>
    <cellStyle name="Comma 2 11 2 3 3 2" xfId="5192"/>
    <cellStyle name="Comma 2 11 2 3 3 2 2" xfId="5193"/>
    <cellStyle name="Comma 2 11 2 3 3 2 3" xfId="5194"/>
    <cellStyle name="Comma 2 11 2 3 3 3" xfId="5195"/>
    <cellStyle name="Comma 2 11 2 3 3 3 2" xfId="5196"/>
    <cellStyle name="Comma 2 11 2 3 3 3 3" xfId="5197"/>
    <cellStyle name="Comma 2 11 2 3 3 4" xfId="5198"/>
    <cellStyle name="Comma 2 11 2 3 3 4 2" xfId="5199"/>
    <cellStyle name="Comma 2 11 2 3 3 4 3" xfId="5200"/>
    <cellStyle name="Comma 2 11 2 3 3 5" xfId="5201"/>
    <cellStyle name="Comma 2 11 2 3 3 5 2" xfId="5202"/>
    <cellStyle name="Comma 2 11 2 3 3 5 3" xfId="5203"/>
    <cellStyle name="Comma 2 11 2 3 3 6" xfId="5204"/>
    <cellStyle name="Comma 2 11 2 3 3 7" xfId="5205"/>
    <cellStyle name="Comma 2 11 2 3 4" xfId="5206"/>
    <cellStyle name="Comma 2 11 2 3 4 2" xfId="5207"/>
    <cellStyle name="Comma 2 11 2 3 4 2 2" xfId="5208"/>
    <cellStyle name="Comma 2 11 2 3 4 2 3" xfId="5209"/>
    <cellStyle name="Comma 2 11 2 3 4 3" xfId="5210"/>
    <cellStyle name="Comma 2 11 2 3 4 3 2" xfId="5211"/>
    <cellStyle name="Comma 2 11 2 3 4 3 3" xfId="5212"/>
    <cellStyle name="Comma 2 11 2 3 4 4" xfId="5213"/>
    <cellStyle name="Comma 2 11 2 3 4 4 2" xfId="5214"/>
    <cellStyle name="Comma 2 11 2 3 4 4 3" xfId="5215"/>
    <cellStyle name="Comma 2 11 2 3 4 5" xfId="5216"/>
    <cellStyle name="Comma 2 11 2 3 4 5 2" xfId="5217"/>
    <cellStyle name="Comma 2 11 2 3 4 5 3" xfId="5218"/>
    <cellStyle name="Comma 2 11 2 3 4 6" xfId="5219"/>
    <cellStyle name="Comma 2 11 2 3 4 7" xfId="5220"/>
    <cellStyle name="Comma 2 11 2 3 5" xfId="5221"/>
    <cellStyle name="Comma 2 11 2 3 5 2" xfId="5222"/>
    <cellStyle name="Comma 2 11 2 3 5 2 2" xfId="5223"/>
    <cellStyle name="Comma 2 11 2 3 5 2 3" xfId="5224"/>
    <cellStyle name="Comma 2 11 2 3 5 3" xfId="5225"/>
    <cellStyle name="Comma 2 11 2 3 5 3 2" xfId="5226"/>
    <cellStyle name="Comma 2 11 2 3 5 3 3" xfId="5227"/>
    <cellStyle name="Comma 2 11 2 3 5 4" xfId="5228"/>
    <cellStyle name="Comma 2 11 2 3 5 4 2" xfId="5229"/>
    <cellStyle name="Comma 2 11 2 3 5 4 3" xfId="5230"/>
    <cellStyle name="Comma 2 11 2 3 5 5" xfId="5231"/>
    <cellStyle name="Comma 2 11 2 3 5 5 2" xfId="5232"/>
    <cellStyle name="Comma 2 11 2 3 5 5 3" xfId="5233"/>
    <cellStyle name="Comma 2 11 2 3 5 6" xfId="5234"/>
    <cellStyle name="Comma 2 11 2 3 5 7" xfId="5235"/>
    <cellStyle name="Comma 2 11 2 3 6" xfId="5236"/>
    <cellStyle name="Comma 2 11 2 3 6 2" xfId="5237"/>
    <cellStyle name="Comma 2 11 2 3 6 3" xfId="5238"/>
    <cellStyle name="Comma 2 11 2 3 7" xfId="5239"/>
    <cellStyle name="Comma 2 11 2 3 7 2" xfId="5240"/>
    <cellStyle name="Comma 2 11 2 3 7 3" xfId="5241"/>
    <cellStyle name="Comma 2 11 2 3 8" xfId="5242"/>
    <cellStyle name="Comma 2 11 2 3 8 2" xfId="5243"/>
    <cellStyle name="Comma 2 11 2 3 8 3" xfId="5244"/>
    <cellStyle name="Comma 2 11 2 3 9" xfId="5245"/>
    <cellStyle name="Comma 2 11 2 3 9 2" xfId="5246"/>
    <cellStyle name="Comma 2 11 2 3 9 3" xfId="5247"/>
    <cellStyle name="Comma 2 11 2 4" xfId="5248"/>
    <cellStyle name="Comma 2 11 2 4 2" xfId="5249"/>
    <cellStyle name="Comma 2 11 2 4 2 2" xfId="5250"/>
    <cellStyle name="Comma 2 11 2 4 2 2 2" xfId="5251"/>
    <cellStyle name="Comma 2 11 2 4 2 2 3" xfId="5252"/>
    <cellStyle name="Comma 2 11 2 4 2 3" xfId="5253"/>
    <cellStyle name="Comma 2 11 2 4 2 3 2" xfId="5254"/>
    <cellStyle name="Comma 2 11 2 4 2 3 3" xfId="5255"/>
    <cellStyle name="Comma 2 11 2 4 2 4" xfId="5256"/>
    <cellStyle name="Comma 2 11 2 4 2 4 2" xfId="5257"/>
    <cellStyle name="Comma 2 11 2 4 2 4 3" xfId="5258"/>
    <cellStyle name="Comma 2 11 2 4 2 5" xfId="5259"/>
    <cellStyle name="Comma 2 11 2 4 2 5 2" xfId="5260"/>
    <cellStyle name="Comma 2 11 2 4 2 5 3" xfId="5261"/>
    <cellStyle name="Comma 2 11 2 4 2 6" xfId="5262"/>
    <cellStyle name="Comma 2 11 2 4 2 7" xfId="5263"/>
    <cellStyle name="Comma 2 11 2 4 3" xfId="5264"/>
    <cellStyle name="Comma 2 11 2 4 3 2" xfId="5265"/>
    <cellStyle name="Comma 2 11 2 4 3 3" xfId="5266"/>
    <cellStyle name="Comma 2 11 2 4 4" xfId="5267"/>
    <cellStyle name="Comma 2 11 2 4 4 2" xfId="5268"/>
    <cellStyle name="Comma 2 11 2 4 4 3" xfId="5269"/>
    <cellStyle name="Comma 2 11 2 4 5" xfId="5270"/>
    <cellStyle name="Comma 2 11 2 4 5 2" xfId="5271"/>
    <cellStyle name="Comma 2 11 2 4 5 3" xfId="5272"/>
    <cellStyle name="Comma 2 11 2 4 6" xfId="5273"/>
    <cellStyle name="Comma 2 11 2 4 6 2" xfId="5274"/>
    <cellStyle name="Comma 2 11 2 4 6 3" xfId="5275"/>
    <cellStyle name="Comma 2 11 2 4 7" xfId="5276"/>
    <cellStyle name="Comma 2 11 2 4 8" xfId="5277"/>
    <cellStyle name="Comma 2 11 2 5" xfId="5278"/>
    <cellStyle name="Comma 2 11 2 5 2" xfId="5279"/>
    <cellStyle name="Comma 2 11 2 5 2 2" xfId="5280"/>
    <cellStyle name="Comma 2 11 2 5 2 2 2" xfId="5281"/>
    <cellStyle name="Comma 2 11 2 5 2 2 3" xfId="5282"/>
    <cellStyle name="Comma 2 11 2 5 2 3" xfId="5283"/>
    <cellStyle name="Comma 2 11 2 5 2 3 2" xfId="5284"/>
    <cellStyle name="Comma 2 11 2 5 2 3 3" xfId="5285"/>
    <cellStyle name="Comma 2 11 2 5 2 4" xfId="5286"/>
    <cellStyle name="Comma 2 11 2 5 2 4 2" xfId="5287"/>
    <cellStyle name="Comma 2 11 2 5 2 4 3" xfId="5288"/>
    <cellStyle name="Comma 2 11 2 5 2 5" xfId="5289"/>
    <cellStyle name="Comma 2 11 2 5 2 5 2" xfId="5290"/>
    <cellStyle name="Comma 2 11 2 5 2 5 3" xfId="5291"/>
    <cellStyle name="Comma 2 11 2 5 2 6" xfId="5292"/>
    <cellStyle name="Comma 2 11 2 5 2 7" xfId="5293"/>
    <cellStyle name="Comma 2 11 2 5 3" xfId="5294"/>
    <cellStyle name="Comma 2 11 2 5 3 2" xfId="5295"/>
    <cellStyle name="Comma 2 11 2 5 3 3" xfId="5296"/>
    <cellStyle name="Comma 2 11 2 5 4" xfId="5297"/>
    <cellStyle name="Comma 2 11 2 5 4 2" xfId="5298"/>
    <cellStyle name="Comma 2 11 2 5 4 3" xfId="5299"/>
    <cellStyle name="Comma 2 11 2 5 5" xfId="5300"/>
    <cellStyle name="Comma 2 11 2 5 5 2" xfId="5301"/>
    <cellStyle name="Comma 2 11 2 5 5 3" xfId="5302"/>
    <cellStyle name="Comma 2 11 2 5 6" xfId="5303"/>
    <cellStyle name="Comma 2 11 2 5 6 2" xfId="5304"/>
    <cellStyle name="Comma 2 11 2 5 6 3" xfId="5305"/>
    <cellStyle name="Comma 2 11 2 5 7" xfId="5306"/>
    <cellStyle name="Comma 2 11 2 5 8" xfId="5307"/>
    <cellStyle name="Comma 2 11 2 6" xfId="5308"/>
    <cellStyle name="Comma 2 11 2 6 2" xfId="5309"/>
    <cellStyle name="Comma 2 11 2 6 2 2" xfId="5310"/>
    <cellStyle name="Comma 2 11 2 6 2 3" xfId="5311"/>
    <cellStyle name="Comma 2 11 2 6 3" xfId="5312"/>
    <cellStyle name="Comma 2 11 2 6 3 2" xfId="5313"/>
    <cellStyle name="Comma 2 11 2 6 3 3" xfId="5314"/>
    <cellStyle name="Comma 2 11 2 6 4" xfId="5315"/>
    <cellStyle name="Comma 2 11 2 6 4 2" xfId="5316"/>
    <cellStyle name="Comma 2 11 2 6 4 3" xfId="5317"/>
    <cellStyle name="Comma 2 11 2 6 5" xfId="5318"/>
    <cellStyle name="Comma 2 11 2 6 5 2" xfId="5319"/>
    <cellStyle name="Comma 2 11 2 6 5 3" xfId="5320"/>
    <cellStyle name="Comma 2 11 2 6 6" xfId="5321"/>
    <cellStyle name="Comma 2 11 2 6 7" xfId="5322"/>
    <cellStyle name="Comma 2 11 2 7" xfId="5323"/>
    <cellStyle name="Comma 2 11 2 7 2" xfId="5324"/>
    <cellStyle name="Comma 2 11 2 7 2 2" xfId="5325"/>
    <cellStyle name="Comma 2 11 2 7 2 3" xfId="5326"/>
    <cellStyle name="Comma 2 11 2 7 3" xfId="5327"/>
    <cellStyle name="Comma 2 11 2 7 3 2" xfId="5328"/>
    <cellStyle name="Comma 2 11 2 7 3 3" xfId="5329"/>
    <cellStyle name="Comma 2 11 2 7 4" xfId="5330"/>
    <cellStyle name="Comma 2 11 2 7 4 2" xfId="5331"/>
    <cellStyle name="Comma 2 11 2 7 4 3" xfId="5332"/>
    <cellStyle name="Comma 2 11 2 7 5" xfId="5333"/>
    <cellStyle name="Comma 2 11 2 7 5 2" xfId="5334"/>
    <cellStyle name="Comma 2 11 2 7 5 3" xfId="5335"/>
    <cellStyle name="Comma 2 11 2 7 6" xfId="5336"/>
    <cellStyle name="Comma 2 11 2 7 7" xfId="5337"/>
    <cellStyle name="Comma 2 11 2 8" xfId="5338"/>
    <cellStyle name="Comma 2 11 2 8 2" xfId="5339"/>
    <cellStyle name="Comma 2 11 2 8 2 2" xfId="5340"/>
    <cellStyle name="Comma 2 11 2 8 2 3" xfId="5341"/>
    <cellStyle name="Comma 2 11 2 8 3" xfId="5342"/>
    <cellStyle name="Comma 2 11 2 8 3 2" xfId="5343"/>
    <cellStyle name="Comma 2 11 2 8 3 3" xfId="5344"/>
    <cellStyle name="Comma 2 11 2 8 4" xfId="5345"/>
    <cellStyle name="Comma 2 11 2 8 4 2" xfId="5346"/>
    <cellStyle name="Comma 2 11 2 8 4 3" xfId="5347"/>
    <cellStyle name="Comma 2 11 2 8 5" xfId="5348"/>
    <cellStyle name="Comma 2 11 2 8 5 2" xfId="5349"/>
    <cellStyle name="Comma 2 11 2 8 5 3" xfId="5350"/>
    <cellStyle name="Comma 2 11 2 8 6" xfId="5351"/>
    <cellStyle name="Comma 2 11 2 8 7" xfId="5352"/>
    <cellStyle name="Comma 2 11 2 9" xfId="5353"/>
    <cellStyle name="Comma 2 11 2 9 2" xfId="5354"/>
    <cellStyle name="Comma 2 11 2 9 2 2" xfId="5355"/>
    <cellStyle name="Comma 2 11 2 9 2 3" xfId="5356"/>
    <cellStyle name="Comma 2 11 2 9 3" xfId="5357"/>
    <cellStyle name="Comma 2 11 2 9 3 2" xfId="5358"/>
    <cellStyle name="Comma 2 11 2 9 3 3" xfId="5359"/>
    <cellStyle name="Comma 2 11 2 9 4" xfId="5360"/>
    <cellStyle name="Comma 2 11 2 9 4 2" xfId="5361"/>
    <cellStyle name="Comma 2 11 2 9 4 3" xfId="5362"/>
    <cellStyle name="Comma 2 11 2 9 5" xfId="5363"/>
    <cellStyle name="Comma 2 11 2 9 5 2" xfId="5364"/>
    <cellStyle name="Comma 2 11 2 9 5 3" xfId="5365"/>
    <cellStyle name="Comma 2 11 2 9 6" xfId="5366"/>
    <cellStyle name="Comma 2 11 2 9 7" xfId="5367"/>
    <cellStyle name="Comma 2 11 3" xfId="5368"/>
    <cellStyle name="Comma 2 11 3 10" xfId="5369"/>
    <cellStyle name="Comma 2 11 3 10 2" xfId="5370"/>
    <cellStyle name="Comma 2 11 3 10 3" xfId="5371"/>
    <cellStyle name="Comma 2 11 3 11" xfId="5372"/>
    <cellStyle name="Comma 2 11 3 11 2" xfId="5373"/>
    <cellStyle name="Comma 2 11 3 11 3" xfId="5374"/>
    <cellStyle name="Comma 2 11 3 12" xfId="5375"/>
    <cellStyle name="Comma 2 11 3 12 2" xfId="5376"/>
    <cellStyle name="Comma 2 11 3 12 3" xfId="5377"/>
    <cellStyle name="Comma 2 11 3 13" xfId="5378"/>
    <cellStyle name="Comma 2 11 3 14" xfId="5379"/>
    <cellStyle name="Comma 2 11 3 2" xfId="5380"/>
    <cellStyle name="Comma 2 11 3 2 10" xfId="5381"/>
    <cellStyle name="Comma 2 11 3 2 11" xfId="5382"/>
    <cellStyle name="Comma 2 11 3 2 2" xfId="5383"/>
    <cellStyle name="Comma 2 11 3 2 2 2" xfId="5384"/>
    <cellStyle name="Comma 2 11 3 2 2 2 2" xfId="5385"/>
    <cellStyle name="Comma 2 11 3 2 2 2 2 2" xfId="5386"/>
    <cellStyle name="Comma 2 11 3 2 2 2 2 3" xfId="5387"/>
    <cellStyle name="Comma 2 11 3 2 2 2 3" xfId="5388"/>
    <cellStyle name="Comma 2 11 3 2 2 2 3 2" xfId="5389"/>
    <cellStyle name="Comma 2 11 3 2 2 2 3 3" xfId="5390"/>
    <cellStyle name="Comma 2 11 3 2 2 2 4" xfId="5391"/>
    <cellStyle name="Comma 2 11 3 2 2 2 4 2" xfId="5392"/>
    <cellStyle name="Comma 2 11 3 2 2 2 4 3" xfId="5393"/>
    <cellStyle name="Comma 2 11 3 2 2 2 5" xfId="5394"/>
    <cellStyle name="Comma 2 11 3 2 2 2 5 2" xfId="5395"/>
    <cellStyle name="Comma 2 11 3 2 2 2 5 3" xfId="5396"/>
    <cellStyle name="Comma 2 11 3 2 2 2 6" xfId="5397"/>
    <cellStyle name="Comma 2 11 3 2 2 2 7" xfId="5398"/>
    <cellStyle name="Comma 2 11 3 2 2 3" xfId="5399"/>
    <cellStyle name="Comma 2 11 3 2 2 3 2" xfId="5400"/>
    <cellStyle name="Comma 2 11 3 2 2 3 3" xfId="5401"/>
    <cellStyle name="Comma 2 11 3 2 2 4" xfId="5402"/>
    <cellStyle name="Comma 2 11 3 2 2 4 2" xfId="5403"/>
    <cellStyle name="Comma 2 11 3 2 2 4 3" xfId="5404"/>
    <cellStyle name="Comma 2 11 3 2 2 5" xfId="5405"/>
    <cellStyle name="Comma 2 11 3 2 2 5 2" xfId="5406"/>
    <cellStyle name="Comma 2 11 3 2 2 5 3" xfId="5407"/>
    <cellStyle name="Comma 2 11 3 2 2 6" xfId="5408"/>
    <cellStyle name="Comma 2 11 3 2 2 6 2" xfId="5409"/>
    <cellStyle name="Comma 2 11 3 2 2 6 3" xfId="5410"/>
    <cellStyle name="Comma 2 11 3 2 2 7" xfId="5411"/>
    <cellStyle name="Comma 2 11 3 2 2 8" xfId="5412"/>
    <cellStyle name="Comma 2 11 3 2 3" xfId="5413"/>
    <cellStyle name="Comma 2 11 3 2 3 2" xfId="5414"/>
    <cellStyle name="Comma 2 11 3 2 3 2 2" xfId="5415"/>
    <cellStyle name="Comma 2 11 3 2 3 2 3" xfId="5416"/>
    <cellStyle name="Comma 2 11 3 2 3 3" xfId="5417"/>
    <cellStyle name="Comma 2 11 3 2 3 3 2" xfId="5418"/>
    <cellStyle name="Comma 2 11 3 2 3 3 3" xfId="5419"/>
    <cellStyle name="Comma 2 11 3 2 3 4" xfId="5420"/>
    <cellStyle name="Comma 2 11 3 2 3 4 2" xfId="5421"/>
    <cellStyle name="Comma 2 11 3 2 3 4 3" xfId="5422"/>
    <cellStyle name="Comma 2 11 3 2 3 5" xfId="5423"/>
    <cellStyle name="Comma 2 11 3 2 3 5 2" xfId="5424"/>
    <cellStyle name="Comma 2 11 3 2 3 5 3" xfId="5425"/>
    <cellStyle name="Comma 2 11 3 2 3 6" xfId="5426"/>
    <cellStyle name="Comma 2 11 3 2 3 7" xfId="5427"/>
    <cellStyle name="Comma 2 11 3 2 4" xfId="5428"/>
    <cellStyle name="Comma 2 11 3 2 4 2" xfId="5429"/>
    <cellStyle name="Comma 2 11 3 2 4 2 2" xfId="5430"/>
    <cellStyle name="Comma 2 11 3 2 4 2 3" xfId="5431"/>
    <cellStyle name="Comma 2 11 3 2 4 3" xfId="5432"/>
    <cellStyle name="Comma 2 11 3 2 4 3 2" xfId="5433"/>
    <cellStyle name="Comma 2 11 3 2 4 3 3" xfId="5434"/>
    <cellStyle name="Comma 2 11 3 2 4 4" xfId="5435"/>
    <cellStyle name="Comma 2 11 3 2 4 4 2" xfId="5436"/>
    <cellStyle name="Comma 2 11 3 2 4 4 3" xfId="5437"/>
    <cellStyle name="Comma 2 11 3 2 4 5" xfId="5438"/>
    <cellStyle name="Comma 2 11 3 2 4 5 2" xfId="5439"/>
    <cellStyle name="Comma 2 11 3 2 4 5 3" xfId="5440"/>
    <cellStyle name="Comma 2 11 3 2 4 6" xfId="5441"/>
    <cellStyle name="Comma 2 11 3 2 4 7" xfId="5442"/>
    <cellStyle name="Comma 2 11 3 2 5" xfId="5443"/>
    <cellStyle name="Comma 2 11 3 2 5 2" xfId="5444"/>
    <cellStyle name="Comma 2 11 3 2 5 2 2" xfId="5445"/>
    <cellStyle name="Comma 2 11 3 2 5 2 3" xfId="5446"/>
    <cellStyle name="Comma 2 11 3 2 5 3" xfId="5447"/>
    <cellStyle name="Comma 2 11 3 2 5 3 2" xfId="5448"/>
    <cellStyle name="Comma 2 11 3 2 5 3 3" xfId="5449"/>
    <cellStyle name="Comma 2 11 3 2 5 4" xfId="5450"/>
    <cellStyle name="Comma 2 11 3 2 5 4 2" xfId="5451"/>
    <cellStyle name="Comma 2 11 3 2 5 4 3" xfId="5452"/>
    <cellStyle name="Comma 2 11 3 2 5 5" xfId="5453"/>
    <cellStyle name="Comma 2 11 3 2 5 5 2" xfId="5454"/>
    <cellStyle name="Comma 2 11 3 2 5 5 3" xfId="5455"/>
    <cellStyle name="Comma 2 11 3 2 5 6" xfId="5456"/>
    <cellStyle name="Comma 2 11 3 2 5 7" xfId="5457"/>
    <cellStyle name="Comma 2 11 3 2 6" xfId="5458"/>
    <cellStyle name="Comma 2 11 3 2 6 2" xfId="5459"/>
    <cellStyle name="Comma 2 11 3 2 6 3" xfId="5460"/>
    <cellStyle name="Comma 2 11 3 2 7" xfId="5461"/>
    <cellStyle name="Comma 2 11 3 2 7 2" xfId="5462"/>
    <cellStyle name="Comma 2 11 3 2 7 3" xfId="5463"/>
    <cellStyle name="Comma 2 11 3 2 8" xfId="5464"/>
    <cellStyle name="Comma 2 11 3 2 8 2" xfId="5465"/>
    <cellStyle name="Comma 2 11 3 2 8 3" xfId="5466"/>
    <cellStyle name="Comma 2 11 3 2 9" xfId="5467"/>
    <cellStyle name="Comma 2 11 3 2 9 2" xfId="5468"/>
    <cellStyle name="Comma 2 11 3 2 9 3" xfId="5469"/>
    <cellStyle name="Comma 2 11 3 3" xfId="5470"/>
    <cellStyle name="Comma 2 11 3 3 2" xfId="5471"/>
    <cellStyle name="Comma 2 11 3 3 2 2" xfId="5472"/>
    <cellStyle name="Comma 2 11 3 3 2 2 2" xfId="5473"/>
    <cellStyle name="Comma 2 11 3 3 2 2 3" xfId="5474"/>
    <cellStyle name="Comma 2 11 3 3 2 3" xfId="5475"/>
    <cellStyle name="Comma 2 11 3 3 2 3 2" xfId="5476"/>
    <cellStyle name="Comma 2 11 3 3 2 3 3" xfId="5477"/>
    <cellStyle name="Comma 2 11 3 3 2 4" xfId="5478"/>
    <cellStyle name="Comma 2 11 3 3 2 4 2" xfId="5479"/>
    <cellStyle name="Comma 2 11 3 3 2 4 3" xfId="5480"/>
    <cellStyle name="Comma 2 11 3 3 2 5" xfId="5481"/>
    <cellStyle name="Comma 2 11 3 3 2 5 2" xfId="5482"/>
    <cellStyle name="Comma 2 11 3 3 2 5 3" xfId="5483"/>
    <cellStyle name="Comma 2 11 3 3 2 6" xfId="5484"/>
    <cellStyle name="Comma 2 11 3 3 2 7" xfId="5485"/>
    <cellStyle name="Comma 2 11 3 3 3" xfId="5486"/>
    <cellStyle name="Comma 2 11 3 3 3 2" xfId="5487"/>
    <cellStyle name="Comma 2 11 3 3 3 3" xfId="5488"/>
    <cellStyle name="Comma 2 11 3 3 4" xfId="5489"/>
    <cellStyle name="Comma 2 11 3 3 4 2" xfId="5490"/>
    <cellStyle name="Comma 2 11 3 3 4 3" xfId="5491"/>
    <cellStyle name="Comma 2 11 3 3 5" xfId="5492"/>
    <cellStyle name="Comma 2 11 3 3 5 2" xfId="5493"/>
    <cellStyle name="Comma 2 11 3 3 5 3" xfId="5494"/>
    <cellStyle name="Comma 2 11 3 3 6" xfId="5495"/>
    <cellStyle name="Comma 2 11 3 3 6 2" xfId="5496"/>
    <cellStyle name="Comma 2 11 3 3 6 3" xfId="5497"/>
    <cellStyle name="Comma 2 11 3 3 7" xfId="5498"/>
    <cellStyle name="Comma 2 11 3 3 8" xfId="5499"/>
    <cellStyle name="Comma 2 11 3 4" xfId="5500"/>
    <cellStyle name="Comma 2 11 3 4 2" xfId="5501"/>
    <cellStyle name="Comma 2 11 3 4 2 2" xfId="5502"/>
    <cellStyle name="Comma 2 11 3 4 2 2 2" xfId="5503"/>
    <cellStyle name="Comma 2 11 3 4 2 2 3" xfId="5504"/>
    <cellStyle name="Comma 2 11 3 4 2 3" xfId="5505"/>
    <cellStyle name="Comma 2 11 3 4 2 3 2" xfId="5506"/>
    <cellStyle name="Comma 2 11 3 4 2 3 3" xfId="5507"/>
    <cellStyle name="Comma 2 11 3 4 2 4" xfId="5508"/>
    <cellStyle name="Comma 2 11 3 4 2 4 2" xfId="5509"/>
    <cellStyle name="Comma 2 11 3 4 2 4 3" xfId="5510"/>
    <cellStyle name="Comma 2 11 3 4 2 5" xfId="5511"/>
    <cellStyle name="Comma 2 11 3 4 2 5 2" xfId="5512"/>
    <cellStyle name="Comma 2 11 3 4 2 5 3" xfId="5513"/>
    <cellStyle name="Comma 2 11 3 4 2 6" xfId="5514"/>
    <cellStyle name="Comma 2 11 3 4 2 7" xfId="5515"/>
    <cellStyle name="Comma 2 11 3 4 3" xfId="5516"/>
    <cellStyle name="Comma 2 11 3 4 3 2" xfId="5517"/>
    <cellStyle name="Comma 2 11 3 4 3 3" xfId="5518"/>
    <cellStyle name="Comma 2 11 3 4 4" xfId="5519"/>
    <cellStyle name="Comma 2 11 3 4 4 2" xfId="5520"/>
    <cellStyle name="Comma 2 11 3 4 4 3" xfId="5521"/>
    <cellStyle name="Comma 2 11 3 4 5" xfId="5522"/>
    <cellStyle name="Comma 2 11 3 4 5 2" xfId="5523"/>
    <cellStyle name="Comma 2 11 3 4 5 3" xfId="5524"/>
    <cellStyle name="Comma 2 11 3 4 6" xfId="5525"/>
    <cellStyle name="Comma 2 11 3 4 6 2" xfId="5526"/>
    <cellStyle name="Comma 2 11 3 4 6 3" xfId="5527"/>
    <cellStyle name="Comma 2 11 3 4 7" xfId="5528"/>
    <cellStyle name="Comma 2 11 3 4 8" xfId="5529"/>
    <cellStyle name="Comma 2 11 3 5" xfId="5530"/>
    <cellStyle name="Comma 2 11 3 5 2" xfId="5531"/>
    <cellStyle name="Comma 2 11 3 5 2 2" xfId="5532"/>
    <cellStyle name="Comma 2 11 3 5 2 3" xfId="5533"/>
    <cellStyle name="Comma 2 11 3 5 3" xfId="5534"/>
    <cellStyle name="Comma 2 11 3 5 3 2" xfId="5535"/>
    <cellStyle name="Comma 2 11 3 5 3 3" xfId="5536"/>
    <cellStyle name="Comma 2 11 3 5 4" xfId="5537"/>
    <cellStyle name="Comma 2 11 3 5 4 2" xfId="5538"/>
    <cellStyle name="Comma 2 11 3 5 4 3" xfId="5539"/>
    <cellStyle name="Comma 2 11 3 5 5" xfId="5540"/>
    <cellStyle name="Comma 2 11 3 5 5 2" xfId="5541"/>
    <cellStyle name="Comma 2 11 3 5 5 3" xfId="5542"/>
    <cellStyle name="Comma 2 11 3 5 6" xfId="5543"/>
    <cellStyle name="Comma 2 11 3 5 7" xfId="5544"/>
    <cellStyle name="Comma 2 11 3 6" xfId="5545"/>
    <cellStyle name="Comma 2 11 3 6 2" xfId="5546"/>
    <cellStyle name="Comma 2 11 3 6 2 2" xfId="5547"/>
    <cellStyle name="Comma 2 11 3 6 2 3" xfId="5548"/>
    <cellStyle name="Comma 2 11 3 6 3" xfId="5549"/>
    <cellStyle name="Comma 2 11 3 6 3 2" xfId="5550"/>
    <cellStyle name="Comma 2 11 3 6 3 3" xfId="5551"/>
    <cellStyle name="Comma 2 11 3 6 4" xfId="5552"/>
    <cellStyle name="Comma 2 11 3 6 4 2" xfId="5553"/>
    <cellStyle name="Comma 2 11 3 6 4 3" xfId="5554"/>
    <cellStyle name="Comma 2 11 3 6 5" xfId="5555"/>
    <cellStyle name="Comma 2 11 3 6 5 2" xfId="5556"/>
    <cellStyle name="Comma 2 11 3 6 5 3" xfId="5557"/>
    <cellStyle name="Comma 2 11 3 6 6" xfId="5558"/>
    <cellStyle name="Comma 2 11 3 6 7" xfId="5559"/>
    <cellStyle name="Comma 2 11 3 7" xfId="5560"/>
    <cellStyle name="Comma 2 11 3 7 2" xfId="5561"/>
    <cellStyle name="Comma 2 11 3 7 2 2" xfId="5562"/>
    <cellStyle name="Comma 2 11 3 7 2 3" xfId="5563"/>
    <cellStyle name="Comma 2 11 3 7 3" xfId="5564"/>
    <cellStyle name="Comma 2 11 3 7 3 2" xfId="5565"/>
    <cellStyle name="Comma 2 11 3 7 3 3" xfId="5566"/>
    <cellStyle name="Comma 2 11 3 7 4" xfId="5567"/>
    <cellStyle name="Comma 2 11 3 7 4 2" xfId="5568"/>
    <cellStyle name="Comma 2 11 3 7 4 3" xfId="5569"/>
    <cellStyle name="Comma 2 11 3 7 5" xfId="5570"/>
    <cellStyle name="Comma 2 11 3 7 5 2" xfId="5571"/>
    <cellStyle name="Comma 2 11 3 7 5 3" xfId="5572"/>
    <cellStyle name="Comma 2 11 3 7 6" xfId="5573"/>
    <cellStyle name="Comma 2 11 3 7 7" xfId="5574"/>
    <cellStyle name="Comma 2 11 3 8" xfId="5575"/>
    <cellStyle name="Comma 2 11 3 8 2" xfId="5576"/>
    <cellStyle name="Comma 2 11 3 8 2 2" xfId="5577"/>
    <cellStyle name="Comma 2 11 3 8 2 3" xfId="5578"/>
    <cellStyle name="Comma 2 11 3 8 3" xfId="5579"/>
    <cellStyle name="Comma 2 11 3 8 3 2" xfId="5580"/>
    <cellStyle name="Comma 2 11 3 8 3 3" xfId="5581"/>
    <cellStyle name="Comma 2 11 3 8 4" xfId="5582"/>
    <cellStyle name="Comma 2 11 3 8 4 2" xfId="5583"/>
    <cellStyle name="Comma 2 11 3 8 4 3" xfId="5584"/>
    <cellStyle name="Comma 2 11 3 8 5" xfId="5585"/>
    <cellStyle name="Comma 2 11 3 8 5 2" xfId="5586"/>
    <cellStyle name="Comma 2 11 3 8 5 3" xfId="5587"/>
    <cellStyle name="Comma 2 11 3 8 6" xfId="5588"/>
    <cellStyle name="Comma 2 11 3 8 7" xfId="5589"/>
    <cellStyle name="Comma 2 11 3 9" xfId="5590"/>
    <cellStyle name="Comma 2 11 3 9 2" xfId="5591"/>
    <cellStyle name="Comma 2 11 3 9 3" xfId="5592"/>
    <cellStyle name="Comma 2 11 4" xfId="5593"/>
    <cellStyle name="Comma 2 11 4 10" xfId="5594"/>
    <cellStyle name="Comma 2 11 4 11" xfId="5595"/>
    <cellStyle name="Comma 2 11 4 2" xfId="5596"/>
    <cellStyle name="Comma 2 11 4 2 2" xfId="5597"/>
    <cellStyle name="Comma 2 11 4 2 2 2" xfId="5598"/>
    <cellStyle name="Comma 2 11 4 2 2 2 2" xfId="5599"/>
    <cellStyle name="Comma 2 11 4 2 2 2 3" xfId="5600"/>
    <cellStyle name="Comma 2 11 4 2 2 3" xfId="5601"/>
    <cellStyle name="Comma 2 11 4 2 2 3 2" xfId="5602"/>
    <cellStyle name="Comma 2 11 4 2 2 3 3" xfId="5603"/>
    <cellStyle name="Comma 2 11 4 2 2 4" xfId="5604"/>
    <cellStyle name="Comma 2 11 4 2 2 4 2" xfId="5605"/>
    <cellStyle name="Comma 2 11 4 2 2 4 3" xfId="5606"/>
    <cellStyle name="Comma 2 11 4 2 2 5" xfId="5607"/>
    <cellStyle name="Comma 2 11 4 2 2 5 2" xfId="5608"/>
    <cellStyle name="Comma 2 11 4 2 2 5 3" xfId="5609"/>
    <cellStyle name="Comma 2 11 4 2 2 6" xfId="5610"/>
    <cellStyle name="Comma 2 11 4 2 2 7" xfId="5611"/>
    <cellStyle name="Comma 2 11 4 2 3" xfId="5612"/>
    <cellStyle name="Comma 2 11 4 2 3 2" xfId="5613"/>
    <cellStyle name="Comma 2 11 4 2 3 3" xfId="5614"/>
    <cellStyle name="Comma 2 11 4 2 4" xfId="5615"/>
    <cellStyle name="Comma 2 11 4 2 4 2" xfId="5616"/>
    <cellStyle name="Comma 2 11 4 2 4 3" xfId="5617"/>
    <cellStyle name="Comma 2 11 4 2 5" xfId="5618"/>
    <cellStyle name="Comma 2 11 4 2 5 2" xfId="5619"/>
    <cellStyle name="Comma 2 11 4 2 5 3" xfId="5620"/>
    <cellStyle name="Comma 2 11 4 2 6" xfId="5621"/>
    <cellStyle name="Comma 2 11 4 2 6 2" xfId="5622"/>
    <cellStyle name="Comma 2 11 4 2 6 3" xfId="5623"/>
    <cellStyle name="Comma 2 11 4 2 7" xfId="5624"/>
    <cellStyle name="Comma 2 11 4 2 8" xfId="5625"/>
    <cellStyle name="Comma 2 11 4 3" xfId="5626"/>
    <cellStyle name="Comma 2 11 4 3 2" xfId="5627"/>
    <cellStyle name="Comma 2 11 4 3 2 2" xfId="5628"/>
    <cellStyle name="Comma 2 11 4 3 2 3" xfId="5629"/>
    <cellStyle name="Comma 2 11 4 3 3" xfId="5630"/>
    <cellStyle name="Comma 2 11 4 3 3 2" xfId="5631"/>
    <cellStyle name="Comma 2 11 4 3 3 3" xfId="5632"/>
    <cellStyle name="Comma 2 11 4 3 4" xfId="5633"/>
    <cellStyle name="Comma 2 11 4 3 4 2" xfId="5634"/>
    <cellStyle name="Comma 2 11 4 3 4 3" xfId="5635"/>
    <cellStyle name="Comma 2 11 4 3 5" xfId="5636"/>
    <cellStyle name="Comma 2 11 4 3 5 2" xfId="5637"/>
    <cellStyle name="Comma 2 11 4 3 5 3" xfId="5638"/>
    <cellStyle name="Comma 2 11 4 3 6" xfId="5639"/>
    <cellStyle name="Comma 2 11 4 3 7" xfId="5640"/>
    <cellStyle name="Comma 2 11 4 4" xfId="5641"/>
    <cellStyle name="Comma 2 11 4 4 2" xfId="5642"/>
    <cellStyle name="Comma 2 11 4 4 2 2" xfId="5643"/>
    <cellStyle name="Comma 2 11 4 4 2 3" xfId="5644"/>
    <cellStyle name="Comma 2 11 4 4 3" xfId="5645"/>
    <cellStyle name="Comma 2 11 4 4 3 2" xfId="5646"/>
    <cellStyle name="Comma 2 11 4 4 3 3" xfId="5647"/>
    <cellStyle name="Comma 2 11 4 4 4" xfId="5648"/>
    <cellStyle name="Comma 2 11 4 4 4 2" xfId="5649"/>
    <cellStyle name="Comma 2 11 4 4 4 3" xfId="5650"/>
    <cellStyle name="Comma 2 11 4 4 5" xfId="5651"/>
    <cellStyle name="Comma 2 11 4 4 5 2" xfId="5652"/>
    <cellStyle name="Comma 2 11 4 4 5 3" xfId="5653"/>
    <cellStyle name="Comma 2 11 4 4 6" xfId="5654"/>
    <cellStyle name="Comma 2 11 4 4 7" xfId="5655"/>
    <cellStyle name="Comma 2 11 4 5" xfId="5656"/>
    <cellStyle name="Comma 2 11 4 5 2" xfId="5657"/>
    <cellStyle name="Comma 2 11 4 5 2 2" xfId="5658"/>
    <cellStyle name="Comma 2 11 4 5 2 3" xfId="5659"/>
    <cellStyle name="Comma 2 11 4 5 3" xfId="5660"/>
    <cellStyle name="Comma 2 11 4 5 3 2" xfId="5661"/>
    <cellStyle name="Comma 2 11 4 5 3 3" xfId="5662"/>
    <cellStyle name="Comma 2 11 4 5 4" xfId="5663"/>
    <cellStyle name="Comma 2 11 4 5 4 2" xfId="5664"/>
    <cellStyle name="Comma 2 11 4 5 4 3" xfId="5665"/>
    <cellStyle name="Comma 2 11 4 5 5" xfId="5666"/>
    <cellStyle name="Comma 2 11 4 5 5 2" xfId="5667"/>
    <cellStyle name="Comma 2 11 4 5 5 3" xfId="5668"/>
    <cellStyle name="Comma 2 11 4 5 6" xfId="5669"/>
    <cellStyle name="Comma 2 11 4 5 7" xfId="5670"/>
    <cellStyle name="Comma 2 11 4 6" xfId="5671"/>
    <cellStyle name="Comma 2 11 4 6 2" xfId="5672"/>
    <cellStyle name="Comma 2 11 4 6 3" xfId="5673"/>
    <cellStyle name="Comma 2 11 4 7" xfId="5674"/>
    <cellStyle name="Comma 2 11 4 7 2" xfId="5675"/>
    <cellStyle name="Comma 2 11 4 7 3" xfId="5676"/>
    <cellStyle name="Comma 2 11 4 8" xfId="5677"/>
    <cellStyle name="Comma 2 11 4 8 2" xfId="5678"/>
    <cellStyle name="Comma 2 11 4 8 3" xfId="5679"/>
    <cellStyle name="Comma 2 11 4 9" xfId="5680"/>
    <cellStyle name="Comma 2 11 4 9 2" xfId="5681"/>
    <cellStyle name="Comma 2 11 4 9 3" xfId="5682"/>
    <cellStyle name="Comma 2 11 5" xfId="5683"/>
    <cellStyle name="Comma 2 11 5 2" xfId="5684"/>
    <cellStyle name="Comma 2 11 5 2 2" xfId="5685"/>
    <cellStyle name="Comma 2 11 5 2 2 2" xfId="5686"/>
    <cellStyle name="Comma 2 11 5 2 2 3" xfId="5687"/>
    <cellStyle name="Comma 2 11 5 2 3" xfId="5688"/>
    <cellStyle name="Comma 2 11 5 2 3 2" xfId="5689"/>
    <cellStyle name="Comma 2 11 5 2 3 3" xfId="5690"/>
    <cellStyle name="Comma 2 11 5 2 4" xfId="5691"/>
    <cellStyle name="Comma 2 11 5 2 4 2" xfId="5692"/>
    <cellStyle name="Comma 2 11 5 2 4 3" xfId="5693"/>
    <cellStyle name="Comma 2 11 5 2 5" xfId="5694"/>
    <cellStyle name="Comma 2 11 5 2 5 2" xfId="5695"/>
    <cellStyle name="Comma 2 11 5 2 5 3" xfId="5696"/>
    <cellStyle name="Comma 2 11 5 2 6" xfId="5697"/>
    <cellStyle name="Comma 2 11 5 2 7" xfId="5698"/>
    <cellStyle name="Comma 2 11 5 3" xfId="5699"/>
    <cellStyle name="Comma 2 11 5 3 2" xfId="5700"/>
    <cellStyle name="Comma 2 11 5 3 3" xfId="5701"/>
    <cellStyle name="Comma 2 11 5 4" xfId="5702"/>
    <cellStyle name="Comma 2 11 5 4 2" xfId="5703"/>
    <cellStyle name="Comma 2 11 5 4 3" xfId="5704"/>
    <cellStyle name="Comma 2 11 5 5" xfId="5705"/>
    <cellStyle name="Comma 2 11 5 5 2" xfId="5706"/>
    <cellStyle name="Comma 2 11 5 5 3" xfId="5707"/>
    <cellStyle name="Comma 2 11 5 6" xfId="5708"/>
    <cellStyle name="Comma 2 11 5 6 2" xfId="5709"/>
    <cellStyle name="Comma 2 11 5 6 3" xfId="5710"/>
    <cellStyle name="Comma 2 11 5 7" xfId="5711"/>
    <cellStyle name="Comma 2 11 5 8" xfId="5712"/>
    <cellStyle name="Comma 2 11 6" xfId="5713"/>
    <cellStyle name="Comma 2 11 6 2" xfId="5714"/>
    <cellStyle name="Comma 2 11 6 2 2" xfId="5715"/>
    <cellStyle name="Comma 2 11 6 2 2 2" xfId="5716"/>
    <cellStyle name="Comma 2 11 6 2 2 3" xfId="5717"/>
    <cellStyle name="Comma 2 11 6 2 3" xfId="5718"/>
    <cellStyle name="Comma 2 11 6 2 3 2" xfId="5719"/>
    <cellStyle name="Comma 2 11 6 2 3 3" xfId="5720"/>
    <cellStyle name="Comma 2 11 6 2 4" xfId="5721"/>
    <cellStyle name="Comma 2 11 6 2 4 2" xfId="5722"/>
    <cellStyle name="Comma 2 11 6 2 4 3" xfId="5723"/>
    <cellStyle name="Comma 2 11 6 2 5" xfId="5724"/>
    <cellStyle name="Comma 2 11 6 2 5 2" xfId="5725"/>
    <cellStyle name="Comma 2 11 6 2 5 3" xfId="5726"/>
    <cellStyle name="Comma 2 11 6 2 6" xfId="5727"/>
    <cellStyle name="Comma 2 11 6 2 7" xfId="5728"/>
    <cellStyle name="Comma 2 11 6 3" xfId="5729"/>
    <cellStyle name="Comma 2 11 6 3 2" xfId="5730"/>
    <cellStyle name="Comma 2 11 6 3 3" xfId="5731"/>
    <cellStyle name="Comma 2 11 6 4" xfId="5732"/>
    <cellStyle name="Comma 2 11 6 4 2" xfId="5733"/>
    <cellStyle name="Comma 2 11 6 4 3" xfId="5734"/>
    <cellStyle name="Comma 2 11 6 5" xfId="5735"/>
    <cellStyle name="Comma 2 11 6 5 2" xfId="5736"/>
    <cellStyle name="Comma 2 11 6 5 3" xfId="5737"/>
    <cellStyle name="Comma 2 11 6 6" xfId="5738"/>
    <cellStyle name="Comma 2 11 6 6 2" xfId="5739"/>
    <cellStyle name="Comma 2 11 6 6 3" xfId="5740"/>
    <cellStyle name="Comma 2 11 6 7" xfId="5741"/>
    <cellStyle name="Comma 2 11 6 8" xfId="5742"/>
    <cellStyle name="Comma 2 11 7" xfId="5743"/>
    <cellStyle name="Comma 2 11 7 2" xfId="5744"/>
    <cellStyle name="Comma 2 11 7 2 2" xfId="5745"/>
    <cellStyle name="Comma 2 11 7 2 3" xfId="5746"/>
    <cellStyle name="Comma 2 11 7 3" xfId="5747"/>
    <cellStyle name="Comma 2 11 7 3 2" xfId="5748"/>
    <cellStyle name="Comma 2 11 7 3 3" xfId="5749"/>
    <cellStyle name="Comma 2 11 7 4" xfId="5750"/>
    <cellStyle name="Comma 2 11 7 4 2" xfId="5751"/>
    <cellStyle name="Comma 2 11 7 4 3" xfId="5752"/>
    <cellStyle name="Comma 2 11 7 5" xfId="5753"/>
    <cellStyle name="Comma 2 11 7 5 2" xfId="5754"/>
    <cellStyle name="Comma 2 11 7 5 3" xfId="5755"/>
    <cellStyle name="Comma 2 11 7 6" xfId="5756"/>
    <cellStyle name="Comma 2 11 7 7" xfId="5757"/>
    <cellStyle name="Comma 2 11 8" xfId="5758"/>
    <cellStyle name="Comma 2 11 8 2" xfId="5759"/>
    <cellStyle name="Comma 2 11 8 2 2" xfId="5760"/>
    <cellStyle name="Comma 2 11 8 2 3" xfId="5761"/>
    <cellStyle name="Comma 2 11 8 3" xfId="5762"/>
    <cellStyle name="Comma 2 11 8 3 2" xfId="5763"/>
    <cellStyle name="Comma 2 11 8 3 3" xfId="5764"/>
    <cellStyle name="Comma 2 11 8 4" xfId="5765"/>
    <cellStyle name="Comma 2 11 8 4 2" xfId="5766"/>
    <cellStyle name="Comma 2 11 8 4 3" xfId="5767"/>
    <cellStyle name="Comma 2 11 8 5" xfId="5768"/>
    <cellStyle name="Comma 2 11 8 5 2" xfId="5769"/>
    <cellStyle name="Comma 2 11 8 5 3" xfId="5770"/>
    <cellStyle name="Comma 2 11 8 6" xfId="5771"/>
    <cellStyle name="Comma 2 11 8 7" xfId="5772"/>
    <cellStyle name="Comma 2 11 9" xfId="5773"/>
    <cellStyle name="Comma 2 11 9 2" xfId="5774"/>
    <cellStyle name="Comma 2 11 9 2 2" xfId="5775"/>
    <cellStyle name="Comma 2 11 9 2 3" xfId="5776"/>
    <cellStyle name="Comma 2 11 9 3" xfId="5777"/>
    <cellStyle name="Comma 2 11 9 3 2" xfId="5778"/>
    <cellStyle name="Comma 2 11 9 3 3" xfId="5779"/>
    <cellStyle name="Comma 2 11 9 4" xfId="5780"/>
    <cellStyle name="Comma 2 11 9 4 2" xfId="5781"/>
    <cellStyle name="Comma 2 11 9 4 3" xfId="5782"/>
    <cellStyle name="Comma 2 11 9 5" xfId="5783"/>
    <cellStyle name="Comma 2 11 9 5 2" xfId="5784"/>
    <cellStyle name="Comma 2 11 9 5 3" xfId="5785"/>
    <cellStyle name="Comma 2 11 9 6" xfId="5786"/>
    <cellStyle name="Comma 2 11 9 7" xfId="5787"/>
    <cellStyle name="Comma 2 12" xfId="5788"/>
    <cellStyle name="Comma 2 12 10" xfId="5789"/>
    <cellStyle name="Comma 2 12 11" xfId="5790"/>
    <cellStyle name="Comma 2 12 2" xfId="5791"/>
    <cellStyle name="Comma 2 12 2 2" xfId="5792"/>
    <cellStyle name="Comma 2 12 2 2 2" xfId="5793"/>
    <cellStyle name="Comma 2 12 2 2 2 2" xfId="5794"/>
    <cellStyle name="Comma 2 12 2 2 2 3" xfId="5795"/>
    <cellStyle name="Comma 2 12 2 2 3" xfId="5796"/>
    <cellStyle name="Comma 2 12 2 2 3 2" xfId="5797"/>
    <cellStyle name="Comma 2 12 2 2 3 3" xfId="5798"/>
    <cellStyle name="Comma 2 12 2 2 4" xfId="5799"/>
    <cellStyle name="Comma 2 12 2 2 4 2" xfId="5800"/>
    <cellStyle name="Comma 2 12 2 2 4 3" xfId="5801"/>
    <cellStyle name="Comma 2 12 2 2 5" xfId="5802"/>
    <cellStyle name="Comma 2 12 2 2 5 2" xfId="5803"/>
    <cellStyle name="Comma 2 12 2 2 5 3" xfId="5804"/>
    <cellStyle name="Comma 2 12 2 2 6" xfId="5805"/>
    <cellStyle name="Comma 2 12 2 2 7" xfId="5806"/>
    <cellStyle name="Comma 2 12 2 3" xfId="5807"/>
    <cellStyle name="Comma 2 12 2 3 2" xfId="5808"/>
    <cellStyle name="Comma 2 12 2 3 3" xfId="5809"/>
    <cellStyle name="Comma 2 12 2 4" xfId="5810"/>
    <cellStyle name="Comma 2 12 2 4 2" xfId="5811"/>
    <cellStyle name="Comma 2 12 2 4 3" xfId="5812"/>
    <cellStyle name="Comma 2 12 2 5" xfId="5813"/>
    <cellStyle name="Comma 2 12 2 5 2" xfId="5814"/>
    <cellStyle name="Comma 2 12 2 5 3" xfId="5815"/>
    <cellStyle name="Comma 2 12 2 6" xfId="5816"/>
    <cellStyle name="Comma 2 12 2 6 2" xfId="5817"/>
    <cellStyle name="Comma 2 12 2 6 3" xfId="5818"/>
    <cellStyle name="Comma 2 12 2 7" xfId="5819"/>
    <cellStyle name="Comma 2 12 2 8" xfId="5820"/>
    <cellStyle name="Comma 2 12 3" xfId="5821"/>
    <cellStyle name="Comma 2 12 3 2" xfId="5822"/>
    <cellStyle name="Comma 2 12 3 2 2" xfId="5823"/>
    <cellStyle name="Comma 2 12 3 2 3" xfId="5824"/>
    <cellStyle name="Comma 2 12 3 3" xfId="5825"/>
    <cellStyle name="Comma 2 12 3 3 2" xfId="5826"/>
    <cellStyle name="Comma 2 12 3 3 3" xfId="5827"/>
    <cellStyle name="Comma 2 12 3 4" xfId="5828"/>
    <cellStyle name="Comma 2 12 3 4 2" xfId="5829"/>
    <cellStyle name="Comma 2 12 3 4 3" xfId="5830"/>
    <cellStyle name="Comma 2 12 3 5" xfId="5831"/>
    <cellStyle name="Comma 2 12 3 5 2" xfId="5832"/>
    <cellStyle name="Comma 2 12 3 5 3" xfId="5833"/>
    <cellStyle name="Comma 2 12 3 6" xfId="5834"/>
    <cellStyle name="Comma 2 12 3 7" xfId="5835"/>
    <cellStyle name="Comma 2 12 4" xfId="5836"/>
    <cellStyle name="Comma 2 12 4 2" xfId="5837"/>
    <cellStyle name="Comma 2 12 4 2 2" xfId="5838"/>
    <cellStyle name="Comma 2 12 4 2 3" xfId="5839"/>
    <cellStyle name="Comma 2 12 4 3" xfId="5840"/>
    <cellStyle name="Comma 2 12 4 3 2" xfId="5841"/>
    <cellStyle name="Comma 2 12 4 3 3" xfId="5842"/>
    <cellStyle name="Comma 2 12 4 4" xfId="5843"/>
    <cellStyle name="Comma 2 12 4 4 2" xfId="5844"/>
    <cellStyle name="Comma 2 12 4 4 3" xfId="5845"/>
    <cellStyle name="Comma 2 12 4 5" xfId="5846"/>
    <cellStyle name="Comma 2 12 4 5 2" xfId="5847"/>
    <cellStyle name="Comma 2 12 4 5 3" xfId="5848"/>
    <cellStyle name="Comma 2 12 4 6" xfId="5849"/>
    <cellStyle name="Comma 2 12 4 7" xfId="5850"/>
    <cellStyle name="Comma 2 12 5" xfId="5851"/>
    <cellStyle name="Comma 2 12 5 2" xfId="5852"/>
    <cellStyle name="Comma 2 12 5 2 2" xfId="5853"/>
    <cellStyle name="Comma 2 12 5 2 3" xfId="5854"/>
    <cellStyle name="Comma 2 12 5 3" xfId="5855"/>
    <cellStyle name="Comma 2 12 5 3 2" xfId="5856"/>
    <cellStyle name="Comma 2 12 5 3 3" xfId="5857"/>
    <cellStyle name="Comma 2 12 5 4" xfId="5858"/>
    <cellStyle name="Comma 2 12 5 4 2" xfId="5859"/>
    <cellStyle name="Comma 2 12 5 4 3" xfId="5860"/>
    <cellStyle name="Comma 2 12 5 5" xfId="5861"/>
    <cellStyle name="Comma 2 12 5 5 2" xfId="5862"/>
    <cellStyle name="Comma 2 12 5 5 3" xfId="5863"/>
    <cellStyle name="Comma 2 12 5 6" xfId="5864"/>
    <cellStyle name="Comma 2 12 5 7" xfId="5865"/>
    <cellStyle name="Comma 2 12 6" xfId="5866"/>
    <cellStyle name="Comma 2 12 6 2" xfId="5867"/>
    <cellStyle name="Comma 2 12 6 3" xfId="5868"/>
    <cellStyle name="Comma 2 12 7" xfId="5869"/>
    <cellStyle name="Comma 2 12 7 2" xfId="5870"/>
    <cellStyle name="Comma 2 12 7 3" xfId="5871"/>
    <cellStyle name="Comma 2 12 8" xfId="5872"/>
    <cellStyle name="Comma 2 12 8 2" xfId="5873"/>
    <cellStyle name="Comma 2 12 8 3" xfId="5874"/>
    <cellStyle name="Comma 2 12 9" xfId="5875"/>
    <cellStyle name="Comma 2 12 9 2" xfId="5876"/>
    <cellStyle name="Comma 2 12 9 3" xfId="5877"/>
    <cellStyle name="Comma 2 13" xfId="5878"/>
    <cellStyle name="Comma 2 13 10" xfId="5879"/>
    <cellStyle name="Comma 2 13 11" xfId="5880"/>
    <cellStyle name="Comma 2 13 2" xfId="5881"/>
    <cellStyle name="Comma 2 13 2 2" xfId="5882"/>
    <cellStyle name="Comma 2 13 2 2 2" xfId="5883"/>
    <cellStyle name="Comma 2 13 2 2 2 2" xfId="5884"/>
    <cellStyle name="Comma 2 13 2 2 2 3" xfId="5885"/>
    <cellStyle name="Comma 2 13 2 2 3" xfId="5886"/>
    <cellStyle name="Comma 2 13 2 2 3 2" xfId="5887"/>
    <cellStyle name="Comma 2 13 2 2 3 3" xfId="5888"/>
    <cellStyle name="Comma 2 13 2 2 4" xfId="5889"/>
    <cellStyle name="Comma 2 13 2 2 4 2" xfId="5890"/>
    <cellStyle name="Comma 2 13 2 2 4 3" xfId="5891"/>
    <cellStyle name="Comma 2 13 2 2 5" xfId="5892"/>
    <cellStyle name="Comma 2 13 2 2 5 2" xfId="5893"/>
    <cellStyle name="Comma 2 13 2 2 5 3" xfId="5894"/>
    <cellStyle name="Comma 2 13 2 2 6" xfId="5895"/>
    <cellStyle name="Comma 2 13 2 2 7" xfId="5896"/>
    <cellStyle name="Comma 2 13 2 3" xfId="5897"/>
    <cellStyle name="Comma 2 13 2 3 2" xfId="5898"/>
    <cellStyle name="Comma 2 13 2 3 3" xfId="5899"/>
    <cellStyle name="Comma 2 13 2 4" xfId="5900"/>
    <cellStyle name="Comma 2 13 2 4 2" xfId="5901"/>
    <cellStyle name="Comma 2 13 2 4 3" xfId="5902"/>
    <cellStyle name="Comma 2 13 2 5" xfId="5903"/>
    <cellStyle name="Comma 2 13 2 5 2" xfId="5904"/>
    <cellStyle name="Comma 2 13 2 5 3" xfId="5905"/>
    <cellStyle name="Comma 2 13 2 6" xfId="5906"/>
    <cellStyle name="Comma 2 13 2 6 2" xfId="5907"/>
    <cellStyle name="Comma 2 13 2 6 3" xfId="5908"/>
    <cellStyle name="Comma 2 13 2 7" xfId="5909"/>
    <cellStyle name="Comma 2 13 2 8" xfId="5910"/>
    <cellStyle name="Comma 2 13 3" xfId="5911"/>
    <cellStyle name="Comma 2 13 3 2" xfId="5912"/>
    <cellStyle name="Comma 2 13 3 2 2" xfId="5913"/>
    <cellStyle name="Comma 2 13 3 2 3" xfId="5914"/>
    <cellStyle name="Comma 2 13 3 3" xfId="5915"/>
    <cellStyle name="Comma 2 13 3 3 2" xfId="5916"/>
    <cellStyle name="Comma 2 13 3 3 3" xfId="5917"/>
    <cellStyle name="Comma 2 13 3 4" xfId="5918"/>
    <cellStyle name="Comma 2 13 3 4 2" xfId="5919"/>
    <cellStyle name="Comma 2 13 3 4 3" xfId="5920"/>
    <cellStyle name="Comma 2 13 3 5" xfId="5921"/>
    <cellStyle name="Comma 2 13 3 5 2" xfId="5922"/>
    <cellStyle name="Comma 2 13 3 5 3" xfId="5923"/>
    <cellStyle name="Comma 2 13 3 6" xfId="5924"/>
    <cellStyle name="Comma 2 13 3 7" xfId="5925"/>
    <cellStyle name="Comma 2 13 4" xfId="5926"/>
    <cellStyle name="Comma 2 13 4 2" xfId="5927"/>
    <cellStyle name="Comma 2 13 4 2 2" xfId="5928"/>
    <cellStyle name="Comma 2 13 4 2 3" xfId="5929"/>
    <cellStyle name="Comma 2 13 4 3" xfId="5930"/>
    <cellStyle name="Comma 2 13 4 3 2" xfId="5931"/>
    <cellStyle name="Comma 2 13 4 3 3" xfId="5932"/>
    <cellStyle name="Comma 2 13 4 4" xfId="5933"/>
    <cellStyle name="Comma 2 13 4 4 2" xfId="5934"/>
    <cellStyle name="Comma 2 13 4 4 3" xfId="5935"/>
    <cellStyle name="Comma 2 13 4 5" xfId="5936"/>
    <cellStyle name="Comma 2 13 4 5 2" xfId="5937"/>
    <cellStyle name="Comma 2 13 4 5 3" xfId="5938"/>
    <cellStyle name="Comma 2 13 4 6" xfId="5939"/>
    <cellStyle name="Comma 2 13 4 7" xfId="5940"/>
    <cellStyle name="Comma 2 13 5" xfId="5941"/>
    <cellStyle name="Comma 2 13 5 2" xfId="5942"/>
    <cellStyle name="Comma 2 13 5 2 2" xfId="5943"/>
    <cellStyle name="Comma 2 13 5 2 3" xfId="5944"/>
    <cellStyle name="Comma 2 13 5 3" xfId="5945"/>
    <cellStyle name="Comma 2 13 5 3 2" xfId="5946"/>
    <cellStyle name="Comma 2 13 5 3 3" xfId="5947"/>
    <cellStyle name="Comma 2 13 5 4" xfId="5948"/>
    <cellStyle name="Comma 2 13 5 4 2" xfId="5949"/>
    <cellStyle name="Comma 2 13 5 4 3" xfId="5950"/>
    <cellStyle name="Comma 2 13 5 5" xfId="5951"/>
    <cellStyle name="Comma 2 13 5 5 2" xfId="5952"/>
    <cellStyle name="Comma 2 13 5 5 3" xfId="5953"/>
    <cellStyle name="Comma 2 13 5 6" xfId="5954"/>
    <cellStyle name="Comma 2 13 5 7" xfId="5955"/>
    <cellStyle name="Comma 2 13 6" xfId="5956"/>
    <cellStyle name="Comma 2 13 6 2" xfId="5957"/>
    <cellStyle name="Comma 2 13 6 3" xfId="5958"/>
    <cellStyle name="Comma 2 13 7" xfId="5959"/>
    <cellStyle name="Comma 2 13 7 2" xfId="5960"/>
    <cellStyle name="Comma 2 13 7 3" xfId="5961"/>
    <cellStyle name="Comma 2 13 8" xfId="5962"/>
    <cellStyle name="Comma 2 13 8 2" xfId="5963"/>
    <cellStyle name="Comma 2 13 8 3" xfId="5964"/>
    <cellStyle name="Comma 2 13 9" xfId="5965"/>
    <cellStyle name="Comma 2 13 9 2" xfId="5966"/>
    <cellStyle name="Comma 2 13 9 3" xfId="5967"/>
    <cellStyle name="Comma 2 14" xfId="5968"/>
    <cellStyle name="Comma 2 14 10" xfId="5969"/>
    <cellStyle name="Comma 2 14 11" xfId="5970"/>
    <cellStyle name="Comma 2 14 2" xfId="5971"/>
    <cellStyle name="Comma 2 14 2 2" xfId="5972"/>
    <cellStyle name="Comma 2 14 2 2 2" xfId="5973"/>
    <cellStyle name="Comma 2 14 2 2 2 2" xfId="5974"/>
    <cellStyle name="Comma 2 14 2 2 2 3" xfId="5975"/>
    <cellStyle name="Comma 2 14 2 2 3" xfId="5976"/>
    <cellStyle name="Comma 2 14 2 2 3 2" xfId="5977"/>
    <cellStyle name="Comma 2 14 2 2 3 3" xfId="5978"/>
    <cellStyle name="Comma 2 14 2 2 4" xfId="5979"/>
    <cellStyle name="Comma 2 14 2 2 4 2" xfId="5980"/>
    <cellStyle name="Comma 2 14 2 2 4 3" xfId="5981"/>
    <cellStyle name="Comma 2 14 2 2 5" xfId="5982"/>
    <cellStyle name="Comma 2 14 2 2 5 2" xfId="5983"/>
    <cellStyle name="Comma 2 14 2 2 5 3" xfId="5984"/>
    <cellStyle name="Comma 2 14 2 2 6" xfId="5985"/>
    <cellStyle name="Comma 2 14 2 2 7" xfId="5986"/>
    <cellStyle name="Comma 2 14 2 3" xfId="5987"/>
    <cellStyle name="Comma 2 14 2 3 2" xfId="5988"/>
    <cellStyle name="Comma 2 14 2 3 3" xfId="5989"/>
    <cellStyle name="Comma 2 14 2 4" xfId="5990"/>
    <cellStyle name="Comma 2 14 2 4 2" xfId="5991"/>
    <cellStyle name="Comma 2 14 2 4 3" xfId="5992"/>
    <cellStyle name="Comma 2 14 2 5" xfId="5993"/>
    <cellStyle name="Comma 2 14 2 5 2" xfId="5994"/>
    <cellStyle name="Comma 2 14 2 5 3" xfId="5995"/>
    <cellStyle name="Comma 2 14 2 6" xfId="5996"/>
    <cellStyle name="Comma 2 14 2 6 2" xfId="5997"/>
    <cellStyle name="Comma 2 14 2 6 3" xfId="5998"/>
    <cellStyle name="Comma 2 14 2 7" xfId="5999"/>
    <cellStyle name="Comma 2 14 2 8" xfId="6000"/>
    <cellStyle name="Comma 2 14 3" xfId="6001"/>
    <cellStyle name="Comma 2 14 3 2" xfId="6002"/>
    <cellStyle name="Comma 2 14 3 2 2" xfId="6003"/>
    <cellStyle name="Comma 2 14 3 2 3" xfId="6004"/>
    <cellStyle name="Comma 2 14 3 3" xfId="6005"/>
    <cellStyle name="Comma 2 14 3 3 2" xfId="6006"/>
    <cellStyle name="Comma 2 14 3 3 3" xfId="6007"/>
    <cellStyle name="Comma 2 14 3 4" xfId="6008"/>
    <cellStyle name="Comma 2 14 3 4 2" xfId="6009"/>
    <cellStyle name="Comma 2 14 3 4 3" xfId="6010"/>
    <cellStyle name="Comma 2 14 3 5" xfId="6011"/>
    <cellStyle name="Comma 2 14 3 5 2" xfId="6012"/>
    <cellStyle name="Comma 2 14 3 5 3" xfId="6013"/>
    <cellStyle name="Comma 2 14 3 6" xfId="6014"/>
    <cellStyle name="Comma 2 14 3 7" xfId="6015"/>
    <cellStyle name="Comma 2 14 4" xfId="6016"/>
    <cellStyle name="Comma 2 14 4 2" xfId="6017"/>
    <cellStyle name="Comma 2 14 4 2 2" xfId="6018"/>
    <cellStyle name="Comma 2 14 4 2 3" xfId="6019"/>
    <cellStyle name="Comma 2 14 4 3" xfId="6020"/>
    <cellStyle name="Comma 2 14 4 3 2" xfId="6021"/>
    <cellStyle name="Comma 2 14 4 3 3" xfId="6022"/>
    <cellStyle name="Comma 2 14 4 4" xfId="6023"/>
    <cellStyle name="Comma 2 14 4 4 2" xfId="6024"/>
    <cellStyle name="Comma 2 14 4 4 3" xfId="6025"/>
    <cellStyle name="Comma 2 14 4 5" xfId="6026"/>
    <cellStyle name="Comma 2 14 4 5 2" xfId="6027"/>
    <cellStyle name="Comma 2 14 4 5 3" xfId="6028"/>
    <cellStyle name="Comma 2 14 4 6" xfId="6029"/>
    <cellStyle name="Comma 2 14 4 7" xfId="6030"/>
    <cellStyle name="Comma 2 14 5" xfId="6031"/>
    <cellStyle name="Comma 2 14 5 2" xfId="6032"/>
    <cellStyle name="Comma 2 14 5 2 2" xfId="6033"/>
    <cellStyle name="Comma 2 14 5 2 3" xfId="6034"/>
    <cellStyle name="Comma 2 14 5 3" xfId="6035"/>
    <cellStyle name="Comma 2 14 5 3 2" xfId="6036"/>
    <cellStyle name="Comma 2 14 5 3 3" xfId="6037"/>
    <cellStyle name="Comma 2 14 5 4" xfId="6038"/>
    <cellStyle name="Comma 2 14 5 4 2" xfId="6039"/>
    <cellStyle name="Comma 2 14 5 4 3" xfId="6040"/>
    <cellStyle name="Comma 2 14 5 5" xfId="6041"/>
    <cellStyle name="Comma 2 14 5 5 2" xfId="6042"/>
    <cellStyle name="Comma 2 14 5 5 3" xfId="6043"/>
    <cellStyle name="Comma 2 14 5 6" xfId="6044"/>
    <cellStyle name="Comma 2 14 5 7" xfId="6045"/>
    <cellStyle name="Comma 2 14 6" xfId="6046"/>
    <cellStyle name="Comma 2 14 6 2" xfId="6047"/>
    <cellStyle name="Comma 2 14 6 3" xfId="6048"/>
    <cellStyle name="Comma 2 14 7" xfId="6049"/>
    <cellStyle name="Comma 2 14 7 2" xfId="6050"/>
    <cellStyle name="Comma 2 14 7 3" xfId="6051"/>
    <cellStyle name="Comma 2 14 8" xfId="6052"/>
    <cellStyle name="Comma 2 14 8 2" xfId="6053"/>
    <cellStyle name="Comma 2 14 8 3" xfId="6054"/>
    <cellStyle name="Comma 2 14 9" xfId="6055"/>
    <cellStyle name="Comma 2 14 9 2" xfId="6056"/>
    <cellStyle name="Comma 2 14 9 3" xfId="6057"/>
    <cellStyle name="Comma 2 15" xfId="6058"/>
    <cellStyle name="Comma 2 15 2" xfId="6059"/>
    <cellStyle name="Comma 2 15 2 2" xfId="6060"/>
    <cellStyle name="Comma 2 15 2 2 2" xfId="6061"/>
    <cellStyle name="Comma 2 15 2 2 3" xfId="6062"/>
    <cellStyle name="Comma 2 15 2 3" xfId="6063"/>
    <cellStyle name="Comma 2 15 2 3 2" xfId="6064"/>
    <cellStyle name="Comma 2 15 2 3 3" xfId="6065"/>
    <cellStyle name="Comma 2 15 2 4" xfId="6066"/>
    <cellStyle name="Comma 2 15 2 4 2" xfId="6067"/>
    <cellStyle name="Comma 2 15 2 4 3" xfId="6068"/>
    <cellStyle name="Comma 2 15 2 5" xfId="6069"/>
    <cellStyle name="Comma 2 15 2 5 2" xfId="6070"/>
    <cellStyle name="Comma 2 15 2 5 3" xfId="6071"/>
    <cellStyle name="Comma 2 15 2 6" xfId="6072"/>
    <cellStyle name="Comma 2 15 2 7" xfId="6073"/>
    <cellStyle name="Comma 2 15 3" xfId="6074"/>
    <cellStyle name="Comma 2 15 3 2" xfId="6075"/>
    <cellStyle name="Comma 2 15 3 3" xfId="6076"/>
    <cellStyle name="Comma 2 15 4" xfId="6077"/>
    <cellStyle name="Comma 2 15 4 2" xfId="6078"/>
    <cellStyle name="Comma 2 15 4 3" xfId="6079"/>
    <cellStyle name="Comma 2 15 5" xfId="6080"/>
    <cellStyle name="Comma 2 15 5 2" xfId="6081"/>
    <cellStyle name="Comma 2 15 5 3" xfId="6082"/>
    <cellStyle name="Comma 2 15 6" xfId="6083"/>
    <cellStyle name="Comma 2 15 6 2" xfId="6084"/>
    <cellStyle name="Comma 2 15 6 3" xfId="6085"/>
    <cellStyle name="Comma 2 15 7" xfId="6086"/>
    <cellStyle name="Comma 2 15 8" xfId="6087"/>
    <cellStyle name="Comma 2 16" xfId="6088"/>
    <cellStyle name="Comma 2 16 2" xfId="6089"/>
    <cellStyle name="Comma 2 16 2 2" xfId="6090"/>
    <cellStyle name="Comma 2 16 2 2 2" xfId="6091"/>
    <cellStyle name="Comma 2 16 2 2 3" xfId="6092"/>
    <cellStyle name="Comma 2 16 2 3" xfId="6093"/>
    <cellStyle name="Comma 2 16 2 3 2" xfId="6094"/>
    <cellStyle name="Comma 2 16 2 3 3" xfId="6095"/>
    <cellStyle name="Comma 2 16 2 4" xfId="6096"/>
    <cellStyle name="Comma 2 16 2 4 2" xfId="6097"/>
    <cellStyle name="Comma 2 16 2 4 3" xfId="6098"/>
    <cellStyle name="Comma 2 16 2 5" xfId="6099"/>
    <cellStyle name="Comma 2 16 2 5 2" xfId="6100"/>
    <cellStyle name="Comma 2 16 2 5 3" xfId="6101"/>
    <cellStyle name="Comma 2 16 2 6" xfId="6102"/>
    <cellStyle name="Comma 2 16 2 7" xfId="6103"/>
    <cellStyle name="Comma 2 16 3" xfId="6104"/>
    <cellStyle name="Comma 2 16 3 2" xfId="6105"/>
    <cellStyle name="Comma 2 16 3 3" xfId="6106"/>
    <cellStyle name="Comma 2 16 4" xfId="6107"/>
    <cellStyle name="Comma 2 16 4 2" xfId="6108"/>
    <cellStyle name="Comma 2 16 4 3" xfId="6109"/>
    <cellStyle name="Comma 2 16 5" xfId="6110"/>
    <cellStyle name="Comma 2 16 5 2" xfId="6111"/>
    <cellStyle name="Comma 2 16 5 3" xfId="6112"/>
    <cellStyle name="Comma 2 16 6" xfId="6113"/>
    <cellStyle name="Comma 2 16 6 2" xfId="6114"/>
    <cellStyle name="Comma 2 16 6 3" xfId="6115"/>
    <cellStyle name="Comma 2 16 7" xfId="6116"/>
    <cellStyle name="Comma 2 16 8" xfId="6117"/>
    <cellStyle name="Comma 2 17" xfId="6118"/>
    <cellStyle name="Comma 2 17 2" xfId="6119"/>
    <cellStyle name="Comma 2 17 2 2" xfId="6120"/>
    <cellStyle name="Comma 2 17 2 3" xfId="6121"/>
    <cellStyle name="Comma 2 17 3" xfId="6122"/>
    <cellStyle name="Comma 2 17 3 2" xfId="6123"/>
    <cellStyle name="Comma 2 17 3 3" xfId="6124"/>
    <cellStyle name="Comma 2 17 4" xfId="6125"/>
    <cellStyle name="Comma 2 17 4 2" xfId="6126"/>
    <cellStyle name="Comma 2 17 4 3" xfId="6127"/>
    <cellStyle name="Comma 2 17 5" xfId="6128"/>
    <cellStyle name="Comma 2 17 5 2" xfId="6129"/>
    <cellStyle name="Comma 2 17 5 3" xfId="6130"/>
    <cellStyle name="Comma 2 17 6" xfId="6131"/>
    <cellStyle name="Comma 2 17 7" xfId="6132"/>
    <cellStyle name="Comma 2 18" xfId="6133"/>
    <cellStyle name="Comma 2 18 2" xfId="6134"/>
    <cellStyle name="Comma 2 18 2 2" xfId="6135"/>
    <cellStyle name="Comma 2 18 3" xfId="6136"/>
    <cellStyle name="Comma 2 19" xfId="6137"/>
    <cellStyle name="Comma 2 19 2" xfId="6138"/>
    <cellStyle name="Comma 2 19 2 2" xfId="6139"/>
    <cellStyle name="Comma 2 19 3" xfId="6140"/>
    <cellStyle name="Comma 2 2" xfId="658"/>
    <cellStyle name="Comma 2 2 2" xfId="659"/>
    <cellStyle name="Comma 2 2 2 2" xfId="660"/>
    <cellStyle name="Comma 2 2 2 2 2" xfId="661"/>
    <cellStyle name="Comma 2 2 2 2 2 2" xfId="662"/>
    <cellStyle name="Comma 2 2 2 2 3" xfId="663"/>
    <cellStyle name="Comma 2 2 2 2 4" xfId="6142"/>
    <cellStyle name="Comma 2 2 2 3" xfId="664"/>
    <cellStyle name="Comma 2 2 2 4" xfId="665"/>
    <cellStyle name="Comma 2 2 2 4 2" xfId="666"/>
    <cellStyle name="Comma 2 2 2 5" xfId="667"/>
    <cellStyle name="Comma 2 2 2 6" xfId="6141"/>
    <cellStyle name="Comma 2 2 3" xfId="668"/>
    <cellStyle name="Comma 2 2 3 2" xfId="6143"/>
    <cellStyle name="Comma 2 2 4" xfId="669"/>
    <cellStyle name="Comma 2 2 4 10" xfId="6144"/>
    <cellStyle name="Comma 2 2 4 10 2" xfId="6145"/>
    <cellStyle name="Comma 2 2 4 10 3" xfId="6146"/>
    <cellStyle name="Comma 2 2 4 11" xfId="6147"/>
    <cellStyle name="Comma 2 2 4 11 2" xfId="6148"/>
    <cellStyle name="Comma 2 2 4 11 3" xfId="6149"/>
    <cellStyle name="Comma 2 2 4 12" xfId="6150"/>
    <cellStyle name="Comma 2 2 4 13" xfId="6151"/>
    <cellStyle name="Comma 2 2 4 14" xfId="6152"/>
    <cellStyle name="Comma 2 2 4 15" xfId="6153"/>
    <cellStyle name="Comma 2 2 4 16" xfId="6154"/>
    <cellStyle name="Comma 2 2 4 17" xfId="6155"/>
    <cellStyle name="Comma 2 2 4 18" xfId="6156"/>
    <cellStyle name="Comma 2 2 4 19" xfId="6157"/>
    <cellStyle name="Comma 2 2 4 2" xfId="670"/>
    <cellStyle name="Comma 2 2 4 2 2" xfId="671"/>
    <cellStyle name="Comma 2 2 4 2 2 2" xfId="6158"/>
    <cellStyle name="Comma 2 2 4 2 2 2 2" xfId="6159"/>
    <cellStyle name="Comma 2 2 4 2 2 2 3" xfId="6160"/>
    <cellStyle name="Comma 2 2 4 2 2 3" xfId="6161"/>
    <cellStyle name="Comma 2 2 4 2 2 3 2" xfId="6162"/>
    <cellStyle name="Comma 2 2 4 2 2 3 3" xfId="6163"/>
    <cellStyle name="Comma 2 2 4 2 2 4" xfId="6164"/>
    <cellStyle name="Comma 2 2 4 2 2 4 2" xfId="6165"/>
    <cellStyle name="Comma 2 2 4 2 2 4 3" xfId="6166"/>
    <cellStyle name="Comma 2 2 4 2 2 5" xfId="6167"/>
    <cellStyle name="Comma 2 2 4 2 2 5 2" xfId="6168"/>
    <cellStyle name="Comma 2 2 4 2 2 5 3" xfId="6169"/>
    <cellStyle name="Comma 2 2 4 2 2 6" xfId="6170"/>
    <cellStyle name="Comma 2 2 4 2 2 7" xfId="6171"/>
    <cellStyle name="Comma 2 2 4 2 3" xfId="6172"/>
    <cellStyle name="Comma 2 2 4 2 3 2" xfId="6173"/>
    <cellStyle name="Comma 2 2 4 2 3 3" xfId="6174"/>
    <cellStyle name="Comma 2 2 4 2 4" xfId="6175"/>
    <cellStyle name="Comma 2 2 4 2 4 2" xfId="6176"/>
    <cellStyle name="Comma 2 2 4 2 4 3" xfId="6177"/>
    <cellStyle name="Comma 2 2 4 2 5" xfId="6178"/>
    <cellStyle name="Comma 2 2 4 2 5 2" xfId="6179"/>
    <cellStyle name="Comma 2 2 4 2 5 3" xfId="6180"/>
    <cellStyle name="Comma 2 2 4 2 6" xfId="6181"/>
    <cellStyle name="Comma 2 2 4 2 6 2" xfId="6182"/>
    <cellStyle name="Comma 2 2 4 2 6 3" xfId="6183"/>
    <cellStyle name="Comma 2 2 4 2 7" xfId="6184"/>
    <cellStyle name="Comma 2 2 4 2 8" xfId="6185"/>
    <cellStyle name="Comma 2 2 4 20" xfId="6186"/>
    <cellStyle name="Comma 2 2 4 21" xfId="6187"/>
    <cellStyle name="Comma 2 2 4 22" xfId="6188"/>
    <cellStyle name="Comma 2 2 4 3" xfId="672"/>
    <cellStyle name="Comma 2 2 4 3 2" xfId="6189"/>
    <cellStyle name="Comma 2 2 4 3 2 2" xfId="6190"/>
    <cellStyle name="Comma 2 2 4 3 2 2 2" xfId="6191"/>
    <cellStyle name="Comma 2 2 4 3 2 2 3" xfId="6192"/>
    <cellStyle name="Comma 2 2 4 3 2 3" xfId="6193"/>
    <cellStyle name="Comma 2 2 4 3 2 3 2" xfId="6194"/>
    <cellStyle name="Comma 2 2 4 3 2 3 3" xfId="6195"/>
    <cellStyle name="Comma 2 2 4 3 2 4" xfId="6196"/>
    <cellStyle name="Comma 2 2 4 3 2 4 2" xfId="6197"/>
    <cellStyle name="Comma 2 2 4 3 2 4 3" xfId="6198"/>
    <cellStyle name="Comma 2 2 4 3 2 5" xfId="6199"/>
    <cellStyle name="Comma 2 2 4 3 2 5 2" xfId="6200"/>
    <cellStyle name="Comma 2 2 4 3 2 5 3" xfId="6201"/>
    <cellStyle name="Comma 2 2 4 3 2 6" xfId="6202"/>
    <cellStyle name="Comma 2 2 4 3 2 7" xfId="6203"/>
    <cellStyle name="Comma 2 2 4 3 3" xfId="6204"/>
    <cellStyle name="Comma 2 2 4 3 3 2" xfId="6205"/>
    <cellStyle name="Comma 2 2 4 3 3 3" xfId="6206"/>
    <cellStyle name="Comma 2 2 4 3 4" xfId="6207"/>
    <cellStyle name="Comma 2 2 4 3 4 2" xfId="6208"/>
    <cellStyle name="Comma 2 2 4 3 4 3" xfId="6209"/>
    <cellStyle name="Comma 2 2 4 3 5" xfId="6210"/>
    <cellStyle name="Comma 2 2 4 3 5 2" xfId="6211"/>
    <cellStyle name="Comma 2 2 4 3 5 3" xfId="6212"/>
    <cellStyle name="Comma 2 2 4 3 6" xfId="6213"/>
    <cellStyle name="Comma 2 2 4 3 6 2" xfId="6214"/>
    <cellStyle name="Comma 2 2 4 3 6 3" xfId="6215"/>
    <cellStyle name="Comma 2 2 4 3 7" xfId="6216"/>
    <cellStyle name="Comma 2 2 4 3 8" xfId="6217"/>
    <cellStyle name="Comma 2 2 4 4" xfId="6218"/>
    <cellStyle name="Comma 2 2 4 4 2" xfId="6219"/>
    <cellStyle name="Comma 2 2 4 4 2 2" xfId="6220"/>
    <cellStyle name="Comma 2 2 4 4 2 3" xfId="6221"/>
    <cellStyle name="Comma 2 2 4 4 3" xfId="6222"/>
    <cellStyle name="Comma 2 2 4 4 3 2" xfId="6223"/>
    <cellStyle name="Comma 2 2 4 4 3 3" xfId="6224"/>
    <cellStyle name="Comma 2 2 4 4 4" xfId="6225"/>
    <cellStyle name="Comma 2 2 4 4 4 2" xfId="6226"/>
    <cellStyle name="Comma 2 2 4 4 4 3" xfId="6227"/>
    <cellStyle name="Comma 2 2 4 4 5" xfId="6228"/>
    <cellStyle name="Comma 2 2 4 4 5 2" xfId="6229"/>
    <cellStyle name="Comma 2 2 4 4 5 3" xfId="6230"/>
    <cellStyle name="Comma 2 2 4 4 6" xfId="6231"/>
    <cellStyle name="Comma 2 2 4 4 7" xfId="6232"/>
    <cellStyle name="Comma 2 2 4 5" xfId="6233"/>
    <cellStyle name="Comma 2 2 4 5 2" xfId="6234"/>
    <cellStyle name="Comma 2 2 4 5 2 2" xfId="6235"/>
    <cellStyle name="Comma 2 2 4 5 2 3" xfId="6236"/>
    <cellStyle name="Comma 2 2 4 5 3" xfId="6237"/>
    <cellStyle name="Comma 2 2 4 5 3 2" xfId="6238"/>
    <cellStyle name="Comma 2 2 4 5 3 3" xfId="6239"/>
    <cellStyle name="Comma 2 2 4 5 4" xfId="6240"/>
    <cellStyle name="Comma 2 2 4 5 4 2" xfId="6241"/>
    <cellStyle name="Comma 2 2 4 5 4 3" xfId="6242"/>
    <cellStyle name="Comma 2 2 4 5 5" xfId="6243"/>
    <cellStyle name="Comma 2 2 4 5 5 2" xfId="6244"/>
    <cellStyle name="Comma 2 2 4 5 5 3" xfId="6245"/>
    <cellStyle name="Comma 2 2 4 5 6" xfId="6246"/>
    <cellStyle name="Comma 2 2 4 5 7" xfId="6247"/>
    <cellStyle name="Comma 2 2 4 6" xfId="6248"/>
    <cellStyle name="Comma 2 2 4 6 2" xfId="6249"/>
    <cellStyle name="Comma 2 2 4 6 3" xfId="6250"/>
    <cellStyle name="Comma 2 2 4 7" xfId="6251"/>
    <cellStyle name="Comma 2 2 4 7 2" xfId="6252"/>
    <cellStyle name="Comma 2 2 4 7 3" xfId="6253"/>
    <cellStyle name="Comma 2 2 4 8" xfId="6254"/>
    <cellStyle name="Comma 2 2 4 8 2" xfId="6255"/>
    <cellStyle name="Comma 2 2 4 8 3" xfId="6256"/>
    <cellStyle name="Comma 2 2 4 9" xfId="6257"/>
    <cellStyle name="Comma 2 2 4 9 2" xfId="6258"/>
    <cellStyle name="Comma 2 2 4 9 3" xfId="6259"/>
    <cellStyle name="Comma 2 2 5" xfId="673"/>
    <cellStyle name="Comma 2 2 5 2" xfId="674"/>
    <cellStyle name="Comma 2 2 5 2 2" xfId="675"/>
    <cellStyle name="Comma 2 2 5 3" xfId="676"/>
    <cellStyle name="Comma 2 2 6" xfId="677"/>
    <cellStyle name="Comma 2 2 6 2" xfId="678"/>
    <cellStyle name="Comma 2 2 7" xfId="679"/>
    <cellStyle name="Comma 2 2 8" xfId="1439"/>
    <cellStyle name="Comma 2 20" xfId="6260"/>
    <cellStyle name="Comma 2 20 2" xfId="6261"/>
    <cellStyle name="Comma 2 20 2 2" xfId="6262"/>
    <cellStyle name="Comma 2 20 3" xfId="6263"/>
    <cellStyle name="Comma 2 21" xfId="6264"/>
    <cellStyle name="Comma 2 21 2" xfId="6265"/>
    <cellStyle name="Comma 2 21 2 2" xfId="6266"/>
    <cellStyle name="Comma 2 21 3" xfId="6267"/>
    <cellStyle name="Comma 2 22" xfId="6268"/>
    <cellStyle name="Comma 2 22 2" xfId="6269"/>
    <cellStyle name="Comma 2 22 2 2" xfId="6270"/>
    <cellStyle name="Comma 2 22 3" xfId="6271"/>
    <cellStyle name="Comma 2 23" xfId="6272"/>
    <cellStyle name="Comma 2 23 2" xfId="6273"/>
    <cellStyle name="Comma 2 23 2 2" xfId="6274"/>
    <cellStyle name="Comma 2 23 3" xfId="6275"/>
    <cellStyle name="Comma 2 24" xfId="6276"/>
    <cellStyle name="Comma 2 24 2" xfId="6277"/>
    <cellStyle name="Comma 2 25" xfId="6278"/>
    <cellStyle name="Comma 2 26" xfId="6279"/>
    <cellStyle name="Comma 2 27" xfId="6280"/>
    <cellStyle name="Comma 2 28" xfId="6281"/>
    <cellStyle name="Comma 2 29" xfId="1573"/>
    <cellStyle name="Comma 2 3" xfId="680"/>
    <cellStyle name="Comma 2 3 2" xfId="681"/>
    <cellStyle name="Comma 2 3 2 2" xfId="6283"/>
    <cellStyle name="Comma 2 3 3" xfId="1443"/>
    <cellStyle name="Comma 2 3 3 2" xfId="6284"/>
    <cellStyle name="Comma 2 3 4" xfId="6285"/>
    <cellStyle name="Comma 2 3 5" xfId="6282"/>
    <cellStyle name="Comma 2 4" xfId="682"/>
    <cellStyle name="Comma 2 4 2" xfId="1507"/>
    <cellStyle name="Comma 2 4 2 2" xfId="6288"/>
    <cellStyle name="Comma 2 4 2 2 2" xfId="6289"/>
    <cellStyle name="Comma 2 4 2 2 2 2" xfId="6290"/>
    <cellStyle name="Comma 2 4 2 2 3" xfId="6291"/>
    <cellStyle name="Comma 2 4 2 3" xfId="6292"/>
    <cellStyle name="Comma 2 4 2 3 2" xfId="6293"/>
    <cellStyle name="Comma 2 4 2 4" xfId="6294"/>
    <cellStyle name="Comma 2 4 2 5" xfId="6295"/>
    <cellStyle name="Comma 2 4 2 6" xfId="6287"/>
    <cellStyle name="Comma 2 4 3" xfId="6296"/>
    <cellStyle name="Comma 2 4 3 2" xfId="6297"/>
    <cellStyle name="Comma 2 4 3 2 2" xfId="6298"/>
    <cellStyle name="Comma 2 4 3 3" xfId="6299"/>
    <cellStyle name="Comma 2 4 4" xfId="6300"/>
    <cellStyle name="Comma 2 4 4 2" xfId="6301"/>
    <cellStyle name="Comma 2 4 5" xfId="6302"/>
    <cellStyle name="Comma 2 4 6" xfId="6303"/>
    <cellStyle name="Comma 2 4 7" xfId="6286"/>
    <cellStyle name="Comma 2 5" xfId="683"/>
    <cellStyle name="Comma 2 5 2" xfId="684"/>
    <cellStyle name="Comma 2 5 2 2" xfId="685"/>
    <cellStyle name="Comma 2 5 2 2 2" xfId="6307"/>
    <cellStyle name="Comma 2 5 2 2 3" xfId="6308"/>
    <cellStyle name="Comma 2 5 2 2 4" xfId="6306"/>
    <cellStyle name="Comma 2 5 2 3" xfId="6309"/>
    <cellStyle name="Comma 2 5 2 4" xfId="6310"/>
    <cellStyle name="Comma 2 5 2 5" xfId="6305"/>
    <cellStyle name="Comma 2 5 3" xfId="686"/>
    <cellStyle name="Comma 2 5 3 2" xfId="6312"/>
    <cellStyle name="Comma 2 5 3 3" xfId="6313"/>
    <cellStyle name="Comma 2 5 3 4" xfId="6311"/>
    <cellStyle name="Comma 2 5 4" xfId="1508"/>
    <cellStyle name="Comma 2 5 4 2" xfId="6315"/>
    <cellStyle name="Comma 2 5 4 3" xfId="6314"/>
    <cellStyle name="Comma 2 5 5" xfId="6316"/>
    <cellStyle name="Comma 2 5 6" xfId="6304"/>
    <cellStyle name="Comma 2 6" xfId="1536"/>
    <cellStyle name="Comma 2 6 2" xfId="6317"/>
    <cellStyle name="Comma 2 6 2 2" xfId="6318"/>
    <cellStyle name="Comma 2 6 2 2 2" xfId="6319"/>
    <cellStyle name="Comma 2 6 2 3" xfId="6320"/>
    <cellStyle name="Comma 2 6 3" xfId="6321"/>
    <cellStyle name="Comma 2 6 3 2" xfId="6322"/>
    <cellStyle name="Comma 2 6 4" xfId="6323"/>
    <cellStyle name="Comma 2 6 5" xfId="6324"/>
    <cellStyle name="Comma 2 7" xfId="6325"/>
    <cellStyle name="Comma 2 7 10" xfId="6326"/>
    <cellStyle name="Comma 2 7 10 2" xfId="6327"/>
    <cellStyle name="Comma 2 7 10 2 2" xfId="6328"/>
    <cellStyle name="Comma 2 7 10 2 2 2" xfId="6329"/>
    <cellStyle name="Comma 2 7 10 2 2 3" xfId="6330"/>
    <cellStyle name="Comma 2 7 10 2 3" xfId="6331"/>
    <cellStyle name="Comma 2 7 10 2 3 2" xfId="6332"/>
    <cellStyle name="Comma 2 7 10 2 3 3" xfId="6333"/>
    <cellStyle name="Comma 2 7 10 2 4" xfId="6334"/>
    <cellStyle name="Comma 2 7 10 2 4 2" xfId="6335"/>
    <cellStyle name="Comma 2 7 10 2 4 3" xfId="6336"/>
    <cellStyle name="Comma 2 7 10 2 5" xfId="6337"/>
    <cellStyle name="Comma 2 7 10 2 5 2" xfId="6338"/>
    <cellStyle name="Comma 2 7 10 2 5 3" xfId="6339"/>
    <cellStyle name="Comma 2 7 10 2 6" xfId="6340"/>
    <cellStyle name="Comma 2 7 10 2 7" xfId="6341"/>
    <cellStyle name="Comma 2 7 10 3" xfId="6342"/>
    <cellStyle name="Comma 2 7 10 3 2" xfId="6343"/>
    <cellStyle name="Comma 2 7 10 3 3" xfId="6344"/>
    <cellStyle name="Comma 2 7 10 4" xfId="6345"/>
    <cellStyle name="Comma 2 7 10 4 2" xfId="6346"/>
    <cellStyle name="Comma 2 7 10 4 3" xfId="6347"/>
    <cellStyle name="Comma 2 7 10 5" xfId="6348"/>
    <cellStyle name="Comma 2 7 10 5 2" xfId="6349"/>
    <cellStyle name="Comma 2 7 10 5 3" xfId="6350"/>
    <cellStyle name="Comma 2 7 10 6" xfId="6351"/>
    <cellStyle name="Comma 2 7 10 6 2" xfId="6352"/>
    <cellStyle name="Comma 2 7 10 6 3" xfId="6353"/>
    <cellStyle name="Comma 2 7 10 7" xfId="6354"/>
    <cellStyle name="Comma 2 7 10 8" xfId="6355"/>
    <cellStyle name="Comma 2 7 11" xfId="6356"/>
    <cellStyle name="Comma 2 7 11 2" xfId="6357"/>
    <cellStyle name="Comma 2 7 11 2 2" xfId="6358"/>
    <cellStyle name="Comma 2 7 11 2 2 2" xfId="6359"/>
    <cellStyle name="Comma 2 7 11 2 2 3" xfId="6360"/>
    <cellStyle name="Comma 2 7 11 2 3" xfId="6361"/>
    <cellStyle name="Comma 2 7 11 2 3 2" xfId="6362"/>
    <cellStyle name="Comma 2 7 11 2 3 3" xfId="6363"/>
    <cellStyle name="Comma 2 7 11 2 4" xfId="6364"/>
    <cellStyle name="Comma 2 7 11 2 4 2" xfId="6365"/>
    <cellStyle name="Comma 2 7 11 2 4 3" xfId="6366"/>
    <cellStyle name="Comma 2 7 11 2 5" xfId="6367"/>
    <cellStyle name="Comma 2 7 11 2 5 2" xfId="6368"/>
    <cellStyle name="Comma 2 7 11 2 5 3" xfId="6369"/>
    <cellStyle name="Comma 2 7 11 2 6" xfId="6370"/>
    <cellStyle name="Comma 2 7 11 2 7" xfId="6371"/>
    <cellStyle name="Comma 2 7 11 3" xfId="6372"/>
    <cellStyle name="Comma 2 7 11 3 2" xfId="6373"/>
    <cellStyle name="Comma 2 7 11 3 3" xfId="6374"/>
    <cellStyle name="Comma 2 7 11 4" xfId="6375"/>
    <cellStyle name="Comma 2 7 11 4 2" xfId="6376"/>
    <cellStyle name="Comma 2 7 11 4 3" xfId="6377"/>
    <cellStyle name="Comma 2 7 11 5" xfId="6378"/>
    <cellStyle name="Comma 2 7 11 5 2" xfId="6379"/>
    <cellStyle name="Comma 2 7 11 5 3" xfId="6380"/>
    <cellStyle name="Comma 2 7 11 6" xfId="6381"/>
    <cellStyle name="Comma 2 7 11 6 2" xfId="6382"/>
    <cellStyle name="Comma 2 7 11 6 3" xfId="6383"/>
    <cellStyle name="Comma 2 7 11 7" xfId="6384"/>
    <cellStyle name="Comma 2 7 11 8" xfId="6385"/>
    <cellStyle name="Comma 2 7 12" xfId="6386"/>
    <cellStyle name="Comma 2 7 12 2" xfId="6387"/>
    <cellStyle name="Comma 2 7 12 2 2" xfId="6388"/>
    <cellStyle name="Comma 2 7 12 2 2 2" xfId="6389"/>
    <cellStyle name="Comma 2 7 12 2 2 3" xfId="6390"/>
    <cellStyle name="Comma 2 7 12 2 3" xfId="6391"/>
    <cellStyle name="Comma 2 7 12 2 3 2" xfId="6392"/>
    <cellStyle name="Comma 2 7 12 2 3 3" xfId="6393"/>
    <cellStyle name="Comma 2 7 12 2 4" xfId="6394"/>
    <cellStyle name="Comma 2 7 12 2 4 2" xfId="6395"/>
    <cellStyle name="Comma 2 7 12 2 4 3" xfId="6396"/>
    <cellStyle name="Comma 2 7 12 2 5" xfId="6397"/>
    <cellStyle name="Comma 2 7 12 2 5 2" xfId="6398"/>
    <cellStyle name="Comma 2 7 12 2 5 3" xfId="6399"/>
    <cellStyle name="Comma 2 7 12 2 6" xfId="6400"/>
    <cellStyle name="Comma 2 7 12 2 7" xfId="6401"/>
    <cellStyle name="Comma 2 7 12 3" xfId="6402"/>
    <cellStyle name="Comma 2 7 12 3 2" xfId="6403"/>
    <cellStyle name="Comma 2 7 12 3 3" xfId="6404"/>
    <cellStyle name="Comma 2 7 12 4" xfId="6405"/>
    <cellStyle name="Comma 2 7 12 4 2" xfId="6406"/>
    <cellStyle name="Comma 2 7 12 4 3" xfId="6407"/>
    <cellStyle name="Comma 2 7 12 5" xfId="6408"/>
    <cellStyle name="Comma 2 7 12 5 2" xfId="6409"/>
    <cellStyle name="Comma 2 7 12 5 3" xfId="6410"/>
    <cellStyle name="Comma 2 7 12 6" xfId="6411"/>
    <cellStyle name="Comma 2 7 12 6 2" xfId="6412"/>
    <cellStyle name="Comma 2 7 12 6 3" xfId="6413"/>
    <cellStyle name="Comma 2 7 12 7" xfId="6414"/>
    <cellStyle name="Comma 2 7 12 8" xfId="6415"/>
    <cellStyle name="Comma 2 7 13" xfId="6416"/>
    <cellStyle name="Comma 2 7 13 2" xfId="6417"/>
    <cellStyle name="Comma 2 7 13 2 2" xfId="6418"/>
    <cellStyle name="Comma 2 7 13 2 2 2" xfId="6419"/>
    <cellStyle name="Comma 2 7 13 2 2 3" xfId="6420"/>
    <cellStyle name="Comma 2 7 13 2 3" xfId="6421"/>
    <cellStyle name="Comma 2 7 13 2 3 2" xfId="6422"/>
    <cellStyle name="Comma 2 7 13 2 3 3" xfId="6423"/>
    <cellStyle name="Comma 2 7 13 2 4" xfId="6424"/>
    <cellStyle name="Comma 2 7 13 2 4 2" xfId="6425"/>
    <cellStyle name="Comma 2 7 13 2 4 3" xfId="6426"/>
    <cellStyle name="Comma 2 7 13 2 5" xfId="6427"/>
    <cellStyle name="Comma 2 7 13 2 5 2" xfId="6428"/>
    <cellStyle name="Comma 2 7 13 2 5 3" xfId="6429"/>
    <cellStyle name="Comma 2 7 13 2 6" xfId="6430"/>
    <cellStyle name="Comma 2 7 13 2 7" xfId="6431"/>
    <cellStyle name="Comma 2 7 13 3" xfId="6432"/>
    <cellStyle name="Comma 2 7 13 3 2" xfId="6433"/>
    <cellStyle name="Comma 2 7 13 3 3" xfId="6434"/>
    <cellStyle name="Comma 2 7 13 4" xfId="6435"/>
    <cellStyle name="Comma 2 7 13 4 2" xfId="6436"/>
    <cellStyle name="Comma 2 7 13 4 3" xfId="6437"/>
    <cellStyle name="Comma 2 7 13 5" xfId="6438"/>
    <cellStyle name="Comma 2 7 13 5 2" xfId="6439"/>
    <cellStyle name="Comma 2 7 13 5 3" xfId="6440"/>
    <cellStyle name="Comma 2 7 13 6" xfId="6441"/>
    <cellStyle name="Comma 2 7 13 6 2" xfId="6442"/>
    <cellStyle name="Comma 2 7 13 6 3" xfId="6443"/>
    <cellStyle name="Comma 2 7 13 7" xfId="6444"/>
    <cellStyle name="Comma 2 7 13 8" xfId="6445"/>
    <cellStyle name="Comma 2 7 14" xfId="6446"/>
    <cellStyle name="Comma 2 7 14 2" xfId="6447"/>
    <cellStyle name="Comma 2 7 14 2 2" xfId="6448"/>
    <cellStyle name="Comma 2 7 14 2 2 2" xfId="6449"/>
    <cellStyle name="Comma 2 7 14 2 2 3" xfId="6450"/>
    <cellStyle name="Comma 2 7 14 2 3" xfId="6451"/>
    <cellStyle name="Comma 2 7 14 2 3 2" xfId="6452"/>
    <cellStyle name="Comma 2 7 14 2 3 3" xfId="6453"/>
    <cellStyle name="Comma 2 7 14 2 4" xfId="6454"/>
    <cellStyle name="Comma 2 7 14 2 4 2" xfId="6455"/>
    <cellStyle name="Comma 2 7 14 2 4 3" xfId="6456"/>
    <cellStyle name="Comma 2 7 14 2 5" xfId="6457"/>
    <cellStyle name="Comma 2 7 14 2 5 2" xfId="6458"/>
    <cellStyle name="Comma 2 7 14 2 5 3" xfId="6459"/>
    <cellStyle name="Comma 2 7 14 2 6" xfId="6460"/>
    <cellStyle name="Comma 2 7 14 2 7" xfId="6461"/>
    <cellStyle name="Comma 2 7 14 3" xfId="6462"/>
    <cellStyle name="Comma 2 7 14 3 2" xfId="6463"/>
    <cellStyle name="Comma 2 7 14 3 3" xfId="6464"/>
    <cellStyle name="Comma 2 7 14 4" xfId="6465"/>
    <cellStyle name="Comma 2 7 14 4 2" xfId="6466"/>
    <cellStyle name="Comma 2 7 14 4 3" xfId="6467"/>
    <cellStyle name="Comma 2 7 14 5" xfId="6468"/>
    <cellStyle name="Comma 2 7 14 5 2" xfId="6469"/>
    <cellStyle name="Comma 2 7 14 5 3" xfId="6470"/>
    <cellStyle name="Comma 2 7 14 6" xfId="6471"/>
    <cellStyle name="Comma 2 7 14 6 2" xfId="6472"/>
    <cellStyle name="Comma 2 7 14 6 3" xfId="6473"/>
    <cellStyle name="Comma 2 7 14 7" xfId="6474"/>
    <cellStyle name="Comma 2 7 14 8" xfId="6475"/>
    <cellStyle name="Comma 2 7 15" xfId="6476"/>
    <cellStyle name="Comma 2 7 15 2" xfId="6477"/>
    <cellStyle name="Comma 2 7 15 2 2" xfId="6478"/>
    <cellStyle name="Comma 2 7 15 2 3" xfId="6479"/>
    <cellStyle name="Comma 2 7 15 3" xfId="6480"/>
    <cellStyle name="Comma 2 7 15 3 2" xfId="6481"/>
    <cellStyle name="Comma 2 7 15 3 3" xfId="6482"/>
    <cellStyle name="Comma 2 7 15 4" xfId="6483"/>
    <cellStyle name="Comma 2 7 15 4 2" xfId="6484"/>
    <cellStyle name="Comma 2 7 15 4 3" xfId="6485"/>
    <cellStyle name="Comma 2 7 15 5" xfId="6486"/>
    <cellStyle name="Comma 2 7 15 5 2" xfId="6487"/>
    <cellStyle name="Comma 2 7 15 5 3" xfId="6488"/>
    <cellStyle name="Comma 2 7 15 6" xfId="6489"/>
    <cellStyle name="Comma 2 7 15 7" xfId="6490"/>
    <cellStyle name="Comma 2 7 16" xfId="6491"/>
    <cellStyle name="Comma 2 7 16 2" xfId="6492"/>
    <cellStyle name="Comma 2 7 16 2 2" xfId="6493"/>
    <cellStyle name="Comma 2 7 16 2 3" xfId="6494"/>
    <cellStyle name="Comma 2 7 16 3" xfId="6495"/>
    <cellStyle name="Comma 2 7 16 3 2" xfId="6496"/>
    <cellStyle name="Comma 2 7 16 3 3" xfId="6497"/>
    <cellStyle name="Comma 2 7 16 4" xfId="6498"/>
    <cellStyle name="Comma 2 7 16 4 2" xfId="6499"/>
    <cellStyle name="Comma 2 7 16 4 3" xfId="6500"/>
    <cellStyle name="Comma 2 7 16 5" xfId="6501"/>
    <cellStyle name="Comma 2 7 16 5 2" xfId="6502"/>
    <cellStyle name="Comma 2 7 16 5 3" xfId="6503"/>
    <cellStyle name="Comma 2 7 16 6" xfId="6504"/>
    <cellStyle name="Comma 2 7 16 7" xfId="6505"/>
    <cellStyle name="Comma 2 7 17" xfId="6506"/>
    <cellStyle name="Comma 2 7 17 2" xfId="6507"/>
    <cellStyle name="Comma 2 7 17 2 2" xfId="6508"/>
    <cellStyle name="Comma 2 7 17 2 3" xfId="6509"/>
    <cellStyle name="Comma 2 7 17 3" xfId="6510"/>
    <cellStyle name="Comma 2 7 17 3 2" xfId="6511"/>
    <cellStyle name="Comma 2 7 17 3 3" xfId="6512"/>
    <cellStyle name="Comma 2 7 17 4" xfId="6513"/>
    <cellStyle name="Comma 2 7 17 4 2" xfId="6514"/>
    <cellStyle name="Comma 2 7 17 4 3" xfId="6515"/>
    <cellStyle name="Comma 2 7 17 5" xfId="6516"/>
    <cellStyle name="Comma 2 7 17 5 2" xfId="6517"/>
    <cellStyle name="Comma 2 7 17 5 3" xfId="6518"/>
    <cellStyle name="Comma 2 7 17 6" xfId="6519"/>
    <cellStyle name="Comma 2 7 17 7" xfId="6520"/>
    <cellStyle name="Comma 2 7 18" xfId="6521"/>
    <cellStyle name="Comma 2 7 18 2" xfId="6522"/>
    <cellStyle name="Comma 2 7 18 2 2" xfId="6523"/>
    <cellStyle name="Comma 2 7 18 2 3" xfId="6524"/>
    <cellStyle name="Comma 2 7 18 3" xfId="6525"/>
    <cellStyle name="Comma 2 7 18 3 2" xfId="6526"/>
    <cellStyle name="Comma 2 7 18 3 3" xfId="6527"/>
    <cellStyle name="Comma 2 7 18 4" xfId="6528"/>
    <cellStyle name="Comma 2 7 18 4 2" xfId="6529"/>
    <cellStyle name="Comma 2 7 18 4 3" xfId="6530"/>
    <cellStyle name="Comma 2 7 18 5" xfId="6531"/>
    <cellStyle name="Comma 2 7 18 5 2" xfId="6532"/>
    <cellStyle name="Comma 2 7 18 5 3" xfId="6533"/>
    <cellStyle name="Comma 2 7 18 6" xfId="6534"/>
    <cellStyle name="Comma 2 7 18 7" xfId="6535"/>
    <cellStyle name="Comma 2 7 19" xfId="6536"/>
    <cellStyle name="Comma 2 7 19 2" xfId="6537"/>
    <cellStyle name="Comma 2 7 19 2 2" xfId="6538"/>
    <cellStyle name="Comma 2 7 19 2 3" xfId="6539"/>
    <cellStyle name="Comma 2 7 19 3" xfId="6540"/>
    <cellStyle name="Comma 2 7 19 3 2" xfId="6541"/>
    <cellStyle name="Comma 2 7 19 3 3" xfId="6542"/>
    <cellStyle name="Comma 2 7 19 4" xfId="6543"/>
    <cellStyle name="Comma 2 7 19 4 2" xfId="6544"/>
    <cellStyle name="Comma 2 7 19 4 3" xfId="6545"/>
    <cellStyle name="Comma 2 7 19 5" xfId="6546"/>
    <cellStyle name="Comma 2 7 19 5 2" xfId="6547"/>
    <cellStyle name="Comma 2 7 19 5 3" xfId="6548"/>
    <cellStyle name="Comma 2 7 19 6" xfId="6549"/>
    <cellStyle name="Comma 2 7 19 7" xfId="6550"/>
    <cellStyle name="Comma 2 7 2" xfId="6551"/>
    <cellStyle name="Comma 2 7 2 10" xfId="6552"/>
    <cellStyle name="Comma 2 7 2 10 2" xfId="6553"/>
    <cellStyle name="Comma 2 7 2 10 2 2" xfId="6554"/>
    <cellStyle name="Comma 2 7 2 10 2 3" xfId="6555"/>
    <cellStyle name="Comma 2 7 2 10 3" xfId="6556"/>
    <cellStyle name="Comma 2 7 2 10 3 2" xfId="6557"/>
    <cellStyle name="Comma 2 7 2 10 3 3" xfId="6558"/>
    <cellStyle name="Comma 2 7 2 10 4" xfId="6559"/>
    <cellStyle name="Comma 2 7 2 10 4 2" xfId="6560"/>
    <cellStyle name="Comma 2 7 2 10 4 3" xfId="6561"/>
    <cellStyle name="Comma 2 7 2 10 5" xfId="6562"/>
    <cellStyle name="Comma 2 7 2 10 5 2" xfId="6563"/>
    <cellStyle name="Comma 2 7 2 10 5 3" xfId="6564"/>
    <cellStyle name="Comma 2 7 2 10 6" xfId="6565"/>
    <cellStyle name="Comma 2 7 2 10 7" xfId="6566"/>
    <cellStyle name="Comma 2 7 2 11" xfId="6567"/>
    <cellStyle name="Comma 2 7 2 11 2" xfId="6568"/>
    <cellStyle name="Comma 2 7 2 11 3" xfId="6569"/>
    <cellStyle name="Comma 2 7 2 12" xfId="6570"/>
    <cellStyle name="Comma 2 7 2 12 2" xfId="6571"/>
    <cellStyle name="Comma 2 7 2 12 3" xfId="6572"/>
    <cellStyle name="Comma 2 7 2 13" xfId="6573"/>
    <cellStyle name="Comma 2 7 2 13 2" xfId="6574"/>
    <cellStyle name="Comma 2 7 2 13 3" xfId="6575"/>
    <cellStyle name="Comma 2 7 2 14" xfId="6576"/>
    <cellStyle name="Comma 2 7 2 14 2" xfId="6577"/>
    <cellStyle name="Comma 2 7 2 14 3" xfId="6578"/>
    <cellStyle name="Comma 2 7 2 15" xfId="6579"/>
    <cellStyle name="Comma 2 7 2 16" xfId="6580"/>
    <cellStyle name="Comma 2 7 2 2" xfId="6581"/>
    <cellStyle name="Comma 2 7 2 2 10" xfId="6582"/>
    <cellStyle name="Comma 2 7 2 2 10 2" xfId="6583"/>
    <cellStyle name="Comma 2 7 2 2 10 3" xfId="6584"/>
    <cellStyle name="Comma 2 7 2 2 11" xfId="6585"/>
    <cellStyle name="Comma 2 7 2 2 11 2" xfId="6586"/>
    <cellStyle name="Comma 2 7 2 2 11 3" xfId="6587"/>
    <cellStyle name="Comma 2 7 2 2 12" xfId="6588"/>
    <cellStyle name="Comma 2 7 2 2 12 2" xfId="6589"/>
    <cellStyle name="Comma 2 7 2 2 12 3" xfId="6590"/>
    <cellStyle name="Comma 2 7 2 2 13" xfId="6591"/>
    <cellStyle name="Comma 2 7 2 2 13 2" xfId="6592"/>
    <cellStyle name="Comma 2 7 2 2 13 3" xfId="6593"/>
    <cellStyle name="Comma 2 7 2 2 14" xfId="6594"/>
    <cellStyle name="Comma 2 7 2 2 15" xfId="6595"/>
    <cellStyle name="Comma 2 7 2 2 2" xfId="6596"/>
    <cellStyle name="Comma 2 7 2 2 2 10" xfId="6597"/>
    <cellStyle name="Comma 2 7 2 2 2 10 2" xfId="6598"/>
    <cellStyle name="Comma 2 7 2 2 2 10 3" xfId="6599"/>
    <cellStyle name="Comma 2 7 2 2 2 11" xfId="6600"/>
    <cellStyle name="Comma 2 7 2 2 2 11 2" xfId="6601"/>
    <cellStyle name="Comma 2 7 2 2 2 11 3" xfId="6602"/>
    <cellStyle name="Comma 2 7 2 2 2 12" xfId="6603"/>
    <cellStyle name="Comma 2 7 2 2 2 12 2" xfId="6604"/>
    <cellStyle name="Comma 2 7 2 2 2 12 3" xfId="6605"/>
    <cellStyle name="Comma 2 7 2 2 2 13" xfId="6606"/>
    <cellStyle name="Comma 2 7 2 2 2 14" xfId="6607"/>
    <cellStyle name="Comma 2 7 2 2 2 2" xfId="6608"/>
    <cellStyle name="Comma 2 7 2 2 2 2 10" xfId="6609"/>
    <cellStyle name="Comma 2 7 2 2 2 2 11" xfId="6610"/>
    <cellStyle name="Comma 2 7 2 2 2 2 2" xfId="6611"/>
    <cellStyle name="Comma 2 7 2 2 2 2 2 2" xfId="6612"/>
    <cellStyle name="Comma 2 7 2 2 2 2 2 2 2" xfId="6613"/>
    <cellStyle name="Comma 2 7 2 2 2 2 2 2 2 2" xfId="6614"/>
    <cellStyle name="Comma 2 7 2 2 2 2 2 2 2 3" xfId="6615"/>
    <cellStyle name="Comma 2 7 2 2 2 2 2 2 3" xfId="6616"/>
    <cellStyle name="Comma 2 7 2 2 2 2 2 2 3 2" xfId="6617"/>
    <cellStyle name="Comma 2 7 2 2 2 2 2 2 3 3" xfId="6618"/>
    <cellStyle name="Comma 2 7 2 2 2 2 2 2 4" xfId="6619"/>
    <cellStyle name="Comma 2 7 2 2 2 2 2 2 4 2" xfId="6620"/>
    <cellStyle name="Comma 2 7 2 2 2 2 2 2 4 3" xfId="6621"/>
    <cellStyle name="Comma 2 7 2 2 2 2 2 2 5" xfId="6622"/>
    <cellStyle name="Comma 2 7 2 2 2 2 2 2 5 2" xfId="6623"/>
    <cellStyle name="Comma 2 7 2 2 2 2 2 2 5 3" xfId="6624"/>
    <cellStyle name="Comma 2 7 2 2 2 2 2 2 6" xfId="6625"/>
    <cellStyle name="Comma 2 7 2 2 2 2 2 2 7" xfId="6626"/>
    <cellStyle name="Comma 2 7 2 2 2 2 2 3" xfId="6627"/>
    <cellStyle name="Comma 2 7 2 2 2 2 2 3 2" xfId="6628"/>
    <cellStyle name="Comma 2 7 2 2 2 2 2 3 3" xfId="6629"/>
    <cellStyle name="Comma 2 7 2 2 2 2 2 4" xfId="6630"/>
    <cellStyle name="Comma 2 7 2 2 2 2 2 4 2" xfId="6631"/>
    <cellStyle name="Comma 2 7 2 2 2 2 2 4 3" xfId="6632"/>
    <cellStyle name="Comma 2 7 2 2 2 2 2 5" xfId="6633"/>
    <cellStyle name="Comma 2 7 2 2 2 2 2 5 2" xfId="6634"/>
    <cellStyle name="Comma 2 7 2 2 2 2 2 5 3" xfId="6635"/>
    <cellStyle name="Comma 2 7 2 2 2 2 2 6" xfId="6636"/>
    <cellStyle name="Comma 2 7 2 2 2 2 2 6 2" xfId="6637"/>
    <cellStyle name="Comma 2 7 2 2 2 2 2 6 3" xfId="6638"/>
    <cellStyle name="Comma 2 7 2 2 2 2 2 7" xfId="6639"/>
    <cellStyle name="Comma 2 7 2 2 2 2 2 8" xfId="6640"/>
    <cellStyle name="Comma 2 7 2 2 2 2 3" xfId="6641"/>
    <cellStyle name="Comma 2 7 2 2 2 2 3 2" xfId="6642"/>
    <cellStyle name="Comma 2 7 2 2 2 2 3 2 2" xfId="6643"/>
    <cellStyle name="Comma 2 7 2 2 2 2 3 2 3" xfId="6644"/>
    <cellStyle name="Comma 2 7 2 2 2 2 3 3" xfId="6645"/>
    <cellStyle name="Comma 2 7 2 2 2 2 3 3 2" xfId="6646"/>
    <cellStyle name="Comma 2 7 2 2 2 2 3 3 3" xfId="6647"/>
    <cellStyle name="Comma 2 7 2 2 2 2 3 4" xfId="6648"/>
    <cellStyle name="Comma 2 7 2 2 2 2 3 4 2" xfId="6649"/>
    <cellStyle name="Comma 2 7 2 2 2 2 3 4 3" xfId="6650"/>
    <cellStyle name="Comma 2 7 2 2 2 2 3 5" xfId="6651"/>
    <cellStyle name="Comma 2 7 2 2 2 2 3 5 2" xfId="6652"/>
    <cellStyle name="Comma 2 7 2 2 2 2 3 5 3" xfId="6653"/>
    <cellStyle name="Comma 2 7 2 2 2 2 3 6" xfId="6654"/>
    <cellStyle name="Comma 2 7 2 2 2 2 3 7" xfId="6655"/>
    <cellStyle name="Comma 2 7 2 2 2 2 4" xfId="6656"/>
    <cellStyle name="Comma 2 7 2 2 2 2 4 2" xfId="6657"/>
    <cellStyle name="Comma 2 7 2 2 2 2 4 2 2" xfId="6658"/>
    <cellStyle name="Comma 2 7 2 2 2 2 4 2 3" xfId="6659"/>
    <cellStyle name="Comma 2 7 2 2 2 2 4 3" xfId="6660"/>
    <cellStyle name="Comma 2 7 2 2 2 2 4 3 2" xfId="6661"/>
    <cellStyle name="Comma 2 7 2 2 2 2 4 3 3" xfId="6662"/>
    <cellStyle name="Comma 2 7 2 2 2 2 4 4" xfId="6663"/>
    <cellStyle name="Comma 2 7 2 2 2 2 4 4 2" xfId="6664"/>
    <cellStyle name="Comma 2 7 2 2 2 2 4 4 3" xfId="6665"/>
    <cellStyle name="Comma 2 7 2 2 2 2 4 5" xfId="6666"/>
    <cellStyle name="Comma 2 7 2 2 2 2 4 5 2" xfId="6667"/>
    <cellStyle name="Comma 2 7 2 2 2 2 4 5 3" xfId="6668"/>
    <cellStyle name="Comma 2 7 2 2 2 2 4 6" xfId="6669"/>
    <cellStyle name="Comma 2 7 2 2 2 2 4 7" xfId="6670"/>
    <cellStyle name="Comma 2 7 2 2 2 2 5" xfId="6671"/>
    <cellStyle name="Comma 2 7 2 2 2 2 5 2" xfId="6672"/>
    <cellStyle name="Comma 2 7 2 2 2 2 5 2 2" xfId="6673"/>
    <cellStyle name="Comma 2 7 2 2 2 2 5 2 3" xfId="6674"/>
    <cellStyle name="Comma 2 7 2 2 2 2 5 3" xfId="6675"/>
    <cellStyle name="Comma 2 7 2 2 2 2 5 3 2" xfId="6676"/>
    <cellStyle name="Comma 2 7 2 2 2 2 5 3 3" xfId="6677"/>
    <cellStyle name="Comma 2 7 2 2 2 2 5 4" xfId="6678"/>
    <cellStyle name="Comma 2 7 2 2 2 2 5 4 2" xfId="6679"/>
    <cellStyle name="Comma 2 7 2 2 2 2 5 4 3" xfId="6680"/>
    <cellStyle name="Comma 2 7 2 2 2 2 5 5" xfId="6681"/>
    <cellStyle name="Comma 2 7 2 2 2 2 5 5 2" xfId="6682"/>
    <cellStyle name="Comma 2 7 2 2 2 2 5 5 3" xfId="6683"/>
    <cellStyle name="Comma 2 7 2 2 2 2 5 6" xfId="6684"/>
    <cellStyle name="Comma 2 7 2 2 2 2 5 7" xfId="6685"/>
    <cellStyle name="Comma 2 7 2 2 2 2 6" xfId="6686"/>
    <cellStyle name="Comma 2 7 2 2 2 2 6 2" xfId="6687"/>
    <cellStyle name="Comma 2 7 2 2 2 2 6 3" xfId="6688"/>
    <cellStyle name="Comma 2 7 2 2 2 2 7" xfId="6689"/>
    <cellStyle name="Comma 2 7 2 2 2 2 7 2" xfId="6690"/>
    <cellStyle name="Comma 2 7 2 2 2 2 7 3" xfId="6691"/>
    <cellStyle name="Comma 2 7 2 2 2 2 8" xfId="6692"/>
    <cellStyle name="Comma 2 7 2 2 2 2 8 2" xfId="6693"/>
    <cellStyle name="Comma 2 7 2 2 2 2 8 3" xfId="6694"/>
    <cellStyle name="Comma 2 7 2 2 2 2 9" xfId="6695"/>
    <cellStyle name="Comma 2 7 2 2 2 2 9 2" xfId="6696"/>
    <cellStyle name="Comma 2 7 2 2 2 2 9 3" xfId="6697"/>
    <cellStyle name="Comma 2 7 2 2 2 3" xfId="6698"/>
    <cellStyle name="Comma 2 7 2 2 2 3 2" xfId="6699"/>
    <cellStyle name="Comma 2 7 2 2 2 3 2 2" xfId="6700"/>
    <cellStyle name="Comma 2 7 2 2 2 3 2 2 2" xfId="6701"/>
    <cellStyle name="Comma 2 7 2 2 2 3 2 2 3" xfId="6702"/>
    <cellStyle name="Comma 2 7 2 2 2 3 2 3" xfId="6703"/>
    <cellStyle name="Comma 2 7 2 2 2 3 2 3 2" xfId="6704"/>
    <cellStyle name="Comma 2 7 2 2 2 3 2 3 3" xfId="6705"/>
    <cellStyle name="Comma 2 7 2 2 2 3 2 4" xfId="6706"/>
    <cellStyle name="Comma 2 7 2 2 2 3 2 4 2" xfId="6707"/>
    <cellStyle name="Comma 2 7 2 2 2 3 2 4 3" xfId="6708"/>
    <cellStyle name="Comma 2 7 2 2 2 3 2 5" xfId="6709"/>
    <cellStyle name="Comma 2 7 2 2 2 3 2 5 2" xfId="6710"/>
    <cellStyle name="Comma 2 7 2 2 2 3 2 5 3" xfId="6711"/>
    <cellStyle name="Comma 2 7 2 2 2 3 2 6" xfId="6712"/>
    <cellStyle name="Comma 2 7 2 2 2 3 2 7" xfId="6713"/>
    <cellStyle name="Comma 2 7 2 2 2 3 3" xfId="6714"/>
    <cellStyle name="Comma 2 7 2 2 2 3 3 2" xfId="6715"/>
    <cellStyle name="Comma 2 7 2 2 2 3 3 3" xfId="6716"/>
    <cellStyle name="Comma 2 7 2 2 2 3 4" xfId="6717"/>
    <cellStyle name="Comma 2 7 2 2 2 3 4 2" xfId="6718"/>
    <cellStyle name="Comma 2 7 2 2 2 3 4 3" xfId="6719"/>
    <cellStyle name="Comma 2 7 2 2 2 3 5" xfId="6720"/>
    <cellStyle name="Comma 2 7 2 2 2 3 5 2" xfId="6721"/>
    <cellStyle name="Comma 2 7 2 2 2 3 5 3" xfId="6722"/>
    <cellStyle name="Comma 2 7 2 2 2 3 6" xfId="6723"/>
    <cellStyle name="Comma 2 7 2 2 2 3 6 2" xfId="6724"/>
    <cellStyle name="Comma 2 7 2 2 2 3 6 3" xfId="6725"/>
    <cellStyle name="Comma 2 7 2 2 2 3 7" xfId="6726"/>
    <cellStyle name="Comma 2 7 2 2 2 3 8" xfId="6727"/>
    <cellStyle name="Comma 2 7 2 2 2 4" xfId="6728"/>
    <cellStyle name="Comma 2 7 2 2 2 4 2" xfId="6729"/>
    <cellStyle name="Comma 2 7 2 2 2 4 2 2" xfId="6730"/>
    <cellStyle name="Comma 2 7 2 2 2 4 2 2 2" xfId="6731"/>
    <cellStyle name="Comma 2 7 2 2 2 4 2 2 3" xfId="6732"/>
    <cellStyle name="Comma 2 7 2 2 2 4 2 3" xfId="6733"/>
    <cellStyle name="Comma 2 7 2 2 2 4 2 3 2" xfId="6734"/>
    <cellStyle name="Comma 2 7 2 2 2 4 2 3 3" xfId="6735"/>
    <cellStyle name="Comma 2 7 2 2 2 4 2 4" xfId="6736"/>
    <cellStyle name="Comma 2 7 2 2 2 4 2 4 2" xfId="6737"/>
    <cellStyle name="Comma 2 7 2 2 2 4 2 4 3" xfId="6738"/>
    <cellStyle name="Comma 2 7 2 2 2 4 2 5" xfId="6739"/>
    <cellStyle name="Comma 2 7 2 2 2 4 2 5 2" xfId="6740"/>
    <cellStyle name="Comma 2 7 2 2 2 4 2 5 3" xfId="6741"/>
    <cellStyle name="Comma 2 7 2 2 2 4 2 6" xfId="6742"/>
    <cellStyle name="Comma 2 7 2 2 2 4 2 7" xfId="6743"/>
    <cellStyle name="Comma 2 7 2 2 2 4 3" xfId="6744"/>
    <cellStyle name="Comma 2 7 2 2 2 4 3 2" xfId="6745"/>
    <cellStyle name="Comma 2 7 2 2 2 4 3 3" xfId="6746"/>
    <cellStyle name="Comma 2 7 2 2 2 4 4" xfId="6747"/>
    <cellStyle name="Comma 2 7 2 2 2 4 4 2" xfId="6748"/>
    <cellStyle name="Comma 2 7 2 2 2 4 4 3" xfId="6749"/>
    <cellStyle name="Comma 2 7 2 2 2 4 5" xfId="6750"/>
    <cellStyle name="Comma 2 7 2 2 2 4 5 2" xfId="6751"/>
    <cellStyle name="Comma 2 7 2 2 2 4 5 3" xfId="6752"/>
    <cellStyle name="Comma 2 7 2 2 2 4 6" xfId="6753"/>
    <cellStyle name="Comma 2 7 2 2 2 4 6 2" xfId="6754"/>
    <cellStyle name="Comma 2 7 2 2 2 4 6 3" xfId="6755"/>
    <cellStyle name="Comma 2 7 2 2 2 4 7" xfId="6756"/>
    <cellStyle name="Comma 2 7 2 2 2 4 8" xfId="6757"/>
    <cellStyle name="Comma 2 7 2 2 2 5" xfId="6758"/>
    <cellStyle name="Comma 2 7 2 2 2 5 2" xfId="6759"/>
    <cellStyle name="Comma 2 7 2 2 2 5 2 2" xfId="6760"/>
    <cellStyle name="Comma 2 7 2 2 2 5 2 3" xfId="6761"/>
    <cellStyle name="Comma 2 7 2 2 2 5 3" xfId="6762"/>
    <cellStyle name="Comma 2 7 2 2 2 5 3 2" xfId="6763"/>
    <cellStyle name="Comma 2 7 2 2 2 5 3 3" xfId="6764"/>
    <cellStyle name="Comma 2 7 2 2 2 5 4" xfId="6765"/>
    <cellStyle name="Comma 2 7 2 2 2 5 4 2" xfId="6766"/>
    <cellStyle name="Comma 2 7 2 2 2 5 4 3" xfId="6767"/>
    <cellStyle name="Comma 2 7 2 2 2 5 5" xfId="6768"/>
    <cellStyle name="Comma 2 7 2 2 2 5 5 2" xfId="6769"/>
    <cellStyle name="Comma 2 7 2 2 2 5 5 3" xfId="6770"/>
    <cellStyle name="Comma 2 7 2 2 2 5 6" xfId="6771"/>
    <cellStyle name="Comma 2 7 2 2 2 5 7" xfId="6772"/>
    <cellStyle name="Comma 2 7 2 2 2 6" xfId="6773"/>
    <cellStyle name="Comma 2 7 2 2 2 6 2" xfId="6774"/>
    <cellStyle name="Comma 2 7 2 2 2 6 2 2" xfId="6775"/>
    <cellStyle name="Comma 2 7 2 2 2 6 2 3" xfId="6776"/>
    <cellStyle name="Comma 2 7 2 2 2 6 3" xfId="6777"/>
    <cellStyle name="Comma 2 7 2 2 2 6 3 2" xfId="6778"/>
    <cellStyle name="Comma 2 7 2 2 2 6 3 3" xfId="6779"/>
    <cellStyle name="Comma 2 7 2 2 2 6 4" xfId="6780"/>
    <cellStyle name="Comma 2 7 2 2 2 6 4 2" xfId="6781"/>
    <cellStyle name="Comma 2 7 2 2 2 6 4 3" xfId="6782"/>
    <cellStyle name="Comma 2 7 2 2 2 6 5" xfId="6783"/>
    <cellStyle name="Comma 2 7 2 2 2 6 5 2" xfId="6784"/>
    <cellStyle name="Comma 2 7 2 2 2 6 5 3" xfId="6785"/>
    <cellStyle name="Comma 2 7 2 2 2 6 6" xfId="6786"/>
    <cellStyle name="Comma 2 7 2 2 2 6 7" xfId="6787"/>
    <cellStyle name="Comma 2 7 2 2 2 7" xfId="6788"/>
    <cellStyle name="Comma 2 7 2 2 2 7 2" xfId="6789"/>
    <cellStyle name="Comma 2 7 2 2 2 7 2 2" xfId="6790"/>
    <cellStyle name="Comma 2 7 2 2 2 7 2 3" xfId="6791"/>
    <cellStyle name="Comma 2 7 2 2 2 7 3" xfId="6792"/>
    <cellStyle name="Comma 2 7 2 2 2 7 3 2" xfId="6793"/>
    <cellStyle name="Comma 2 7 2 2 2 7 3 3" xfId="6794"/>
    <cellStyle name="Comma 2 7 2 2 2 7 4" xfId="6795"/>
    <cellStyle name="Comma 2 7 2 2 2 7 4 2" xfId="6796"/>
    <cellStyle name="Comma 2 7 2 2 2 7 4 3" xfId="6797"/>
    <cellStyle name="Comma 2 7 2 2 2 7 5" xfId="6798"/>
    <cellStyle name="Comma 2 7 2 2 2 7 5 2" xfId="6799"/>
    <cellStyle name="Comma 2 7 2 2 2 7 5 3" xfId="6800"/>
    <cellStyle name="Comma 2 7 2 2 2 7 6" xfId="6801"/>
    <cellStyle name="Comma 2 7 2 2 2 7 7" xfId="6802"/>
    <cellStyle name="Comma 2 7 2 2 2 8" xfId="6803"/>
    <cellStyle name="Comma 2 7 2 2 2 8 2" xfId="6804"/>
    <cellStyle name="Comma 2 7 2 2 2 8 2 2" xfId="6805"/>
    <cellStyle name="Comma 2 7 2 2 2 8 2 3" xfId="6806"/>
    <cellStyle name="Comma 2 7 2 2 2 8 3" xfId="6807"/>
    <cellStyle name="Comma 2 7 2 2 2 8 3 2" xfId="6808"/>
    <cellStyle name="Comma 2 7 2 2 2 8 3 3" xfId="6809"/>
    <cellStyle name="Comma 2 7 2 2 2 8 4" xfId="6810"/>
    <cellStyle name="Comma 2 7 2 2 2 8 4 2" xfId="6811"/>
    <cellStyle name="Comma 2 7 2 2 2 8 4 3" xfId="6812"/>
    <cellStyle name="Comma 2 7 2 2 2 8 5" xfId="6813"/>
    <cellStyle name="Comma 2 7 2 2 2 8 5 2" xfId="6814"/>
    <cellStyle name="Comma 2 7 2 2 2 8 5 3" xfId="6815"/>
    <cellStyle name="Comma 2 7 2 2 2 8 6" xfId="6816"/>
    <cellStyle name="Comma 2 7 2 2 2 8 7" xfId="6817"/>
    <cellStyle name="Comma 2 7 2 2 2 9" xfId="6818"/>
    <cellStyle name="Comma 2 7 2 2 2 9 2" xfId="6819"/>
    <cellStyle name="Comma 2 7 2 2 2 9 3" xfId="6820"/>
    <cellStyle name="Comma 2 7 2 2 3" xfId="6821"/>
    <cellStyle name="Comma 2 7 2 2 3 10" xfId="6822"/>
    <cellStyle name="Comma 2 7 2 2 3 11" xfId="6823"/>
    <cellStyle name="Comma 2 7 2 2 3 2" xfId="6824"/>
    <cellStyle name="Comma 2 7 2 2 3 2 2" xfId="6825"/>
    <cellStyle name="Comma 2 7 2 2 3 2 2 2" xfId="6826"/>
    <cellStyle name="Comma 2 7 2 2 3 2 2 2 2" xfId="6827"/>
    <cellStyle name="Comma 2 7 2 2 3 2 2 2 3" xfId="6828"/>
    <cellStyle name="Comma 2 7 2 2 3 2 2 3" xfId="6829"/>
    <cellStyle name="Comma 2 7 2 2 3 2 2 3 2" xfId="6830"/>
    <cellStyle name="Comma 2 7 2 2 3 2 2 3 3" xfId="6831"/>
    <cellStyle name="Comma 2 7 2 2 3 2 2 4" xfId="6832"/>
    <cellStyle name="Comma 2 7 2 2 3 2 2 4 2" xfId="6833"/>
    <cellStyle name="Comma 2 7 2 2 3 2 2 4 3" xfId="6834"/>
    <cellStyle name="Comma 2 7 2 2 3 2 2 5" xfId="6835"/>
    <cellStyle name="Comma 2 7 2 2 3 2 2 5 2" xfId="6836"/>
    <cellStyle name="Comma 2 7 2 2 3 2 2 5 3" xfId="6837"/>
    <cellStyle name="Comma 2 7 2 2 3 2 2 6" xfId="6838"/>
    <cellStyle name="Comma 2 7 2 2 3 2 2 7" xfId="6839"/>
    <cellStyle name="Comma 2 7 2 2 3 2 3" xfId="6840"/>
    <cellStyle name="Comma 2 7 2 2 3 2 3 2" xfId="6841"/>
    <cellStyle name="Comma 2 7 2 2 3 2 3 3" xfId="6842"/>
    <cellStyle name="Comma 2 7 2 2 3 2 4" xfId="6843"/>
    <cellStyle name="Comma 2 7 2 2 3 2 4 2" xfId="6844"/>
    <cellStyle name="Comma 2 7 2 2 3 2 4 3" xfId="6845"/>
    <cellStyle name="Comma 2 7 2 2 3 2 5" xfId="6846"/>
    <cellStyle name="Comma 2 7 2 2 3 2 5 2" xfId="6847"/>
    <cellStyle name="Comma 2 7 2 2 3 2 5 3" xfId="6848"/>
    <cellStyle name="Comma 2 7 2 2 3 2 6" xfId="6849"/>
    <cellStyle name="Comma 2 7 2 2 3 2 6 2" xfId="6850"/>
    <cellStyle name="Comma 2 7 2 2 3 2 6 3" xfId="6851"/>
    <cellStyle name="Comma 2 7 2 2 3 2 7" xfId="6852"/>
    <cellStyle name="Comma 2 7 2 2 3 2 8" xfId="6853"/>
    <cellStyle name="Comma 2 7 2 2 3 3" xfId="6854"/>
    <cellStyle name="Comma 2 7 2 2 3 3 2" xfId="6855"/>
    <cellStyle name="Comma 2 7 2 2 3 3 2 2" xfId="6856"/>
    <cellStyle name="Comma 2 7 2 2 3 3 2 3" xfId="6857"/>
    <cellStyle name="Comma 2 7 2 2 3 3 3" xfId="6858"/>
    <cellStyle name="Comma 2 7 2 2 3 3 3 2" xfId="6859"/>
    <cellStyle name="Comma 2 7 2 2 3 3 3 3" xfId="6860"/>
    <cellStyle name="Comma 2 7 2 2 3 3 4" xfId="6861"/>
    <cellStyle name="Comma 2 7 2 2 3 3 4 2" xfId="6862"/>
    <cellStyle name="Comma 2 7 2 2 3 3 4 3" xfId="6863"/>
    <cellStyle name="Comma 2 7 2 2 3 3 5" xfId="6864"/>
    <cellStyle name="Comma 2 7 2 2 3 3 5 2" xfId="6865"/>
    <cellStyle name="Comma 2 7 2 2 3 3 5 3" xfId="6866"/>
    <cellStyle name="Comma 2 7 2 2 3 3 6" xfId="6867"/>
    <cellStyle name="Comma 2 7 2 2 3 3 7" xfId="6868"/>
    <cellStyle name="Comma 2 7 2 2 3 4" xfId="6869"/>
    <cellStyle name="Comma 2 7 2 2 3 4 2" xfId="6870"/>
    <cellStyle name="Comma 2 7 2 2 3 4 2 2" xfId="6871"/>
    <cellStyle name="Comma 2 7 2 2 3 4 2 3" xfId="6872"/>
    <cellStyle name="Comma 2 7 2 2 3 4 3" xfId="6873"/>
    <cellStyle name="Comma 2 7 2 2 3 4 3 2" xfId="6874"/>
    <cellStyle name="Comma 2 7 2 2 3 4 3 3" xfId="6875"/>
    <cellStyle name="Comma 2 7 2 2 3 4 4" xfId="6876"/>
    <cellStyle name="Comma 2 7 2 2 3 4 4 2" xfId="6877"/>
    <cellStyle name="Comma 2 7 2 2 3 4 4 3" xfId="6878"/>
    <cellStyle name="Comma 2 7 2 2 3 4 5" xfId="6879"/>
    <cellStyle name="Comma 2 7 2 2 3 4 5 2" xfId="6880"/>
    <cellStyle name="Comma 2 7 2 2 3 4 5 3" xfId="6881"/>
    <cellStyle name="Comma 2 7 2 2 3 4 6" xfId="6882"/>
    <cellStyle name="Comma 2 7 2 2 3 4 7" xfId="6883"/>
    <cellStyle name="Comma 2 7 2 2 3 5" xfId="6884"/>
    <cellStyle name="Comma 2 7 2 2 3 5 2" xfId="6885"/>
    <cellStyle name="Comma 2 7 2 2 3 5 2 2" xfId="6886"/>
    <cellStyle name="Comma 2 7 2 2 3 5 2 3" xfId="6887"/>
    <cellStyle name="Comma 2 7 2 2 3 5 3" xfId="6888"/>
    <cellStyle name="Comma 2 7 2 2 3 5 3 2" xfId="6889"/>
    <cellStyle name="Comma 2 7 2 2 3 5 3 3" xfId="6890"/>
    <cellStyle name="Comma 2 7 2 2 3 5 4" xfId="6891"/>
    <cellStyle name="Comma 2 7 2 2 3 5 4 2" xfId="6892"/>
    <cellStyle name="Comma 2 7 2 2 3 5 4 3" xfId="6893"/>
    <cellStyle name="Comma 2 7 2 2 3 5 5" xfId="6894"/>
    <cellStyle name="Comma 2 7 2 2 3 5 5 2" xfId="6895"/>
    <cellStyle name="Comma 2 7 2 2 3 5 5 3" xfId="6896"/>
    <cellStyle name="Comma 2 7 2 2 3 5 6" xfId="6897"/>
    <cellStyle name="Comma 2 7 2 2 3 5 7" xfId="6898"/>
    <cellStyle name="Comma 2 7 2 2 3 6" xfId="6899"/>
    <cellStyle name="Comma 2 7 2 2 3 6 2" xfId="6900"/>
    <cellStyle name="Comma 2 7 2 2 3 6 3" xfId="6901"/>
    <cellStyle name="Comma 2 7 2 2 3 7" xfId="6902"/>
    <cellStyle name="Comma 2 7 2 2 3 7 2" xfId="6903"/>
    <cellStyle name="Comma 2 7 2 2 3 7 3" xfId="6904"/>
    <cellStyle name="Comma 2 7 2 2 3 8" xfId="6905"/>
    <cellStyle name="Comma 2 7 2 2 3 8 2" xfId="6906"/>
    <cellStyle name="Comma 2 7 2 2 3 8 3" xfId="6907"/>
    <cellStyle name="Comma 2 7 2 2 3 9" xfId="6908"/>
    <cellStyle name="Comma 2 7 2 2 3 9 2" xfId="6909"/>
    <cellStyle name="Comma 2 7 2 2 3 9 3" xfId="6910"/>
    <cellStyle name="Comma 2 7 2 2 4" xfId="6911"/>
    <cellStyle name="Comma 2 7 2 2 4 2" xfId="6912"/>
    <cellStyle name="Comma 2 7 2 2 4 2 2" xfId="6913"/>
    <cellStyle name="Comma 2 7 2 2 4 2 2 2" xfId="6914"/>
    <cellStyle name="Comma 2 7 2 2 4 2 2 3" xfId="6915"/>
    <cellStyle name="Comma 2 7 2 2 4 2 3" xfId="6916"/>
    <cellStyle name="Comma 2 7 2 2 4 2 3 2" xfId="6917"/>
    <cellStyle name="Comma 2 7 2 2 4 2 3 3" xfId="6918"/>
    <cellStyle name="Comma 2 7 2 2 4 2 4" xfId="6919"/>
    <cellStyle name="Comma 2 7 2 2 4 2 4 2" xfId="6920"/>
    <cellStyle name="Comma 2 7 2 2 4 2 4 3" xfId="6921"/>
    <cellStyle name="Comma 2 7 2 2 4 2 5" xfId="6922"/>
    <cellStyle name="Comma 2 7 2 2 4 2 5 2" xfId="6923"/>
    <cellStyle name="Comma 2 7 2 2 4 2 5 3" xfId="6924"/>
    <cellStyle name="Comma 2 7 2 2 4 2 6" xfId="6925"/>
    <cellStyle name="Comma 2 7 2 2 4 2 7" xfId="6926"/>
    <cellStyle name="Comma 2 7 2 2 4 3" xfId="6927"/>
    <cellStyle name="Comma 2 7 2 2 4 3 2" xfId="6928"/>
    <cellStyle name="Comma 2 7 2 2 4 3 3" xfId="6929"/>
    <cellStyle name="Comma 2 7 2 2 4 4" xfId="6930"/>
    <cellStyle name="Comma 2 7 2 2 4 4 2" xfId="6931"/>
    <cellStyle name="Comma 2 7 2 2 4 4 3" xfId="6932"/>
    <cellStyle name="Comma 2 7 2 2 4 5" xfId="6933"/>
    <cellStyle name="Comma 2 7 2 2 4 5 2" xfId="6934"/>
    <cellStyle name="Comma 2 7 2 2 4 5 3" xfId="6935"/>
    <cellStyle name="Comma 2 7 2 2 4 6" xfId="6936"/>
    <cellStyle name="Comma 2 7 2 2 4 6 2" xfId="6937"/>
    <cellStyle name="Comma 2 7 2 2 4 6 3" xfId="6938"/>
    <cellStyle name="Comma 2 7 2 2 4 7" xfId="6939"/>
    <cellStyle name="Comma 2 7 2 2 4 8" xfId="6940"/>
    <cellStyle name="Comma 2 7 2 2 5" xfId="6941"/>
    <cellStyle name="Comma 2 7 2 2 5 2" xfId="6942"/>
    <cellStyle name="Comma 2 7 2 2 5 2 2" xfId="6943"/>
    <cellStyle name="Comma 2 7 2 2 5 2 2 2" xfId="6944"/>
    <cellStyle name="Comma 2 7 2 2 5 2 2 3" xfId="6945"/>
    <cellStyle name="Comma 2 7 2 2 5 2 3" xfId="6946"/>
    <cellStyle name="Comma 2 7 2 2 5 2 3 2" xfId="6947"/>
    <cellStyle name="Comma 2 7 2 2 5 2 3 3" xfId="6948"/>
    <cellStyle name="Comma 2 7 2 2 5 2 4" xfId="6949"/>
    <cellStyle name="Comma 2 7 2 2 5 2 4 2" xfId="6950"/>
    <cellStyle name="Comma 2 7 2 2 5 2 4 3" xfId="6951"/>
    <cellStyle name="Comma 2 7 2 2 5 2 5" xfId="6952"/>
    <cellStyle name="Comma 2 7 2 2 5 2 5 2" xfId="6953"/>
    <cellStyle name="Comma 2 7 2 2 5 2 5 3" xfId="6954"/>
    <cellStyle name="Comma 2 7 2 2 5 2 6" xfId="6955"/>
    <cellStyle name="Comma 2 7 2 2 5 2 7" xfId="6956"/>
    <cellStyle name="Comma 2 7 2 2 5 3" xfId="6957"/>
    <cellStyle name="Comma 2 7 2 2 5 3 2" xfId="6958"/>
    <cellStyle name="Comma 2 7 2 2 5 3 3" xfId="6959"/>
    <cellStyle name="Comma 2 7 2 2 5 4" xfId="6960"/>
    <cellStyle name="Comma 2 7 2 2 5 4 2" xfId="6961"/>
    <cellStyle name="Comma 2 7 2 2 5 4 3" xfId="6962"/>
    <cellStyle name="Comma 2 7 2 2 5 5" xfId="6963"/>
    <cellStyle name="Comma 2 7 2 2 5 5 2" xfId="6964"/>
    <cellStyle name="Comma 2 7 2 2 5 5 3" xfId="6965"/>
    <cellStyle name="Comma 2 7 2 2 5 6" xfId="6966"/>
    <cellStyle name="Comma 2 7 2 2 5 6 2" xfId="6967"/>
    <cellStyle name="Comma 2 7 2 2 5 6 3" xfId="6968"/>
    <cellStyle name="Comma 2 7 2 2 5 7" xfId="6969"/>
    <cellStyle name="Comma 2 7 2 2 5 8" xfId="6970"/>
    <cellStyle name="Comma 2 7 2 2 6" xfId="6971"/>
    <cellStyle name="Comma 2 7 2 2 6 2" xfId="6972"/>
    <cellStyle name="Comma 2 7 2 2 6 2 2" xfId="6973"/>
    <cellStyle name="Comma 2 7 2 2 6 2 3" xfId="6974"/>
    <cellStyle name="Comma 2 7 2 2 6 3" xfId="6975"/>
    <cellStyle name="Comma 2 7 2 2 6 3 2" xfId="6976"/>
    <cellStyle name="Comma 2 7 2 2 6 3 3" xfId="6977"/>
    <cellStyle name="Comma 2 7 2 2 6 4" xfId="6978"/>
    <cellStyle name="Comma 2 7 2 2 6 4 2" xfId="6979"/>
    <cellStyle name="Comma 2 7 2 2 6 4 3" xfId="6980"/>
    <cellStyle name="Comma 2 7 2 2 6 5" xfId="6981"/>
    <cellStyle name="Comma 2 7 2 2 6 5 2" xfId="6982"/>
    <cellStyle name="Comma 2 7 2 2 6 5 3" xfId="6983"/>
    <cellStyle name="Comma 2 7 2 2 6 6" xfId="6984"/>
    <cellStyle name="Comma 2 7 2 2 6 7" xfId="6985"/>
    <cellStyle name="Comma 2 7 2 2 7" xfId="6986"/>
    <cellStyle name="Comma 2 7 2 2 7 2" xfId="6987"/>
    <cellStyle name="Comma 2 7 2 2 7 2 2" xfId="6988"/>
    <cellStyle name="Comma 2 7 2 2 7 2 3" xfId="6989"/>
    <cellStyle name="Comma 2 7 2 2 7 3" xfId="6990"/>
    <cellStyle name="Comma 2 7 2 2 7 3 2" xfId="6991"/>
    <cellStyle name="Comma 2 7 2 2 7 3 3" xfId="6992"/>
    <cellStyle name="Comma 2 7 2 2 7 4" xfId="6993"/>
    <cellStyle name="Comma 2 7 2 2 7 4 2" xfId="6994"/>
    <cellStyle name="Comma 2 7 2 2 7 4 3" xfId="6995"/>
    <cellStyle name="Comma 2 7 2 2 7 5" xfId="6996"/>
    <cellStyle name="Comma 2 7 2 2 7 5 2" xfId="6997"/>
    <cellStyle name="Comma 2 7 2 2 7 5 3" xfId="6998"/>
    <cellStyle name="Comma 2 7 2 2 7 6" xfId="6999"/>
    <cellStyle name="Comma 2 7 2 2 7 7" xfId="7000"/>
    <cellStyle name="Comma 2 7 2 2 8" xfId="7001"/>
    <cellStyle name="Comma 2 7 2 2 8 2" xfId="7002"/>
    <cellStyle name="Comma 2 7 2 2 8 2 2" xfId="7003"/>
    <cellStyle name="Comma 2 7 2 2 8 2 3" xfId="7004"/>
    <cellStyle name="Comma 2 7 2 2 8 3" xfId="7005"/>
    <cellStyle name="Comma 2 7 2 2 8 3 2" xfId="7006"/>
    <cellStyle name="Comma 2 7 2 2 8 3 3" xfId="7007"/>
    <cellStyle name="Comma 2 7 2 2 8 4" xfId="7008"/>
    <cellStyle name="Comma 2 7 2 2 8 4 2" xfId="7009"/>
    <cellStyle name="Comma 2 7 2 2 8 4 3" xfId="7010"/>
    <cellStyle name="Comma 2 7 2 2 8 5" xfId="7011"/>
    <cellStyle name="Comma 2 7 2 2 8 5 2" xfId="7012"/>
    <cellStyle name="Comma 2 7 2 2 8 5 3" xfId="7013"/>
    <cellStyle name="Comma 2 7 2 2 8 6" xfId="7014"/>
    <cellStyle name="Comma 2 7 2 2 8 7" xfId="7015"/>
    <cellStyle name="Comma 2 7 2 2 9" xfId="7016"/>
    <cellStyle name="Comma 2 7 2 2 9 2" xfId="7017"/>
    <cellStyle name="Comma 2 7 2 2 9 2 2" xfId="7018"/>
    <cellStyle name="Comma 2 7 2 2 9 2 3" xfId="7019"/>
    <cellStyle name="Comma 2 7 2 2 9 3" xfId="7020"/>
    <cellStyle name="Comma 2 7 2 2 9 3 2" xfId="7021"/>
    <cellStyle name="Comma 2 7 2 2 9 3 3" xfId="7022"/>
    <cellStyle name="Comma 2 7 2 2 9 4" xfId="7023"/>
    <cellStyle name="Comma 2 7 2 2 9 4 2" xfId="7024"/>
    <cellStyle name="Comma 2 7 2 2 9 4 3" xfId="7025"/>
    <cellStyle name="Comma 2 7 2 2 9 5" xfId="7026"/>
    <cellStyle name="Comma 2 7 2 2 9 5 2" xfId="7027"/>
    <cellStyle name="Comma 2 7 2 2 9 5 3" xfId="7028"/>
    <cellStyle name="Comma 2 7 2 2 9 6" xfId="7029"/>
    <cellStyle name="Comma 2 7 2 2 9 7" xfId="7030"/>
    <cellStyle name="Comma 2 7 2 3" xfId="7031"/>
    <cellStyle name="Comma 2 7 2 3 10" xfId="7032"/>
    <cellStyle name="Comma 2 7 2 3 10 2" xfId="7033"/>
    <cellStyle name="Comma 2 7 2 3 10 3" xfId="7034"/>
    <cellStyle name="Comma 2 7 2 3 11" xfId="7035"/>
    <cellStyle name="Comma 2 7 2 3 11 2" xfId="7036"/>
    <cellStyle name="Comma 2 7 2 3 11 3" xfId="7037"/>
    <cellStyle name="Comma 2 7 2 3 12" xfId="7038"/>
    <cellStyle name="Comma 2 7 2 3 12 2" xfId="7039"/>
    <cellStyle name="Comma 2 7 2 3 12 3" xfId="7040"/>
    <cellStyle name="Comma 2 7 2 3 13" xfId="7041"/>
    <cellStyle name="Comma 2 7 2 3 14" xfId="7042"/>
    <cellStyle name="Comma 2 7 2 3 2" xfId="7043"/>
    <cellStyle name="Comma 2 7 2 3 2 10" xfId="7044"/>
    <cellStyle name="Comma 2 7 2 3 2 11" xfId="7045"/>
    <cellStyle name="Comma 2 7 2 3 2 2" xfId="7046"/>
    <cellStyle name="Comma 2 7 2 3 2 2 2" xfId="7047"/>
    <cellStyle name="Comma 2 7 2 3 2 2 2 2" xfId="7048"/>
    <cellStyle name="Comma 2 7 2 3 2 2 2 2 2" xfId="7049"/>
    <cellStyle name="Comma 2 7 2 3 2 2 2 2 3" xfId="7050"/>
    <cellStyle name="Comma 2 7 2 3 2 2 2 3" xfId="7051"/>
    <cellStyle name="Comma 2 7 2 3 2 2 2 3 2" xfId="7052"/>
    <cellStyle name="Comma 2 7 2 3 2 2 2 3 3" xfId="7053"/>
    <cellStyle name="Comma 2 7 2 3 2 2 2 4" xfId="7054"/>
    <cellStyle name="Comma 2 7 2 3 2 2 2 4 2" xfId="7055"/>
    <cellStyle name="Comma 2 7 2 3 2 2 2 4 3" xfId="7056"/>
    <cellStyle name="Comma 2 7 2 3 2 2 2 5" xfId="7057"/>
    <cellStyle name="Comma 2 7 2 3 2 2 2 5 2" xfId="7058"/>
    <cellStyle name="Comma 2 7 2 3 2 2 2 5 3" xfId="7059"/>
    <cellStyle name="Comma 2 7 2 3 2 2 2 6" xfId="7060"/>
    <cellStyle name="Comma 2 7 2 3 2 2 2 7" xfId="7061"/>
    <cellStyle name="Comma 2 7 2 3 2 2 3" xfId="7062"/>
    <cellStyle name="Comma 2 7 2 3 2 2 3 2" xfId="7063"/>
    <cellStyle name="Comma 2 7 2 3 2 2 3 3" xfId="7064"/>
    <cellStyle name="Comma 2 7 2 3 2 2 4" xfId="7065"/>
    <cellStyle name="Comma 2 7 2 3 2 2 4 2" xfId="7066"/>
    <cellStyle name="Comma 2 7 2 3 2 2 4 3" xfId="7067"/>
    <cellStyle name="Comma 2 7 2 3 2 2 5" xfId="7068"/>
    <cellStyle name="Comma 2 7 2 3 2 2 5 2" xfId="7069"/>
    <cellStyle name="Comma 2 7 2 3 2 2 5 3" xfId="7070"/>
    <cellStyle name="Comma 2 7 2 3 2 2 6" xfId="7071"/>
    <cellStyle name="Comma 2 7 2 3 2 2 6 2" xfId="7072"/>
    <cellStyle name="Comma 2 7 2 3 2 2 6 3" xfId="7073"/>
    <cellStyle name="Comma 2 7 2 3 2 2 7" xfId="7074"/>
    <cellStyle name="Comma 2 7 2 3 2 2 8" xfId="7075"/>
    <cellStyle name="Comma 2 7 2 3 2 3" xfId="7076"/>
    <cellStyle name="Comma 2 7 2 3 2 3 2" xfId="7077"/>
    <cellStyle name="Comma 2 7 2 3 2 3 2 2" xfId="7078"/>
    <cellStyle name="Comma 2 7 2 3 2 3 2 3" xfId="7079"/>
    <cellStyle name="Comma 2 7 2 3 2 3 3" xfId="7080"/>
    <cellStyle name="Comma 2 7 2 3 2 3 3 2" xfId="7081"/>
    <cellStyle name="Comma 2 7 2 3 2 3 3 3" xfId="7082"/>
    <cellStyle name="Comma 2 7 2 3 2 3 4" xfId="7083"/>
    <cellStyle name="Comma 2 7 2 3 2 3 4 2" xfId="7084"/>
    <cellStyle name="Comma 2 7 2 3 2 3 4 3" xfId="7085"/>
    <cellStyle name="Comma 2 7 2 3 2 3 5" xfId="7086"/>
    <cellStyle name="Comma 2 7 2 3 2 3 5 2" xfId="7087"/>
    <cellStyle name="Comma 2 7 2 3 2 3 5 3" xfId="7088"/>
    <cellStyle name="Comma 2 7 2 3 2 3 6" xfId="7089"/>
    <cellStyle name="Comma 2 7 2 3 2 3 7" xfId="7090"/>
    <cellStyle name="Comma 2 7 2 3 2 4" xfId="7091"/>
    <cellStyle name="Comma 2 7 2 3 2 4 2" xfId="7092"/>
    <cellStyle name="Comma 2 7 2 3 2 4 2 2" xfId="7093"/>
    <cellStyle name="Comma 2 7 2 3 2 4 2 3" xfId="7094"/>
    <cellStyle name="Comma 2 7 2 3 2 4 3" xfId="7095"/>
    <cellStyle name="Comma 2 7 2 3 2 4 3 2" xfId="7096"/>
    <cellStyle name="Comma 2 7 2 3 2 4 3 3" xfId="7097"/>
    <cellStyle name="Comma 2 7 2 3 2 4 4" xfId="7098"/>
    <cellStyle name="Comma 2 7 2 3 2 4 4 2" xfId="7099"/>
    <cellStyle name="Comma 2 7 2 3 2 4 4 3" xfId="7100"/>
    <cellStyle name="Comma 2 7 2 3 2 4 5" xfId="7101"/>
    <cellStyle name="Comma 2 7 2 3 2 4 5 2" xfId="7102"/>
    <cellStyle name="Comma 2 7 2 3 2 4 5 3" xfId="7103"/>
    <cellStyle name="Comma 2 7 2 3 2 4 6" xfId="7104"/>
    <cellStyle name="Comma 2 7 2 3 2 4 7" xfId="7105"/>
    <cellStyle name="Comma 2 7 2 3 2 5" xfId="7106"/>
    <cellStyle name="Comma 2 7 2 3 2 5 2" xfId="7107"/>
    <cellStyle name="Comma 2 7 2 3 2 5 2 2" xfId="7108"/>
    <cellStyle name="Comma 2 7 2 3 2 5 2 3" xfId="7109"/>
    <cellStyle name="Comma 2 7 2 3 2 5 3" xfId="7110"/>
    <cellStyle name="Comma 2 7 2 3 2 5 3 2" xfId="7111"/>
    <cellStyle name="Comma 2 7 2 3 2 5 3 3" xfId="7112"/>
    <cellStyle name="Comma 2 7 2 3 2 5 4" xfId="7113"/>
    <cellStyle name="Comma 2 7 2 3 2 5 4 2" xfId="7114"/>
    <cellStyle name="Comma 2 7 2 3 2 5 4 3" xfId="7115"/>
    <cellStyle name="Comma 2 7 2 3 2 5 5" xfId="7116"/>
    <cellStyle name="Comma 2 7 2 3 2 5 5 2" xfId="7117"/>
    <cellStyle name="Comma 2 7 2 3 2 5 5 3" xfId="7118"/>
    <cellStyle name="Comma 2 7 2 3 2 5 6" xfId="7119"/>
    <cellStyle name="Comma 2 7 2 3 2 5 7" xfId="7120"/>
    <cellStyle name="Comma 2 7 2 3 2 6" xfId="7121"/>
    <cellStyle name="Comma 2 7 2 3 2 6 2" xfId="7122"/>
    <cellStyle name="Comma 2 7 2 3 2 6 3" xfId="7123"/>
    <cellStyle name="Comma 2 7 2 3 2 7" xfId="7124"/>
    <cellStyle name="Comma 2 7 2 3 2 7 2" xfId="7125"/>
    <cellStyle name="Comma 2 7 2 3 2 7 3" xfId="7126"/>
    <cellStyle name="Comma 2 7 2 3 2 8" xfId="7127"/>
    <cellStyle name="Comma 2 7 2 3 2 8 2" xfId="7128"/>
    <cellStyle name="Comma 2 7 2 3 2 8 3" xfId="7129"/>
    <cellStyle name="Comma 2 7 2 3 2 9" xfId="7130"/>
    <cellStyle name="Comma 2 7 2 3 2 9 2" xfId="7131"/>
    <cellStyle name="Comma 2 7 2 3 2 9 3" xfId="7132"/>
    <cellStyle name="Comma 2 7 2 3 3" xfId="7133"/>
    <cellStyle name="Comma 2 7 2 3 3 2" xfId="7134"/>
    <cellStyle name="Comma 2 7 2 3 3 2 2" xfId="7135"/>
    <cellStyle name="Comma 2 7 2 3 3 2 2 2" xfId="7136"/>
    <cellStyle name="Comma 2 7 2 3 3 2 2 3" xfId="7137"/>
    <cellStyle name="Comma 2 7 2 3 3 2 3" xfId="7138"/>
    <cellStyle name="Comma 2 7 2 3 3 2 3 2" xfId="7139"/>
    <cellStyle name="Comma 2 7 2 3 3 2 3 3" xfId="7140"/>
    <cellStyle name="Comma 2 7 2 3 3 2 4" xfId="7141"/>
    <cellStyle name="Comma 2 7 2 3 3 2 4 2" xfId="7142"/>
    <cellStyle name="Comma 2 7 2 3 3 2 4 3" xfId="7143"/>
    <cellStyle name="Comma 2 7 2 3 3 2 5" xfId="7144"/>
    <cellStyle name="Comma 2 7 2 3 3 2 5 2" xfId="7145"/>
    <cellStyle name="Comma 2 7 2 3 3 2 5 3" xfId="7146"/>
    <cellStyle name="Comma 2 7 2 3 3 2 6" xfId="7147"/>
    <cellStyle name="Comma 2 7 2 3 3 2 7" xfId="7148"/>
    <cellStyle name="Comma 2 7 2 3 3 3" xfId="7149"/>
    <cellStyle name="Comma 2 7 2 3 3 3 2" xfId="7150"/>
    <cellStyle name="Comma 2 7 2 3 3 3 3" xfId="7151"/>
    <cellStyle name="Comma 2 7 2 3 3 4" xfId="7152"/>
    <cellStyle name="Comma 2 7 2 3 3 4 2" xfId="7153"/>
    <cellStyle name="Comma 2 7 2 3 3 4 3" xfId="7154"/>
    <cellStyle name="Comma 2 7 2 3 3 5" xfId="7155"/>
    <cellStyle name="Comma 2 7 2 3 3 5 2" xfId="7156"/>
    <cellStyle name="Comma 2 7 2 3 3 5 3" xfId="7157"/>
    <cellStyle name="Comma 2 7 2 3 3 6" xfId="7158"/>
    <cellStyle name="Comma 2 7 2 3 3 6 2" xfId="7159"/>
    <cellStyle name="Comma 2 7 2 3 3 6 3" xfId="7160"/>
    <cellStyle name="Comma 2 7 2 3 3 7" xfId="7161"/>
    <cellStyle name="Comma 2 7 2 3 3 8" xfId="7162"/>
    <cellStyle name="Comma 2 7 2 3 4" xfId="7163"/>
    <cellStyle name="Comma 2 7 2 3 4 2" xfId="7164"/>
    <cellStyle name="Comma 2 7 2 3 4 2 2" xfId="7165"/>
    <cellStyle name="Comma 2 7 2 3 4 2 2 2" xfId="7166"/>
    <cellStyle name="Comma 2 7 2 3 4 2 2 3" xfId="7167"/>
    <cellStyle name="Comma 2 7 2 3 4 2 3" xfId="7168"/>
    <cellStyle name="Comma 2 7 2 3 4 2 3 2" xfId="7169"/>
    <cellStyle name="Comma 2 7 2 3 4 2 3 3" xfId="7170"/>
    <cellStyle name="Comma 2 7 2 3 4 2 4" xfId="7171"/>
    <cellStyle name="Comma 2 7 2 3 4 2 4 2" xfId="7172"/>
    <cellStyle name="Comma 2 7 2 3 4 2 4 3" xfId="7173"/>
    <cellStyle name="Comma 2 7 2 3 4 2 5" xfId="7174"/>
    <cellStyle name="Comma 2 7 2 3 4 2 5 2" xfId="7175"/>
    <cellStyle name="Comma 2 7 2 3 4 2 5 3" xfId="7176"/>
    <cellStyle name="Comma 2 7 2 3 4 2 6" xfId="7177"/>
    <cellStyle name="Comma 2 7 2 3 4 2 7" xfId="7178"/>
    <cellStyle name="Comma 2 7 2 3 4 3" xfId="7179"/>
    <cellStyle name="Comma 2 7 2 3 4 3 2" xfId="7180"/>
    <cellStyle name="Comma 2 7 2 3 4 3 3" xfId="7181"/>
    <cellStyle name="Comma 2 7 2 3 4 4" xfId="7182"/>
    <cellStyle name="Comma 2 7 2 3 4 4 2" xfId="7183"/>
    <cellStyle name="Comma 2 7 2 3 4 4 3" xfId="7184"/>
    <cellStyle name="Comma 2 7 2 3 4 5" xfId="7185"/>
    <cellStyle name="Comma 2 7 2 3 4 5 2" xfId="7186"/>
    <cellStyle name="Comma 2 7 2 3 4 5 3" xfId="7187"/>
    <cellStyle name="Comma 2 7 2 3 4 6" xfId="7188"/>
    <cellStyle name="Comma 2 7 2 3 4 6 2" xfId="7189"/>
    <cellStyle name="Comma 2 7 2 3 4 6 3" xfId="7190"/>
    <cellStyle name="Comma 2 7 2 3 4 7" xfId="7191"/>
    <cellStyle name="Comma 2 7 2 3 4 8" xfId="7192"/>
    <cellStyle name="Comma 2 7 2 3 5" xfId="7193"/>
    <cellStyle name="Comma 2 7 2 3 5 2" xfId="7194"/>
    <cellStyle name="Comma 2 7 2 3 5 2 2" xfId="7195"/>
    <cellStyle name="Comma 2 7 2 3 5 2 3" xfId="7196"/>
    <cellStyle name="Comma 2 7 2 3 5 3" xfId="7197"/>
    <cellStyle name="Comma 2 7 2 3 5 3 2" xfId="7198"/>
    <cellStyle name="Comma 2 7 2 3 5 3 3" xfId="7199"/>
    <cellStyle name="Comma 2 7 2 3 5 4" xfId="7200"/>
    <cellStyle name="Comma 2 7 2 3 5 4 2" xfId="7201"/>
    <cellStyle name="Comma 2 7 2 3 5 4 3" xfId="7202"/>
    <cellStyle name="Comma 2 7 2 3 5 5" xfId="7203"/>
    <cellStyle name="Comma 2 7 2 3 5 5 2" xfId="7204"/>
    <cellStyle name="Comma 2 7 2 3 5 5 3" xfId="7205"/>
    <cellStyle name="Comma 2 7 2 3 5 6" xfId="7206"/>
    <cellStyle name="Comma 2 7 2 3 5 7" xfId="7207"/>
    <cellStyle name="Comma 2 7 2 3 6" xfId="7208"/>
    <cellStyle name="Comma 2 7 2 3 6 2" xfId="7209"/>
    <cellStyle name="Comma 2 7 2 3 6 2 2" xfId="7210"/>
    <cellStyle name="Comma 2 7 2 3 6 2 3" xfId="7211"/>
    <cellStyle name="Comma 2 7 2 3 6 3" xfId="7212"/>
    <cellStyle name="Comma 2 7 2 3 6 3 2" xfId="7213"/>
    <cellStyle name="Comma 2 7 2 3 6 3 3" xfId="7214"/>
    <cellStyle name="Comma 2 7 2 3 6 4" xfId="7215"/>
    <cellStyle name="Comma 2 7 2 3 6 4 2" xfId="7216"/>
    <cellStyle name="Comma 2 7 2 3 6 4 3" xfId="7217"/>
    <cellStyle name="Comma 2 7 2 3 6 5" xfId="7218"/>
    <cellStyle name="Comma 2 7 2 3 6 5 2" xfId="7219"/>
    <cellStyle name="Comma 2 7 2 3 6 5 3" xfId="7220"/>
    <cellStyle name="Comma 2 7 2 3 6 6" xfId="7221"/>
    <cellStyle name="Comma 2 7 2 3 6 7" xfId="7222"/>
    <cellStyle name="Comma 2 7 2 3 7" xfId="7223"/>
    <cellStyle name="Comma 2 7 2 3 7 2" xfId="7224"/>
    <cellStyle name="Comma 2 7 2 3 7 2 2" xfId="7225"/>
    <cellStyle name="Comma 2 7 2 3 7 2 3" xfId="7226"/>
    <cellStyle name="Comma 2 7 2 3 7 3" xfId="7227"/>
    <cellStyle name="Comma 2 7 2 3 7 3 2" xfId="7228"/>
    <cellStyle name="Comma 2 7 2 3 7 3 3" xfId="7229"/>
    <cellStyle name="Comma 2 7 2 3 7 4" xfId="7230"/>
    <cellStyle name="Comma 2 7 2 3 7 4 2" xfId="7231"/>
    <cellStyle name="Comma 2 7 2 3 7 4 3" xfId="7232"/>
    <cellStyle name="Comma 2 7 2 3 7 5" xfId="7233"/>
    <cellStyle name="Comma 2 7 2 3 7 5 2" xfId="7234"/>
    <cellStyle name="Comma 2 7 2 3 7 5 3" xfId="7235"/>
    <cellStyle name="Comma 2 7 2 3 7 6" xfId="7236"/>
    <cellStyle name="Comma 2 7 2 3 7 7" xfId="7237"/>
    <cellStyle name="Comma 2 7 2 3 8" xfId="7238"/>
    <cellStyle name="Comma 2 7 2 3 8 2" xfId="7239"/>
    <cellStyle name="Comma 2 7 2 3 8 2 2" xfId="7240"/>
    <cellStyle name="Comma 2 7 2 3 8 2 3" xfId="7241"/>
    <cellStyle name="Comma 2 7 2 3 8 3" xfId="7242"/>
    <cellStyle name="Comma 2 7 2 3 8 3 2" xfId="7243"/>
    <cellStyle name="Comma 2 7 2 3 8 3 3" xfId="7244"/>
    <cellStyle name="Comma 2 7 2 3 8 4" xfId="7245"/>
    <cellStyle name="Comma 2 7 2 3 8 4 2" xfId="7246"/>
    <cellStyle name="Comma 2 7 2 3 8 4 3" xfId="7247"/>
    <cellStyle name="Comma 2 7 2 3 8 5" xfId="7248"/>
    <cellStyle name="Comma 2 7 2 3 8 5 2" xfId="7249"/>
    <cellStyle name="Comma 2 7 2 3 8 5 3" xfId="7250"/>
    <cellStyle name="Comma 2 7 2 3 8 6" xfId="7251"/>
    <cellStyle name="Comma 2 7 2 3 8 7" xfId="7252"/>
    <cellStyle name="Comma 2 7 2 3 9" xfId="7253"/>
    <cellStyle name="Comma 2 7 2 3 9 2" xfId="7254"/>
    <cellStyle name="Comma 2 7 2 3 9 3" xfId="7255"/>
    <cellStyle name="Comma 2 7 2 4" xfId="7256"/>
    <cellStyle name="Comma 2 7 2 4 10" xfId="7257"/>
    <cellStyle name="Comma 2 7 2 4 11" xfId="7258"/>
    <cellStyle name="Comma 2 7 2 4 2" xfId="7259"/>
    <cellStyle name="Comma 2 7 2 4 2 2" xfId="7260"/>
    <cellStyle name="Comma 2 7 2 4 2 2 2" xfId="7261"/>
    <cellStyle name="Comma 2 7 2 4 2 2 2 2" xfId="7262"/>
    <cellStyle name="Comma 2 7 2 4 2 2 2 3" xfId="7263"/>
    <cellStyle name="Comma 2 7 2 4 2 2 3" xfId="7264"/>
    <cellStyle name="Comma 2 7 2 4 2 2 3 2" xfId="7265"/>
    <cellStyle name="Comma 2 7 2 4 2 2 3 3" xfId="7266"/>
    <cellStyle name="Comma 2 7 2 4 2 2 4" xfId="7267"/>
    <cellStyle name="Comma 2 7 2 4 2 2 4 2" xfId="7268"/>
    <cellStyle name="Comma 2 7 2 4 2 2 4 3" xfId="7269"/>
    <cellStyle name="Comma 2 7 2 4 2 2 5" xfId="7270"/>
    <cellStyle name="Comma 2 7 2 4 2 2 5 2" xfId="7271"/>
    <cellStyle name="Comma 2 7 2 4 2 2 5 3" xfId="7272"/>
    <cellStyle name="Comma 2 7 2 4 2 2 6" xfId="7273"/>
    <cellStyle name="Comma 2 7 2 4 2 2 7" xfId="7274"/>
    <cellStyle name="Comma 2 7 2 4 2 3" xfId="7275"/>
    <cellStyle name="Comma 2 7 2 4 2 3 2" xfId="7276"/>
    <cellStyle name="Comma 2 7 2 4 2 3 3" xfId="7277"/>
    <cellStyle name="Comma 2 7 2 4 2 4" xfId="7278"/>
    <cellStyle name="Comma 2 7 2 4 2 4 2" xfId="7279"/>
    <cellStyle name="Comma 2 7 2 4 2 4 3" xfId="7280"/>
    <cellStyle name="Comma 2 7 2 4 2 5" xfId="7281"/>
    <cellStyle name="Comma 2 7 2 4 2 5 2" xfId="7282"/>
    <cellStyle name="Comma 2 7 2 4 2 5 3" xfId="7283"/>
    <cellStyle name="Comma 2 7 2 4 2 6" xfId="7284"/>
    <cellStyle name="Comma 2 7 2 4 2 6 2" xfId="7285"/>
    <cellStyle name="Comma 2 7 2 4 2 6 3" xfId="7286"/>
    <cellStyle name="Comma 2 7 2 4 2 7" xfId="7287"/>
    <cellStyle name="Comma 2 7 2 4 2 8" xfId="7288"/>
    <cellStyle name="Comma 2 7 2 4 3" xfId="7289"/>
    <cellStyle name="Comma 2 7 2 4 3 2" xfId="7290"/>
    <cellStyle name="Comma 2 7 2 4 3 2 2" xfId="7291"/>
    <cellStyle name="Comma 2 7 2 4 3 2 3" xfId="7292"/>
    <cellStyle name="Comma 2 7 2 4 3 3" xfId="7293"/>
    <cellStyle name="Comma 2 7 2 4 3 3 2" xfId="7294"/>
    <cellStyle name="Comma 2 7 2 4 3 3 3" xfId="7295"/>
    <cellStyle name="Comma 2 7 2 4 3 4" xfId="7296"/>
    <cellStyle name="Comma 2 7 2 4 3 4 2" xfId="7297"/>
    <cellStyle name="Comma 2 7 2 4 3 4 3" xfId="7298"/>
    <cellStyle name="Comma 2 7 2 4 3 5" xfId="7299"/>
    <cellStyle name="Comma 2 7 2 4 3 5 2" xfId="7300"/>
    <cellStyle name="Comma 2 7 2 4 3 5 3" xfId="7301"/>
    <cellStyle name="Comma 2 7 2 4 3 6" xfId="7302"/>
    <cellStyle name="Comma 2 7 2 4 3 7" xfId="7303"/>
    <cellStyle name="Comma 2 7 2 4 4" xfId="7304"/>
    <cellStyle name="Comma 2 7 2 4 4 2" xfId="7305"/>
    <cellStyle name="Comma 2 7 2 4 4 2 2" xfId="7306"/>
    <cellStyle name="Comma 2 7 2 4 4 2 3" xfId="7307"/>
    <cellStyle name="Comma 2 7 2 4 4 3" xfId="7308"/>
    <cellStyle name="Comma 2 7 2 4 4 3 2" xfId="7309"/>
    <cellStyle name="Comma 2 7 2 4 4 3 3" xfId="7310"/>
    <cellStyle name="Comma 2 7 2 4 4 4" xfId="7311"/>
    <cellStyle name="Comma 2 7 2 4 4 4 2" xfId="7312"/>
    <cellStyle name="Comma 2 7 2 4 4 4 3" xfId="7313"/>
    <cellStyle name="Comma 2 7 2 4 4 5" xfId="7314"/>
    <cellStyle name="Comma 2 7 2 4 4 5 2" xfId="7315"/>
    <cellStyle name="Comma 2 7 2 4 4 5 3" xfId="7316"/>
    <cellStyle name="Comma 2 7 2 4 4 6" xfId="7317"/>
    <cellStyle name="Comma 2 7 2 4 4 7" xfId="7318"/>
    <cellStyle name="Comma 2 7 2 4 5" xfId="7319"/>
    <cellStyle name="Comma 2 7 2 4 5 2" xfId="7320"/>
    <cellStyle name="Comma 2 7 2 4 5 2 2" xfId="7321"/>
    <cellStyle name="Comma 2 7 2 4 5 2 3" xfId="7322"/>
    <cellStyle name="Comma 2 7 2 4 5 3" xfId="7323"/>
    <cellStyle name="Comma 2 7 2 4 5 3 2" xfId="7324"/>
    <cellStyle name="Comma 2 7 2 4 5 3 3" xfId="7325"/>
    <cellStyle name="Comma 2 7 2 4 5 4" xfId="7326"/>
    <cellStyle name="Comma 2 7 2 4 5 4 2" xfId="7327"/>
    <cellStyle name="Comma 2 7 2 4 5 4 3" xfId="7328"/>
    <cellStyle name="Comma 2 7 2 4 5 5" xfId="7329"/>
    <cellStyle name="Comma 2 7 2 4 5 5 2" xfId="7330"/>
    <cellStyle name="Comma 2 7 2 4 5 5 3" xfId="7331"/>
    <cellStyle name="Comma 2 7 2 4 5 6" xfId="7332"/>
    <cellStyle name="Comma 2 7 2 4 5 7" xfId="7333"/>
    <cellStyle name="Comma 2 7 2 4 6" xfId="7334"/>
    <cellStyle name="Comma 2 7 2 4 6 2" xfId="7335"/>
    <cellStyle name="Comma 2 7 2 4 6 3" xfId="7336"/>
    <cellStyle name="Comma 2 7 2 4 7" xfId="7337"/>
    <cellStyle name="Comma 2 7 2 4 7 2" xfId="7338"/>
    <cellStyle name="Comma 2 7 2 4 7 3" xfId="7339"/>
    <cellStyle name="Comma 2 7 2 4 8" xfId="7340"/>
    <cellStyle name="Comma 2 7 2 4 8 2" xfId="7341"/>
    <cellStyle name="Comma 2 7 2 4 8 3" xfId="7342"/>
    <cellStyle name="Comma 2 7 2 4 9" xfId="7343"/>
    <cellStyle name="Comma 2 7 2 4 9 2" xfId="7344"/>
    <cellStyle name="Comma 2 7 2 4 9 3" xfId="7345"/>
    <cellStyle name="Comma 2 7 2 5" xfId="7346"/>
    <cellStyle name="Comma 2 7 2 5 2" xfId="7347"/>
    <cellStyle name="Comma 2 7 2 5 2 2" xfId="7348"/>
    <cellStyle name="Comma 2 7 2 5 2 2 2" xfId="7349"/>
    <cellStyle name="Comma 2 7 2 5 2 2 3" xfId="7350"/>
    <cellStyle name="Comma 2 7 2 5 2 3" xfId="7351"/>
    <cellStyle name="Comma 2 7 2 5 2 3 2" xfId="7352"/>
    <cellStyle name="Comma 2 7 2 5 2 3 3" xfId="7353"/>
    <cellStyle name="Comma 2 7 2 5 2 4" xfId="7354"/>
    <cellStyle name="Comma 2 7 2 5 2 4 2" xfId="7355"/>
    <cellStyle name="Comma 2 7 2 5 2 4 3" xfId="7356"/>
    <cellStyle name="Comma 2 7 2 5 2 5" xfId="7357"/>
    <cellStyle name="Comma 2 7 2 5 2 5 2" xfId="7358"/>
    <cellStyle name="Comma 2 7 2 5 2 5 3" xfId="7359"/>
    <cellStyle name="Comma 2 7 2 5 2 6" xfId="7360"/>
    <cellStyle name="Comma 2 7 2 5 2 7" xfId="7361"/>
    <cellStyle name="Comma 2 7 2 5 3" xfId="7362"/>
    <cellStyle name="Comma 2 7 2 5 3 2" xfId="7363"/>
    <cellStyle name="Comma 2 7 2 5 3 3" xfId="7364"/>
    <cellStyle name="Comma 2 7 2 5 4" xfId="7365"/>
    <cellStyle name="Comma 2 7 2 5 4 2" xfId="7366"/>
    <cellStyle name="Comma 2 7 2 5 4 3" xfId="7367"/>
    <cellStyle name="Comma 2 7 2 5 5" xfId="7368"/>
    <cellStyle name="Comma 2 7 2 5 5 2" xfId="7369"/>
    <cellStyle name="Comma 2 7 2 5 5 3" xfId="7370"/>
    <cellStyle name="Comma 2 7 2 5 6" xfId="7371"/>
    <cellStyle name="Comma 2 7 2 5 6 2" xfId="7372"/>
    <cellStyle name="Comma 2 7 2 5 6 3" xfId="7373"/>
    <cellStyle name="Comma 2 7 2 5 7" xfId="7374"/>
    <cellStyle name="Comma 2 7 2 5 8" xfId="7375"/>
    <cellStyle name="Comma 2 7 2 6" xfId="7376"/>
    <cellStyle name="Comma 2 7 2 6 2" xfId="7377"/>
    <cellStyle name="Comma 2 7 2 6 2 2" xfId="7378"/>
    <cellStyle name="Comma 2 7 2 6 2 2 2" xfId="7379"/>
    <cellStyle name="Comma 2 7 2 6 2 2 3" xfId="7380"/>
    <cellStyle name="Comma 2 7 2 6 2 3" xfId="7381"/>
    <cellStyle name="Comma 2 7 2 6 2 3 2" xfId="7382"/>
    <cellStyle name="Comma 2 7 2 6 2 3 3" xfId="7383"/>
    <cellStyle name="Comma 2 7 2 6 2 4" xfId="7384"/>
    <cellStyle name="Comma 2 7 2 6 2 4 2" xfId="7385"/>
    <cellStyle name="Comma 2 7 2 6 2 4 3" xfId="7386"/>
    <cellStyle name="Comma 2 7 2 6 2 5" xfId="7387"/>
    <cellStyle name="Comma 2 7 2 6 2 5 2" xfId="7388"/>
    <cellStyle name="Comma 2 7 2 6 2 5 3" xfId="7389"/>
    <cellStyle name="Comma 2 7 2 6 2 6" xfId="7390"/>
    <cellStyle name="Comma 2 7 2 6 2 7" xfId="7391"/>
    <cellStyle name="Comma 2 7 2 6 3" xfId="7392"/>
    <cellStyle name="Comma 2 7 2 6 3 2" xfId="7393"/>
    <cellStyle name="Comma 2 7 2 6 3 3" xfId="7394"/>
    <cellStyle name="Comma 2 7 2 6 4" xfId="7395"/>
    <cellStyle name="Comma 2 7 2 6 4 2" xfId="7396"/>
    <cellStyle name="Comma 2 7 2 6 4 3" xfId="7397"/>
    <cellStyle name="Comma 2 7 2 6 5" xfId="7398"/>
    <cellStyle name="Comma 2 7 2 6 5 2" xfId="7399"/>
    <cellStyle name="Comma 2 7 2 6 5 3" xfId="7400"/>
    <cellStyle name="Comma 2 7 2 6 6" xfId="7401"/>
    <cellStyle name="Comma 2 7 2 6 6 2" xfId="7402"/>
    <cellStyle name="Comma 2 7 2 6 6 3" xfId="7403"/>
    <cellStyle name="Comma 2 7 2 6 7" xfId="7404"/>
    <cellStyle name="Comma 2 7 2 6 8" xfId="7405"/>
    <cellStyle name="Comma 2 7 2 7" xfId="7406"/>
    <cellStyle name="Comma 2 7 2 7 2" xfId="7407"/>
    <cellStyle name="Comma 2 7 2 7 2 2" xfId="7408"/>
    <cellStyle name="Comma 2 7 2 7 2 3" xfId="7409"/>
    <cellStyle name="Comma 2 7 2 7 3" xfId="7410"/>
    <cellStyle name="Comma 2 7 2 7 3 2" xfId="7411"/>
    <cellStyle name="Comma 2 7 2 7 3 3" xfId="7412"/>
    <cellStyle name="Comma 2 7 2 7 4" xfId="7413"/>
    <cellStyle name="Comma 2 7 2 7 4 2" xfId="7414"/>
    <cellStyle name="Comma 2 7 2 7 4 3" xfId="7415"/>
    <cellStyle name="Comma 2 7 2 7 5" xfId="7416"/>
    <cellStyle name="Comma 2 7 2 7 5 2" xfId="7417"/>
    <cellStyle name="Comma 2 7 2 7 5 3" xfId="7418"/>
    <cellStyle name="Comma 2 7 2 7 6" xfId="7419"/>
    <cellStyle name="Comma 2 7 2 7 7" xfId="7420"/>
    <cellStyle name="Comma 2 7 2 8" xfId="7421"/>
    <cellStyle name="Comma 2 7 2 8 2" xfId="7422"/>
    <cellStyle name="Comma 2 7 2 8 2 2" xfId="7423"/>
    <cellStyle name="Comma 2 7 2 8 2 3" xfId="7424"/>
    <cellStyle name="Comma 2 7 2 8 3" xfId="7425"/>
    <cellStyle name="Comma 2 7 2 8 3 2" xfId="7426"/>
    <cellStyle name="Comma 2 7 2 8 3 3" xfId="7427"/>
    <cellStyle name="Comma 2 7 2 8 4" xfId="7428"/>
    <cellStyle name="Comma 2 7 2 8 4 2" xfId="7429"/>
    <cellStyle name="Comma 2 7 2 8 4 3" xfId="7430"/>
    <cellStyle name="Comma 2 7 2 8 5" xfId="7431"/>
    <cellStyle name="Comma 2 7 2 8 5 2" xfId="7432"/>
    <cellStyle name="Comma 2 7 2 8 5 3" xfId="7433"/>
    <cellStyle name="Comma 2 7 2 8 6" xfId="7434"/>
    <cellStyle name="Comma 2 7 2 8 7" xfId="7435"/>
    <cellStyle name="Comma 2 7 2 9" xfId="7436"/>
    <cellStyle name="Comma 2 7 2 9 2" xfId="7437"/>
    <cellStyle name="Comma 2 7 2 9 2 2" xfId="7438"/>
    <cellStyle name="Comma 2 7 2 9 2 3" xfId="7439"/>
    <cellStyle name="Comma 2 7 2 9 3" xfId="7440"/>
    <cellStyle name="Comma 2 7 2 9 3 2" xfId="7441"/>
    <cellStyle name="Comma 2 7 2 9 3 3" xfId="7442"/>
    <cellStyle name="Comma 2 7 2 9 4" xfId="7443"/>
    <cellStyle name="Comma 2 7 2 9 4 2" xfId="7444"/>
    <cellStyle name="Comma 2 7 2 9 4 3" xfId="7445"/>
    <cellStyle name="Comma 2 7 2 9 5" xfId="7446"/>
    <cellStyle name="Comma 2 7 2 9 5 2" xfId="7447"/>
    <cellStyle name="Comma 2 7 2 9 5 3" xfId="7448"/>
    <cellStyle name="Comma 2 7 2 9 6" xfId="7449"/>
    <cellStyle name="Comma 2 7 2 9 7" xfId="7450"/>
    <cellStyle name="Comma 2 7 20" xfId="7451"/>
    <cellStyle name="Comma 2 7 20 2" xfId="7452"/>
    <cellStyle name="Comma 2 7 20 3" xfId="7453"/>
    <cellStyle name="Comma 2 7 21" xfId="7454"/>
    <cellStyle name="Comma 2 7 21 2" xfId="7455"/>
    <cellStyle name="Comma 2 7 21 3" xfId="7456"/>
    <cellStyle name="Comma 2 7 22" xfId="7457"/>
    <cellStyle name="Comma 2 7 22 2" xfId="7458"/>
    <cellStyle name="Comma 2 7 22 3" xfId="7459"/>
    <cellStyle name="Comma 2 7 23" xfId="7460"/>
    <cellStyle name="Comma 2 7 23 2" xfId="7461"/>
    <cellStyle name="Comma 2 7 23 3" xfId="7462"/>
    <cellStyle name="Comma 2 7 24" xfId="7463"/>
    <cellStyle name="Comma 2 7 24 2" xfId="7464"/>
    <cellStyle name="Comma 2 7 24 3" xfId="7465"/>
    <cellStyle name="Comma 2 7 25" xfId="7466"/>
    <cellStyle name="Comma 2 7 25 2" xfId="7467"/>
    <cellStyle name="Comma 2 7 25 3" xfId="7468"/>
    <cellStyle name="Comma 2 7 26" xfId="7469"/>
    <cellStyle name="Comma 2 7 27" xfId="7470"/>
    <cellStyle name="Comma 2 7 28" xfId="7471"/>
    <cellStyle name="Comma 2 7 29" xfId="7472"/>
    <cellStyle name="Comma 2 7 3" xfId="7473"/>
    <cellStyle name="Comma 2 7 3 10" xfId="7474"/>
    <cellStyle name="Comma 2 7 3 10 2" xfId="7475"/>
    <cellStyle name="Comma 2 7 3 10 2 2" xfId="7476"/>
    <cellStyle name="Comma 2 7 3 10 2 3" xfId="7477"/>
    <cellStyle name="Comma 2 7 3 10 3" xfId="7478"/>
    <cellStyle name="Comma 2 7 3 10 3 2" xfId="7479"/>
    <cellStyle name="Comma 2 7 3 10 3 3" xfId="7480"/>
    <cellStyle name="Comma 2 7 3 10 4" xfId="7481"/>
    <cellStyle name="Comma 2 7 3 10 4 2" xfId="7482"/>
    <cellStyle name="Comma 2 7 3 10 4 3" xfId="7483"/>
    <cellStyle name="Comma 2 7 3 10 5" xfId="7484"/>
    <cellStyle name="Comma 2 7 3 10 5 2" xfId="7485"/>
    <cellStyle name="Comma 2 7 3 10 5 3" xfId="7486"/>
    <cellStyle name="Comma 2 7 3 10 6" xfId="7487"/>
    <cellStyle name="Comma 2 7 3 10 7" xfId="7488"/>
    <cellStyle name="Comma 2 7 3 11" xfId="7489"/>
    <cellStyle name="Comma 2 7 3 11 2" xfId="7490"/>
    <cellStyle name="Comma 2 7 3 11 3" xfId="7491"/>
    <cellStyle name="Comma 2 7 3 12" xfId="7492"/>
    <cellStyle name="Comma 2 7 3 12 2" xfId="7493"/>
    <cellStyle name="Comma 2 7 3 12 3" xfId="7494"/>
    <cellStyle name="Comma 2 7 3 13" xfId="7495"/>
    <cellStyle name="Comma 2 7 3 13 2" xfId="7496"/>
    <cellStyle name="Comma 2 7 3 13 3" xfId="7497"/>
    <cellStyle name="Comma 2 7 3 14" xfId="7498"/>
    <cellStyle name="Comma 2 7 3 14 2" xfId="7499"/>
    <cellStyle name="Comma 2 7 3 14 3" xfId="7500"/>
    <cellStyle name="Comma 2 7 3 15" xfId="7501"/>
    <cellStyle name="Comma 2 7 3 16" xfId="7502"/>
    <cellStyle name="Comma 2 7 3 2" xfId="7503"/>
    <cellStyle name="Comma 2 7 3 2 10" xfId="7504"/>
    <cellStyle name="Comma 2 7 3 2 10 2" xfId="7505"/>
    <cellStyle name="Comma 2 7 3 2 10 3" xfId="7506"/>
    <cellStyle name="Comma 2 7 3 2 11" xfId="7507"/>
    <cellStyle name="Comma 2 7 3 2 11 2" xfId="7508"/>
    <cellStyle name="Comma 2 7 3 2 11 3" xfId="7509"/>
    <cellStyle name="Comma 2 7 3 2 12" xfId="7510"/>
    <cellStyle name="Comma 2 7 3 2 12 2" xfId="7511"/>
    <cellStyle name="Comma 2 7 3 2 12 3" xfId="7512"/>
    <cellStyle name="Comma 2 7 3 2 13" xfId="7513"/>
    <cellStyle name="Comma 2 7 3 2 13 2" xfId="7514"/>
    <cellStyle name="Comma 2 7 3 2 13 3" xfId="7515"/>
    <cellStyle name="Comma 2 7 3 2 14" xfId="7516"/>
    <cellStyle name="Comma 2 7 3 2 15" xfId="7517"/>
    <cellStyle name="Comma 2 7 3 2 2" xfId="7518"/>
    <cellStyle name="Comma 2 7 3 2 2 10" xfId="7519"/>
    <cellStyle name="Comma 2 7 3 2 2 10 2" xfId="7520"/>
    <cellStyle name="Comma 2 7 3 2 2 10 3" xfId="7521"/>
    <cellStyle name="Comma 2 7 3 2 2 11" xfId="7522"/>
    <cellStyle name="Comma 2 7 3 2 2 11 2" xfId="7523"/>
    <cellStyle name="Comma 2 7 3 2 2 11 3" xfId="7524"/>
    <cellStyle name="Comma 2 7 3 2 2 12" xfId="7525"/>
    <cellStyle name="Comma 2 7 3 2 2 12 2" xfId="7526"/>
    <cellStyle name="Comma 2 7 3 2 2 12 3" xfId="7527"/>
    <cellStyle name="Comma 2 7 3 2 2 13" xfId="7528"/>
    <cellStyle name="Comma 2 7 3 2 2 14" xfId="7529"/>
    <cellStyle name="Comma 2 7 3 2 2 2" xfId="7530"/>
    <cellStyle name="Comma 2 7 3 2 2 2 10" xfId="7531"/>
    <cellStyle name="Comma 2 7 3 2 2 2 11" xfId="7532"/>
    <cellStyle name="Comma 2 7 3 2 2 2 2" xfId="7533"/>
    <cellStyle name="Comma 2 7 3 2 2 2 2 2" xfId="7534"/>
    <cellStyle name="Comma 2 7 3 2 2 2 2 2 2" xfId="7535"/>
    <cellStyle name="Comma 2 7 3 2 2 2 2 2 2 2" xfId="7536"/>
    <cellStyle name="Comma 2 7 3 2 2 2 2 2 2 3" xfId="7537"/>
    <cellStyle name="Comma 2 7 3 2 2 2 2 2 3" xfId="7538"/>
    <cellStyle name="Comma 2 7 3 2 2 2 2 2 3 2" xfId="7539"/>
    <cellStyle name="Comma 2 7 3 2 2 2 2 2 3 3" xfId="7540"/>
    <cellStyle name="Comma 2 7 3 2 2 2 2 2 4" xfId="7541"/>
    <cellStyle name="Comma 2 7 3 2 2 2 2 2 4 2" xfId="7542"/>
    <cellStyle name="Comma 2 7 3 2 2 2 2 2 4 3" xfId="7543"/>
    <cellStyle name="Comma 2 7 3 2 2 2 2 2 5" xfId="7544"/>
    <cellStyle name="Comma 2 7 3 2 2 2 2 2 5 2" xfId="7545"/>
    <cellStyle name="Comma 2 7 3 2 2 2 2 2 5 3" xfId="7546"/>
    <cellStyle name="Comma 2 7 3 2 2 2 2 2 6" xfId="7547"/>
    <cellStyle name="Comma 2 7 3 2 2 2 2 2 7" xfId="7548"/>
    <cellStyle name="Comma 2 7 3 2 2 2 2 3" xfId="7549"/>
    <cellStyle name="Comma 2 7 3 2 2 2 2 3 2" xfId="7550"/>
    <cellStyle name="Comma 2 7 3 2 2 2 2 3 3" xfId="7551"/>
    <cellStyle name="Comma 2 7 3 2 2 2 2 4" xfId="7552"/>
    <cellStyle name="Comma 2 7 3 2 2 2 2 4 2" xfId="7553"/>
    <cellStyle name="Comma 2 7 3 2 2 2 2 4 3" xfId="7554"/>
    <cellStyle name="Comma 2 7 3 2 2 2 2 5" xfId="7555"/>
    <cellStyle name="Comma 2 7 3 2 2 2 2 5 2" xfId="7556"/>
    <cellStyle name="Comma 2 7 3 2 2 2 2 5 3" xfId="7557"/>
    <cellStyle name="Comma 2 7 3 2 2 2 2 6" xfId="7558"/>
    <cellStyle name="Comma 2 7 3 2 2 2 2 6 2" xfId="7559"/>
    <cellStyle name="Comma 2 7 3 2 2 2 2 6 3" xfId="7560"/>
    <cellStyle name="Comma 2 7 3 2 2 2 2 7" xfId="7561"/>
    <cellStyle name="Comma 2 7 3 2 2 2 2 8" xfId="7562"/>
    <cellStyle name="Comma 2 7 3 2 2 2 3" xfId="7563"/>
    <cellStyle name="Comma 2 7 3 2 2 2 3 2" xfId="7564"/>
    <cellStyle name="Comma 2 7 3 2 2 2 3 2 2" xfId="7565"/>
    <cellStyle name="Comma 2 7 3 2 2 2 3 2 3" xfId="7566"/>
    <cellStyle name="Comma 2 7 3 2 2 2 3 3" xfId="7567"/>
    <cellStyle name="Comma 2 7 3 2 2 2 3 3 2" xfId="7568"/>
    <cellStyle name="Comma 2 7 3 2 2 2 3 3 3" xfId="7569"/>
    <cellStyle name="Comma 2 7 3 2 2 2 3 4" xfId="7570"/>
    <cellStyle name="Comma 2 7 3 2 2 2 3 4 2" xfId="7571"/>
    <cellStyle name="Comma 2 7 3 2 2 2 3 4 3" xfId="7572"/>
    <cellStyle name="Comma 2 7 3 2 2 2 3 5" xfId="7573"/>
    <cellStyle name="Comma 2 7 3 2 2 2 3 5 2" xfId="7574"/>
    <cellStyle name="Comma 2 7 3 2 2 2 3 5 3" xfId="7575"/>
    <cellStyle name="Comma 2 7 3 2 2 2 3 6" xfId="7576"/>
    <cellStyle name="Comma 2 7 3 2 2 2 3 7" xfId="7577"/>
    <cellStyle name="Comma 2 7 3 2 2 2 4" xfId="7578"/>
    <cellStyle name="Comma 2 7 3 2 2 2 4 2" xfId="7579"/>
    <cellStyle name="Comma 2 7 3 2 2 2 4 2 2" xfId="7580"/>
    <cellStyle name="Comma 2 7 3 2 2 2 4 2 3" xfId="7581"/>
    <cellStyle name="Comma 2 7 3 2 2 2 4 3" xfId="7582"/>
    <cellStyle name="Comma 2 7 3 2 2 2 4 3 2" xfId="7583"/>
    <cellStyle name="Comma 2 7 3 2 2 2 4 3 3" xfId="7584"/>
    <cellStyle name="Comma 2 7 3 2 2 2 4 4" xfId="7585"/>
    <cellStyle name="Comma 2 7 3 2 2 2 4 4 2" xfId="7586"/>
    <cellStyle name="Comma 2 7 3 2 2 2 4 4 3" xfId="7587"/>
    <cellStyle name="Comma 2 7 3 2 2 2 4 5" xfId="7588"/>
    <cellStyle name="Comma 2 7 3 2 2 2 4 5 2" xfId="7589"/>
    <cellStyle name="Comma 2 7 3 2 2 2 4 5 3" xfId="7590"/>
    <cellStyle name="Comma 2 7 3 2 2 2 4 6" xfId="7591"/>
    <cellStyle name="Comma 2 7 3 2 2 2 4 7" xfId="7592"/>
    <cellStyle name="Comma 2 7 3 2 2 2 5" xfId="7593"/>
    <cellStyle name="Comma 2 7 3 2 2 2 5 2" xfId="7594"/>
    <cellStyle name="Comma 2 7 3 2 2 2 5 2 2" xfId="7595"/>
    <cellStyle name="Comma 2 7 3 2 2 2 5 2 3" xfId="7596"/>
    <cellStyle name="Comma 2 7 3 2 2 2 5 3" xfId="7597"/>
    <cellStyle name="Comma 2 7 3 2 2 2 5 3 2" xfId="7598"/>
    <cellStyle name="Comma 2 7 3 2 2 2 5 3 3" xfId="7599"/>
    <cellStyle name="Comma 2 7 3 2 2 2 5 4" xfId="7600"/>
    <cellStyle name="Comma 2 7 3 2 2 2 5 4 2" xfId="7601"/>
    <cellStyle name="Comma 2 7 3 2 2 2 5 4 3" xfId="7602"/>
    <cellStyle name="Comma 2 7 3 2 2 2 5 5" xfId="7603"/>
    <cellStyle name="Comma 2 7 3 2 2 2 5 5 2" xfId="7604"/>
    <cellStyle name="Comma 2 7 3 2 2 2 5 5 3" xfId="7605"/>
    <cellStyle name="Comma 2 7 3 2 2 2 5 6" xfId="7606"/>
    <cellStyle name="Comma 2 7 3 2 2 2 5 7" xfId="7607"/>
    <cellStyle name="Comma 2 7 3 2 2 2 6" xfId="7608"/>
    <cellStyle name="Comma 2 7 3 2 2 2 6 2" xfId="7609"/>
    <cellStyle name="Comma 2 7 3 2 2 2 6 3" xfId="7610"/>
    <cellStyle name="Comma 2 7 3 2 2 2 7" xfId="7611"/>
    <cellStyle name="Comma 2 7 3 2 2 2 7 2" xfId="7612"/>
    <cellStyle name="Comma 2 7 3 2 2 2 7 3" xfId="7613"/>
    <cellStyle name="Comma 2 7 3 2 2 2 8" xfId="7614"/>
    <cellStyle name="Comma 2 7 3 2 2 2 8 2" xfId="7615"/>
    <cellStyle name="Comma 2 7 3 2 2 2 8 3" xfId="7616"/>
    <cellStyle name="Comma 2 7 3 2 2 2 9" xfId="7617"/>
    <cellStyle name="Comma 2 7 3 2 2 2 9 2" xfId="7618"/>
    <cellStyle name="Comma 2 7 3 2 2 2 9 3" xfId="7619"/>
    <cellStyle name="Comma 2 7 3 2 2 3" xfId="7620"/>
    <cellStyle name="Comma 2 7 3 2 2 3 2" xfId="7621"/>
    <cellStyle name="Comma 2 7 3 2 2 3 2 2" xfId="7622"/>
    <cellStyle name="Comma 2 7 3 2 2 3 2 2 2" xfId="7623"/>
    <cellStyle name="Comma 2 7 3 2 2 3 2 2 3" xfId="7624"/>
    <cellStyle name="Comma 2 7 3 2 2 3 2 3" xfId="7625"/>
    <cellStyle name="Comma 2 7 3 2 2 3 2 3 2" xfId="7626"/>
    <cellStyle name="Comma 2 7 3 2 2 3 2 3 3" xfId="7627"/>
    <cellStyle name="Comma 2 7 3 2 2 3 2 4" xfId="7628"/>
    <cellStyle name="Comma 2 7 3 2 2 3 2 4 2" xfId="7629"/>
    <cellStyle name="Comma 2 7 3 2 2 3 2 4 3" xfId="7630"/>
    <cellStyle name="Comma 2 7 3 2 2 3 2 5" xfId="7631"/>
    <cellStyle name="Comma 2 7 3 2 2 3 2 5 2" xfId="7632"/>
    <cellStyle name="Comma 2 7 3 2 2 3 2 5 3" xfId="7633"/>
    <cellStyle name="Comma 2 7 3 2 2 3 2 6" xfId="7634"/>
    <cellStyle name="Comma 2 7 3 2 2 3 2 7" xfId="7635"/>
    <cellStyle name="Comma 2 7 3 2 2 3 3" xfId="7636"/>
    <cellStyle name="Comma 2 7 3 2 2 3 3 2" xfId="7637"/>
    <cellStyle name="Comma 2 7 3 2 2 3 3 3" xfId="7638"/>
    <cellStyle name="Comma 2 7 3 2 2 3 4" xfId="7639"/>
    <cellStyle name="Comma 2 7 3 2 2 3 4 2" xfId="7640"/>
    <cellStyle name="Comma 2 7 3 2 2 3 4 3" xfId="7641"/>
    <cellStyle name="Comma 2 7 3 2 2 3 5" xfId="7642"/>
    <cellStyle name="Comma 2 7 3 2 2 3 5 2" xfId="7643"/>
    <cellStyle name="Comma 2 7 3 2 2 3 5 3" xfId="7644"/>
    <cellStyle name="Comma 2 7 3 2 2 3 6" xfId="7645"/>
    <cellStyle name="Comma 2 7 3 2 2 3 6 2" xfId="7646"/>
    <cellStyle name="Comma 2 7 3 2 2 3 6 3" xfId="7647"/>
    <cellStyle name="Comma 2 7 3 2 2 3 7" xfId="7648"/>
    <cellStyle name="Comma 2 7 3 2 2 3 8" xfId="7649"/>
    <cellStyle name="Comma 2 7 3 2 2 4" xfId="7650"/>
    <cellStyle name="Comma 2 7 3 2 2 4 2" xfId="7651"/>
    <cellStyle name="Comma 2 7 3 2 2 4 2 2" xfId="7652"/>
    <cellStyle name="Comma 2 7 3 2 2 4 2 2 2" xfId="7653"/>
    <cellStyle name="Comma 2 7 3 2 2 4 2 2 3" xfId="7654"/>
    <cellStyle name="Comma 2 7 3 2 2 4 2 3" xfId="7655"/>
    <cellStyle name="Comma 2 7 3 2 2 4 2 3 2" xfId="7656"/>
    <cellStyle name="Comma 2 7 3 2 2 4 2 3 3" xfId="7657"/>
    <cellStyle name="Comma 2 7 3 2 2 4 2 4" xfId="7658"/>
    <cellStyle name="Comma 2 7 3 2 2 4 2 4 2" xfId="7659"/>
    <cellStyle name="Comma 2 7 3 2 2 4 2 4 3" xfId="7660"/>
    <cellStyle name="Comma 2 7 3 2 2 4 2 5" xfId="7661"/>
    <cellStyle name="Comma 2 7 3 2 2 4 2 5 2" xfId="7662"/>
    <cellStyle name="Comma 2 7 3 2 2 4 2 5 3" xfId="7663"/>
    <cellStyle name="Comma 2 7 3 2 2 4 2 6" xfId="7664"/>
    <cellStyle name="Comma 2 7 3 2 2 4 2 7" xfId="7665"/>
    <cellStyle name="Comma 2 7 3 2 2 4 3" xfId="7666"/>
    <cellStyle name="Comma 2 7 3 2 2 4 3 2" xfId="7667"/>
    <cellStyle name="Comma 2 7 3 2 2 4 3 3" xfId="7668"/>
    <cellStyle name="Comma 2 7 3 2 2 4 4" xfId="7669"/>
    <cellStyle name="Comma 2 7 3 2 2 4 4 2" xfId="7670"/>
    <cellStyle name="Comma 2 7 3 2 2 4 4 3" xfId="7671"/>
    <cellStyle name="Comma 2 7 3 2 2 4 5" xfId="7672"/>
    <cellStyle name="Comma 2 7 3 2 2 4 5 2" xfId="7673"/>
    <cellStyle name="Comma 2 7 3 2 2 4 5 3" xfId="7674"/>
    <cellStyle name="Comma 2 7 3 2 2 4 6" xfId="7675"/>
    <cellStyle name="Comma 2 7 3 2 2 4 6 2" xfId="7676"/>
    <cellStyle name="Comma 2 7 3 2 2 4 6 3" xfId="7677"/>
    <cellStyle name="Comma 2 7 3 2 2 4 7" xfId="7678"/>
    <cellStyle name="Comma 2 7 3 2 2 4 8" xfId="7679"/>
    <cellStyle name="Comma 2 7 3 2 2 5" xfId="7680"/>
    <cellStyle name="Comma 2 7 3 2 2 5 2" xfId="7681"/>
    <cellStyle name="Comma 2 7 3 2 2 5 2 2" xfId="7682"/>
    <cellStyle name="Comma 2 7 3 2 2 5 2 3" xfId="7683"/>
    <cellStyle name="Comma 2 7 3 2 2 5 3" xfId="7684"/>
    <cellStyle name="Comma 2 7 3 2 2 5 3 2" xfId="7685"/>
    <cellStyle name="Comma 2 7 3 2 2 5 3 3" xfId="7686"/>
    <cellStyle name="Comma 2 7 3 2 2 5 4" xfId="7687"/>
    <cellStyle name="Comma 2 7 3 2 2 5 4 2" xfId="7688"/>
    <cellStyle name="Comma 2 7 3 2 2 5 4 3" xfId="7689"/>
    <cellStyle name="Comma 2 7 3 2 2 5 5" xfId="7690"/>
    <cellStyle name="Comma 2 7 3 2 2 5 5 2" xfId="7691"/>
    <cellStyle name="Comma 2 7 3 2 2 5 5 3" xfId="7692"/>
    <cellStyle name="Comma 2 7 3 2 2 5 6" xfId="7693"/>
    <cellStyle name="Comma 2 7 3 2 2 5 7" xfId="7694"/>
    <cellStyle name="Comma 2 7 3 2 2 6" xfId="7695"/>
    <cellStyle name="Comma 2 7 3 2 2 6 2" xfId="7696"/>
    <cellStyle name="Comma 2 7 3 2 2 6 2 2" xfId="7697"/>
    <cellStyle name="Comma 2 7 3 2 2 6 2 3" xfId="7698"/>
    <cellStyle name="Comma 2 7 3 2 2 6 3" xfId="7699"/>
    <cellStyle name="Comma 2 7 3 2 2 6 3 2" xfId="7700"/>
    <cellStyle name="Comma 2 7 3 2 2 6 3 3" xfId="7701"/>
    <cellStyle name="Comma 2 7 3 2 2 6 4" xfId="7702"/>
    <cellStyle name="Comma 2 7 3 2 2 6 4 2" xfId="7703"/>
    <cellStyle name="Comma 2 7 3 2 2 6 4 3" xfId="7704"/>
    <cellStyle name="Comma 2 7 3 2 2 6 5" xfId="7705"/>
    <cellStyle name="Comma 2 7 3 2 2 6 5 2" xfId="7706"/>
    <cellStyle name="Comma 2 7 3 2 2 6 5 3" xfId="7707"/>
    <cellStyle name="Comma 2 7 3 2 2 6 6" xfId="7708"/>
    <cellStyle name="Comma 2 7 3 2 2 6 7" xfId="7709"/>
    <cellStyle name="Comma 2 7 3 2 2 7" xfId="7710"/>
    <cellStyle name="Comma 2 7 3 2 2 7 2" xfId="7711"/>
    <cellStyle name="Comma 2 7 3 2 2 7 2 2" xfId="7712"/>
    <cellStyle name="Comma 2 7 3 2 2 7 2 3" xfId="7713"/>
    <cellStyle name="Comma 2 7 3 2 2 7 3" xfId="7714"/>
    <cellStyle name="Comma 2 7 3 2 2 7 3 2" xfId="7715"/>
    <cellStyle name="Comma 2 7 3 2 2 7 3 3" xfId="7716"/>
    <cellStyle name="Comma 2 7 3 2 2 7 4" xfId="7717"/>
    <cellStyle name="Comma 2 7 3 2 2 7 4 2" xfId="7718"/>
    <cellStyle name="Comma 2 7 3 2 2 7 4 3" xfId="7719"/>
    <cellStyle name="Comma 2 7 3 2 2 7 5" xfId="7720"/>
    <cellStyle name="Comma 2 7 3 2 2 7 5 2" xfId="7721"/>
    <cellStyle name="Comma 2 7 3 2 2 7 5 3" xfId="7722"/>
    <cellStyle name="Comma 2 7 3 2 2 7 6" xfId="7723"/>
    <cellStyle name="Comma 2 7 3 2 2 7 7" xfId="7724"/>
    <cellStyle name="Comma 2 7 3 2 2 8" xfId="7725"/>
    <cellStyle name="Comma 2 7 3 2 2 8 2" xfId="7726"/>
    <cellStyle name="Comma 2 7 3 2 2 8 2 2" xfId="7727"/>
    <cellStyle name="Comma 2 7 3 2 2 8 2 3" xfId="7728"/>
    <cellStyle name="Comma 2 7 3 2 2 8 3" xfId="7729"/>
    <cellStyle name="Comma 2 7 3 2 2 8 3 2" xfId="7730"/>
    <cellStyle name="Comma 2 7 3 2 2 8 3 3" xfId="7731"/>
    <cellStyle name="Comma 2 7 3 2 2 8 4" xfId="7732"/>
    <cellStyle name="Comma 2 7 3 2 2 8 4 2" xfId="7733"/>
    <cellStyle name="Comma 2 7 3 2 2 8 4 3" xfId="7734"/>
    <cellStyle name="Comma 2 7 3 2 2 8 5" xfId="7735"/>
    <cellStyle name="Comma 2 7 3 2 2 8 5 2" xfId="7736"/>
    <cellStyle name="Comma 2 7 3 2 2 8 5 3" xfId="7737"/>
    <cellStyle name="Comma 2 7 3 2 2 8 6" xfId="7738"/>
    <cellStyle name="Comma 2 7 3 2 2 8 7" xfId="7739"/>
    <cellStyle name="Comma 2 7 3 2 2 9" xfId="7740"/>
    <cellStyle name="Comma 2 7 3 2 2 9 2" xfId="7741"/>
    <cellStyle name="Comma 2 7 3 2 2 9 3" xfId="7742"/>
    <cellStyle name="Comma 2 7 3 2 3" xfId="7743"/>
    <cellStyle name="Comma 2 7 3 2 3 10" xfId="7744"/>
    <cellStyle name="Comma 2 7 3 2 3 11" xfId="7745"/>
    <cellStyle name="Comma 2 7 3 2 3 2" xfId="7746"/>
    <cellStyle name="Comma 2 7 3 2 3 2 2" xfId="7747"/>
    <cellStyle name="Comma 2 7 3 2 3 2 2 2" xfId="7748"/>
    <cellStyle name="Comma 2 7 3 2 3 2 2 2 2" xfId="7749"/>
    <cellStyle name="Comma 2 7 3 2 3 2 2 2 3" xfId="7750"/>
    <cellStyle name="Comma 2 7 3 2 3 2 2 3" xfId="7751"/>
    <cellStyle name="Comma 2 7 3 2 3 2 2 3 2" xfId="7752"/>
    <cellStyle name="Comma 2 7 3 2 3 2 2 3 3" xfId="7753"/>
    <cellStyle name="Comma 2 7 3 2 3 2 2 4" xfId="7754"/>
    <cellStyle name="Comma 2 7 3 2 3 2 2 4 2" xfId="7755"/>
    <cellStyle name="Comma 2 7 3 2 3 2 2 4 3" xfId="7756"/>
    <cellStyle name="Comma 2 7 3 2 3 2 2 5" xfId="7757"/>
    <cellStyle name="Comma 2 7 3 2 3 2 2 5 2" xfId="7758"/>
    <cellStyle name="Comma 2 7 3 2 3 2 2 5 3" xfId="7759"/>
    <cellStyle name="Comma 2 7 3 2 3 2 2 6" xfId="7760"/>
    <cellStyle name="Comma 2 7 3 2 3 2 2 7" xfId="7761"/>
    <cellStyle name="Comma 2 7 3 2 3 2 3" xfId="7762"/>
    <cellStyle name="Comma 2 7 3 2 3 2 3 2" xfId="7763"/>
    <cellStyle name="Comma 2 7 3 2 3 2 3 3" xfId="7764"/>
    <cellStyle name="Comma 2 7 3 2 3 2 4" xfId="7765"/>
    <cellStyle name="Comma 2 7 3 2 3 2 4 2" xfId="7766"/>
    <cellStyle name="Comma 2 7 3 2 3 2 4 3" xfId="7767"/>
    <cellStyle name="Comma 2 7 3 2 3 2 5" xfId="7768"/>
    <cellStyle name="Comma 2 7 3 2 3 2 5 2" xfId="7769"/>
    <cellStyle name="Comma 2 7 3 2 3 2 5 3" xfId="7770"/>
    <cellStyle name="Comma 2 7 3 2 3 2 6" xfId="7771"/>
    <cellStyle name="Comma 2 7 3 2 3 2 6 2" xfId="7772"/>
    <cellStyle name="Comma 2 7 3 2 3 2 6 3" xfId="7773"/>
    <cellStyle name="Comma 2 7 3 2 3 2 7" xfId="7774"/>
    <cellStyle name="Comma 2 7 3 2 3 2 8" xfId="7775"/>
    <cellStyle name="Comma 2 7 3 2 3 3" xfId="7776"/>
    <cellStyle name="Comma 2 7 3 2 3 3 2" xfId="7777"/>
    <cellStyle name="Comma 2 7 3 2 3 3 2 2" xfId="7778"/>
    <cellStyle name="Comma 2 7 3 2 3 3 2 3" xfId="7779"/>
    <cellStyle name="Comma 2 7 3 2 3 3 3" xfId="7780"/>
    <cellStyle name="Comma 2 7 3 2 3 3 3 2" xfId="7781"/>
    <cellStyle name="Comma 2 7 3 2 3 3 3 3" xfId="7782"/>
    <cellStyle name="Comma 2 7 3 2 3 3 4" xfId="7783"/>
    <cellStyle name="Comma 2 7 3 2 3 3 4 2" xfId="7784"/>
    <cellStyle name="Comma 2 7 3 2 3 3 4 3" xfId="7785"/>
    <cellStyle name="Comma 2 7 3 2 3 3 5" xfId="7786"/>
    <cellStyle name="Comma 2 7 3 2 3 3 5 2" xfId="7787"/>
    <cellStyle name="Comma 2 7 3 2 3 3 5 3" xfId="7788"/>
    <cellStyle name="Comma 2 7 3 2 3 3 6" xfId="7789"/>
    <cellStyle name="Comma 2 7 3 2 3 3 7" xfId="7790"/>
    <cellStyle name="Comma 2 7 3 2 3 4" xfId="7791"/>
    <cellStyle name="Comma 2 7 3 2 3 4 2" xfId="7792"/>
    <cellStyle name="Comma 2 7 3 2 3 4 2 2" xfId="7793"/>
    <cellStyle name="Comma 2 7 3 2 3 4 2 3" xfId="7794"/>
    <cellStyle name="Comma 2 7 3 2 3 4 3" xfId="7795"/>
    <cellStyle name="Comma 2 7 3 2 3 4 3 2" xfId="7796"/>
    <cellStyle name="Comma 2 7 3 2 3 4 3 3" xfId="7797"/>
    <cellStyle name="Comma 2 7 3 2 3 4 4" xfId="7798"/>
    <cellStyle name="Comma 2 7 3 2 3 4 4 2" xfId="7799"/>
    <cellStyle name="Comma 2 7 3 2 3 4 4 3" xfId="7800"/>
    <cellStyle name="Comma 2 7 3 2 3 4 5" xfId="7801"/>
    <cellStyle name="Comma 2 7 3 2 3 4 5 2" xfId="7802"/>
    <cellStyle name="Comma 2 7 3 2 3 4 5 3" xfId="7803"/>
    <cellStyle name="Comma 2 7 3 2 3 4 6" xfId="7804"/>
    <cellStyle name="Comma 2 7 3 2 3 4 7" xfId="7805"/>
    <cellStyle name="Comma 2 7 3 2 3 5" xfId="7806"/>
    <cellStyle name="Comma 2 7 3 2 3 5 2" xfId="7807"/>
    <cellStyle name="Comma 2 7 3 2 3 5 2 2" xfId="7808"/>
    <cellStyle name="Comma 2 7 3 2 3 5 2 3" xfId="7809"/>
    <cellStyle name="Comma 2 7 3 2 3 5 3" xfId="7810"/>
    <cellStyle name="Comma 2 7 3 2 3 5 3 2" xfId="7811"/>
    <cellStyle name="Comma 2 7 3 2 3 5 3 3" xfId="7812"/>
    <cellStyle name="Comma 2 7 3 2 3 5 4" xfId="7813"/>
    <cellStyle name="Comma 2 7 3 2 3 5 4 2" xfId="7814"/>
    <cellStyle name="Comma 2 7 3 2 3 5 4 3" xfId="7815"/>
    <cellStyle name="Comma 2 7 3 2 3 5 5" xfId="7816"/>
    <cellStyle name="Comma 2 7 3 2 3 5 5 2" xfId="7817"/>
    <cellStyle name="Comma 2 7 3 2 3 5 5 3" xfId="7818"/>
    <cellStyle name="Comma 2 7 3 2 3 5 6" xfId="7819"/>
    <cellStyle name="Comma 2 7 3 2 3 5 7" xfId="7820"/>
    <cellStyle name="Comma 2 7 3 2 3 6" xfId="7821"/>
    <cellStyle name="Comma 2 7 3 2 3 6 2" xfId="7822"/>
    <cellStyle name="Comma 2 7 3 2 3 6 3" xfId="7823"/>
    <cellStyle name="Comma 2 7 3 2 3 7" xfId="7824"/>
    <cellStyle name="Comma 2 7 3 2 3 7 2" xfId="7825"/>
    <cellStyle name="Comma 2 7 3 2 3 7 3" xfId="7826"/>
    <cellStyle name="Comma 2 7 3 2 3 8" xfId="7827"/>
    <cellStyle name="Comma 2 7 3 2 3 8 2" xfId="7828"/>
    <cellStyle name="Comma 2 7 3 2 3 8 3" xfId="7829"/>
    <cellStyle name="Comma 2 7 3 2 3 9" xfId="7830"/>
    <cellStyle name="Comma 2 7 3 2 3 9 2" xfId="7831"/>
    <cellStyle name="Comma 2 7 3 2 3 9 3" xfId="7832"/>
    <cellStyle name="Comma 2 7 3 2 4" xfId="7833"/>
    <cellStyle name="Comma 2 7 3 2 4 2" xfId="7834"/>
    <cellStyle name="Comma 2 7 3 2 4 2 2" xfId="7835"/>
    <cellStyle name="Comma 2 7 3 2 4 2 2 2" xfId="7836"/>
    <cellStyle name="Comma 2 7 3 2 4 2 2 3" xfId="7837"/>
    <cellStyle name="Comma 2 7 3 2 4 2 3" xfId="7838"/>
    <cellStyle name="Comma 2 7 3 2 4 2 3 2" xfId="7839"/>
    <cellStyle name="Comma 2 7 3 2 4 2 3 3" xfId="7840"/>
    <cellStyle name="Comma 2 7 3 2 4 2 4" xfId="7841"/>
    <cellStyle name="Comma 2 7 3 2 4 2 4 2" xfId="7842"/>
    <cellStyle name="Comma 2 7 3 2 4 2 4 3" xfId="7843"/>
    <cellStyle name="Comma 2 7 3 2 4 2 5" xfId="7844"/>
    <cellStyle name="Comma 2 7 3 2 4 2 5 2" xfId="7845"/>
    <cellStyle name="Comma 2 7 3 2 4 2 5 3" xfId="7846"/>
    <cellStyle name="Comma 2 7 3 2 4 2 6" xfId="7847"/>
    <cellStyle name="Comma 2 7 3 2 4 2 7" xfId="7848"/>
    <cellStyle name="Comma 2 7 3 2 4 3" xfId="7849"/>
    <cellStyle name="Comma 2 7 3 2 4 3 2" xfId="7850"/>
    <cellStyle name="Comma 2 7 3 2 4 3 3" xfId="7851"/>
    <cellStyle name="Comma 2 7 3 2 4 4" xfId="7852"/>
    <cellStyle name="Comma 2 7 3 2 4 4 2" xfId="7853"/>
    <cellStyle name="Comma 2 7 3 2 4 4 3" xfId="7854"/>
    <cellStyle name="Comma 2 7 3 2 4 5" xfId="7855"/>
    <cellStyle name="Comma 2 7 3 2 4 5 2" xfId="7856"/>
    <cellStyle name="Comma 2 7 3 2 4 5 3" xfId="7857"/>
    <cellStyle name="Comma 2 7 3 2 4 6" xfId="7858"/>
    <cellStyle name="Comma 2 7 3 2 4 6 2" xfId="7859"/>
    <cellStyle name="Comma 2 7 3 2 4 6 3" xfId="7860"/>
    <cellStyle name="Comma 2 7 3 2 4 7" xfId="7861"/>
    <cellStyle name="Comma 2 7 3 2 4 8" xfId="7862"/>
    <cellStyle name="Comma 2 7 3 2 5" xfId="7863"/>
    <cellStyle name="Comma 2 7 3 2 5 2" xfId="7864"/>
    <cellStyle name="Comma 2 7 3 2 5 2 2" xfId="7865"/>
    <cellStyle name="Comma 2 7 3 2 5 2 2 2" xfId="7866"/>
    <cellStyle name="Comma 2 7 3 2 5 2 2 3" xfId="7867"/>
    <cellStyle name="Comma 2 7 3 2 5 2 3" xfId="7868"/>
    <cellStyle name="Comma 2 7 3 2 5 2 3 2" xfId="7869"/>
    <cellStyle name="Comma 2 7 3 2 5 2 3 3" xfId="7870"/>
    <cellStyle name="Comma 2 7 3 2 5 2 4" xfId="7871"/>
    <cellStyle name="Comma 2 7 3 2 5 2 4 2" xfId="7872"/>
    <cellStyle name="Comma 2 7 3 2 5 2 4 3" xfId="7873"/>
    <cellStyle name="Comma 2 7 3 2 5 2 5" xfId="7874"/>
    <cellStyle name="Comma 2 7 3 2 5 2 5 2" xfId="7875"/>
    <cellStyle name="Comma 2 7 3 2 5 2 5 3" xfId="7876"/>
    <cellStyle name="Comma 2 7 3 2 5 2 6" xfId="7877"/>
    <cellStyle name="Comma 2 7 3 2 5 2 7" xfId="7878"/>
    <cellStyle name="Comma 2 7 3 2 5 3" xfId="7879"/>
    <cellStyle name="Comma 2 7 3 2 5 3 2" xfId="7880"/>
    <cellStyle name="Comma 2 7 3 2 5 3 3" xfId="7881"/>
    <cellStyle name="Comma 2 7 3 2 5 4" xfId="7882"/>
    <cellStyle name="Comma 2 7 3 2 5 4 2" xfId="7883"/>
    <cellStyle name="Comma 2 7 3 2 5 4 3" xfId="7884"/>
    <cellStyle name="Comma 2 7 3 2 5 5" xfId="7885"/>
    <cellStyle name="Comma 2 7 3 2 5 5 2" xfId="7886"/>
    <cellStyle name="Comma 2 7 3 2 5 5 3" xfId="7887"/>
    <cellStyle name="Comma 2 7 3 2 5 6" xfId="7888"/>
    <cellStyle name="Comma 2 7 3 2 5 6 2" xfId="7889"/>
    <cellStyle name="Comma 2 7 3 2 5 6 3" xfId="7890"/>
    <cellStyle name="Comma 2 7 3 2 5 7" xfId="7891"/>
    <cellStyle name="Comma 2 7 3 2 5 8" xfId="7892"/>
    <cellStyle name="Comma 2 7 3 2 6" xfId="7893"/>
    <cellStyle name="Comma 2 7 3 2 6 2" xfId="7894"/>
    <cellStyle name="Comma 2 7 3 2 6 2 2" xfId="7895"/>
    <cellStyle name="Comma 2 7 3 2 6 2 3" xfId="7896"/>
    <cellStyle name="Comma 2 7 3 2 6 3" xfId="7897"/>
    <cellStyle name="Comma 2 7 3 2 6 3 2" xfId="7898"/>
    <cellStyle name="Comma 2 7 3 2 6 3 3" xfId="7899"/>
    <cellStyle name="Comma 2 7 3 2 6 4" xfId="7900"/>
    <cellStyle name="Comma 2 7 3 2 6 4 2" xfId="7901"/>
    <cellStyle name="Comma 2 7 3 2 6 4 3" xfId="7902"/>
    <cellStyle name="Comma 2 7 3 2 6 5" xfId="7903"/>
    <cellStyle name="Comma 2 7 3 2 6 5 2" xfId="7904"/>
    <cellStyle name="Comma 2 7 3 2 6 5 3" xfId="7905"/>
    <cellStyle name="Comma 2 7 3 2 6 6" xfId="7906"/>
    <cellStyle name="Comma 2 7 3 2 6 7" xfId="7907"/>
    <cellStyle name="Comma 2 7 3 2 7" xfId="7908"/>
    <cellStyle name="Comma 2 7 3 2 7 2" xfId="7909"/>
    <cellStyle name="Comma 2 7 3 2 7 2 2" xfId="7910"/>
    <cellStyle name="Comma 2 7 3 2 7 2 3" xfId="7911"/>
    <cellStyle name="Comma 2 7 3 2 7 3" xfId="7912"/>
    <cellStyle name="Comma 2 7 3 2 7 3 2" xfId="7913"/>
    <cellStyle name="Comma 2 7 3 2 7 3 3" xfId="7914"/>
    <cellStyle name="Comma 2 7 3 2 7 4" xfId="7915"/>
    <cellStyle name="Comma 2 7 3 2 7 4 2" xfId="7916"/>
    <cellStyle name="Comma 2 7 3 2 7 4 3" xfId="7917"/>
    <cellStyle name="Comma 2 7 3 2 7 5" xfId="7918"/>
    <cellStyle name="Comma 2 7 3 2 7 5 2" xfId="7919"/>
    <cellStyle name="Comma 2 7 3 2 7 5 3" xfId="7920"/>
    <cellStyle name="Comma 2 7 3 2 7 6" xfId="7921"/>
    <cellStyle name="Comma 2 7 3 2 7 7" xfId="7922"/>
    <cellStyle name="Comma 2 7 3 2 8" xfId="7923"/>
    <cellStyle name="Comma 2 7 3 2 8 2" xfId="7924"/>
    <cellStyle name="Comma 2 7 3 2 8 2 2" xfId="7925"/>
    <cellStyle name="Comma 2 7 3 2 8 2 3" xfId="7926"/>
    <cellStyle name="Comma 2 7 3 2 8 3" xfId="7927"/>
    <cellStyle name="Comma 2 7 3 2 8 3 2" xfId="7928"/>
    <cellStyle name="Comma 2 7 3 2 8 3 3" xfId="7929"/>
    <cellStyle name="Comma 2 7 3 2 8 4" xfId="7930"/>
    <cellStyle name="Comma 2 7 3 2 8 4 2" xfId="7931"/>
    <cellStyle name="Comma 2 7 3 2 8 4 3" xfId="7932"/>
    <cellStyle name="Comma 2 7 3 2 8 5" xfId="7933"/>
    <cellStyle name="Comma 2 7 3 2 8 5 2" xfId="7934"/>
    <cellStyle name="Comma 2 7 3 2 8 5 3" xfId="7935"/>
    <cellStyle name="Comma 2 7 3 2 8 6" xfId="7936"/>
    <cellStyle name="Comma 2 7 3 2 8 7" xfId="7937"/>
    <cellStyle name="Comma 2 7 3 2 9" xfId="7938"/>
    <cellStyle name="Comma 2 7 3 2 9 2" xfId="7939"/>
    <cellStyle name="Comma 2 7 3 2 9 2 2" xfId="7940"/>
    <cellStyle name="Comma 2 7 3 2 9 2 3" xfId="7941"/>
    <cellStyle name="Comma 2 7 3 2 9 3" xfId="7942"/>
    <cellStyle name="Comma 2 7 3 2 9 3 2" xfId="7943"/>
    <cellStyle name="Comma 2 7 3 2 9 3 3" xfId="7944"/>
    <cellStyle name="Comma 2 7 3 2 9 4" xfId="7945"/>
    <cellStyle name="Comma 2 7 3 2 9 4 2" xfId="7946"/>
    <cellStyle name="Comma 2 7 3 2 9 4 3" xfId="7947"/>
    <cellStyle name="Comma 2 7 3 2 9 5" xfId="7948"/>
    <cellStyle name="Comma 2 7 3 2 9 5 2" xfId="7949"/>
    <cellStyle name="Comma 2 7 3 2 9 5 3" xfId="7950"/>
    <cellStyle name="Comma 2 7 3 2 9 6" xfId="7951"/>
    <cellStyle name="Comma 2 7 3 2 9 7" xfId="7952"/>
    <cellStyle name="Comma 2 7 3 3" xfId="7953"/>
    <cellStyle name="Comma 2 7 3 3 10" xfId="7954"/>
    <cellStyle name="Comma 2 7 3 3 10 2" xfId="7955"/>
    <cellStyle name="Comma 2 7 3 3 10 3" xfId="7956"/>
    <cellStyle name="Comma 2 7 3 3 11" xfId="7957"/>
    <cellStyle name="Comma 2 7 3 3 11 2" xfId="7958"/>
    <cellStyle name="Comma 2 7 3 3 11 3" xfId="7959"/>
    <cellStyle name="Comma 2 7 3 3 12" xfId="7960"/>
    <cellStyle name="Comma 2 7 3 3 12 2" xfId="7961"/>
    <cellStyle name="Comma 2 7 3 3 12 3" xfId="7962"/>
    <cellStyle name="Comma 2 7 3 3 13" xfId="7963"/>
    <cellStyle name="Comma 2 7 3 3 14" xfId="7964"/>
    <cellStyle name="Comma 2 7 3 3 2" xfId="7965"/>
    <cellStyle name="Comma 2 7 3 3 2 10" xfId="7966"/>
    <cellStyle name="Comma 2 7 3 3 2 11" xfId="7967"/>
    <cellStyle name="Comma 2 7 3 3 2 2" xfId="7968"/>
    <cellStyle name="Comma 2 7 3 3 2 2 2" xfId="7969"/>
    <cellStyle name="Comma 2 7 3 3 2 2 2 2" xfId="7970"/>
    <cellStyle name="Comma 2 7 3 3 2 2 2 2 2" xfId="7971"/>
    <cellStyle name="Comma 2 7 3 3 2 2 2 2 3" xfId="7972"/>
    <cellStyle name="Comma 2 7 3 3 2 2 2 3" xfId="7973"/>
    <cellStyle name="Comma 2 7 3 3 2 2 2 3 2" xfId="7974"/>
    <cellStyle name="Comma 2 7 3 3 2 2 2 3 3" xfId="7975"/>
    <cellStyle name="Comma 2 7 3 3 2 2 2 4" xfId="7976"/>
    <cellStyle name="Comma 2 7 3 3 2 2 2 4 2" xfId="7977"/>
    <cellStyle name="Comma 2 7 3 3 2 2 2 4 3" xfId="7978"/>
    <cellStyle name="Comma 2 7 3 3 2 2 2 5" xfId="7979"/>
    <cellStyle name="Comma 2 7 3 3 2 2 2 5 2" xfId="7980"/>
    <cellStyle name="Comma 2 7 3 3 2 2 2 5 3" xfId="7981"/>
    <cellStyle name="Comma 2 7 3 3 2 2 2 6" xfId="7982"/>
    <cellStyle name="Comma 2 7 3 3 2 2 2 7" xfId="7983"/>
    <cellStyle name="Comma 2 7 3 3 2 2 3" xfId="7984"/>
    <cellStyle name="Comma 2 7 3 3 2 2 3 2" xfId="7985"/>
    <cellStyle name="Comma 2 7 3 3 2 2 3 3" xfId="7986"/>
    <cellStyle name="Comma 2 7 3 3 2 2 4" xfId="7987"/>
    <cellStyle name="Comma 2 7 3 3 2 2 4 2" xfId="7988"/>
    <cellStyle name="Comma 2 7 3 3 2 2 4 3" xfId="7989"/>
    <cellStyle name="Comma 2 7 3 3 2 2 5" xfId="7990"/>
    <cellStyle name="Comma 2 7 3 3 2 2 5 2" xfId="7991"/>
    <cellStyle name="Comma 2 7 3 3 2 2 5 3" xfId="7992"/>
    <cellStyle name="Comma 2 7 3 3 2 2 6" xfId="7993"/>
    <cellStyle name="Comma 2 7 3 3 2 2 6 2" xfId="7994"/>
    <cellStyle name="Comma 2 7 3 3 2 2 6 3" xfId="7995"/>
    <cellStyle name="Comma 2 7 3 3 2 2 7" xfId="7996"/>
    <cellStyle name="Comma 2 7 3 3 2 2 8" xfId="7997"/>
    <cellStyle name="Comma 2 7 3 3 2 3" xfId="7998"/>
    <cellStyle name="Comma 2 7 3 3 2 3 2" xfId="7999"/>
    <cellStyle name="Comma 2 7 3 3 2 3 2 2" xfId="8000"/>
    <cellStyle name="Comma 2 7 3 3 2 3 2 3" xfId="8001"/>
    <cellStyle name="Comma 2 7 3 3 2 3 3" xfId="8002"/>
    <cellStyle name="Comma 2 7 3 3 2 3 3 2" xfId="8003"/>
    <cellStyle name="Comma 2 7 3 3 2 3 3 3" xfId="8004"/>
    <cellStyle name="Comma 2 7 3 3 2 3 4" xfId="8005"/>
    <cellStyle name="Comma 2 7 3 3 2 3 4 2" xfId="8006"/>
    <cellStyle name="Comma 2 7 3 3 2 3 4 3" xfId="8007"/>
    <cellStyle name="Comma 2 7 3 3 2 3 5" xfId="8008"/>
    <cellStyle name="Comma 2 7 3 3 2 3 5 2" xfId="8009"/>
    <cellStyle name="Comma 2 7 3 3 2 3 5 3" xfId="8010"/>
    <cellStyle name="Comma 2 7 3 3 2 3 6" xfId="8011"/>
    <cellStyle name="Comma 2 7 3 3 2 3 7" xfId="8012"/>
    <cellStyle name="Comma 2 7 3 3 2 4" xfId="8013"/>
    <cellStyle name="Comma 2 7 3 3 2 4 2" xfId="8014"/>
    <cellStyle name="Comma 2 7 3 3 2 4 2 2" xfId="8015"/>
    <cellStyle name="Comma 2 7 3 3 2 4 2 3" xfId="8016"/>
    <cellStyle name="Comma 2 7 3 3 2 4 3" xfId="8017"/>
    <cellStyle name="Comma 2 7 3 3 2 4 3 2" xfId="8018"/>
    <cellStyle name="Comma 2 7 3 3 2 4 3 3" xfId="8019"/>
    <cellStyle name="Comma 2 7 3 3 2 4 4" xfId="8020"/>
    <cellStyle name="Comma 2 7 3 3 2 4 4 2" xfId="8021"/>
    <cellStyle name="Comma 2 7 3 3 2 4 4 3" xfId="8022"/>
    <cellStyle name="Comma 2 7 3 3 2 4 5" xfId="8023"/>
    <cellStyle name="Comma 2 7 3 3 2 4 5 2" xfId="8024"/>
    <cellStyle name="Comma 2 7 3 3 2 4 5 3" xfId="8025"/>
    <cellStyle name="Comma 2 7 3 3 2 4 6" xfId="8026"/>
    <cellStyle name="Comma 2 7 3 3 2 4 7" xfId="8027"/>
    <cellStyle name="Comma 2 7 3 3 2 5" xfId="8028"/>
    <cellStyle name="Comma 2 7 3 3 2 5 2" xfId="8029"/>
    <cellStyle name="Comma 2 7 3 3 2 5 2 2" xfId="8030"/>
    <cellStyle name="Comma 2 7 3 3 2 5 2 3" xfId="8031"/>
    <cellStyle name="Comma 2 7 3 3 2 5 3" xfId="8032"/>
    <cellStyle name="Comma 2 7 3 3 2 5 3 2" xfId="8033"/>
    <cellStyle name="Comma 2 7 3 3 2 5 3 3" xfId="8034"/>
    <cellStyle name="Comma 2 7 3 3 2 5 4" xfId="8035"/>
    <cellStyle name="Comma 2 7 3 3 2 5 4 2" xfId="8036"/>
    <cellStyle name="Comma 2 7 3 3 2 5 4 3" xfId="8037"/>
    <cellStyle name="Comma 2 7 3 3 2 5 5" xfId="8038"/>
    <cellStyle name="Comma 2 7 3 3 2 5 5 2" xfId="8039"/>
    <cellStyle name="Comma 2 7 3 3 2 5 5 3" xfId="8040"/>
    <cellStyle name="Comma 2 7 3 3 2 5 6" xfId="8041"/>
    <cellStyle name="Comma 2 7 3 3 2 5 7" xfId="8042"/>
    <cellStyle name="Comma 2 7 3 3 2 6" xfId="8043"/>
    <cellStyle name="Comma 2 7 3 3 2 6 2" xfId="8044"/>
    <cellStyle name="Comma 2 7 3 3 2 6 3" xfId="8045"/>
    <cellStyle name="Comma 2 7 3 3 2 7" xfId="8046"/>
    <cellStyle name="Comma 2 7 3 3 2 7 2" xfId="8047"/>
    <cellStyle name="Comma 2 7 3 3 2 7 3" xfId="8048"/>
    <cellStyle name="Comma 2 7 3 3 2 8" xfId="8049"/>
    <cellStyle name="Comma 2 7 3 3 2 8 2" xfId="8050"/>
    <cellStyle name="Comma 2 7 3 3 2 8 3" xfId="8051"/>
    <cellStyle name="Comma 2 7 3 3 2 9" xfId="8052"/>
    <cellStyle name="Comma 2 7 3 3 2 9 2" xfId="8053"/>
    <cellStyle name="Comma 2 7 3 3 2 9 3" xfId="8054"/>
    <cellStyle name="Comma 2 7 3 3 3" xfId="8055"/>
    <cellStyle name="Comma 2 7 3 3 3 2" xfId="8056"/>
    <cellStyle name="Comma 2 7 3 3 3 2 2" xfId="8057"/>
    <cellStyle name="Comma 2 7 3 3 3 2 2 2" xfId="8058"/>
    <cellStyle name="Comma 2 7 3 3 3 2 2 3" xfId="8059"/>
    <cellStyle name="Comma 2 7 3 3 3 2 3" xfId="8060"/>
    <cellStyle name="Comma 2 7 3 3 3 2 3 2" xfId="8061"/>
    <cellStyle name="Comma 2 7 3 3 3 2 3 3" xfId="8062"/>
    <cellStyle name="Comma 2 7 3 3 3 2 4" xfId="8063"/>
    <cellStyle name="Comma 2 7 3 3 3 2 4 2" xfId="8064"/>
    <cellStyle name="Comma 2 7 3 3 3 2 4 3" xfId="8065"/>
    <cellStyle name="Comma 2 7 3 3 3 2 5" xfId="8066"/>
    <cellStyle name="Comma 2 7 3 3 3 2 5 2" xfId="8067"/>
    <cellStyle name="Comma 2 7 3 3 3 2 5 3" xfId="8068"/>
    <cellStyle name="Comma 2 7 3 3 3 2 6" xfId="8069"/>
    <cellStyle name="Comma 2 7 3 3 3 2 7" xfId="8070"/>
    <cellStyle name="Comma 2 7 3 3 3 3" xfId="8071"/>
    <cellStyle name="Comma 2 7 3 3 3 3 2" xfId="8072"/>
    <cellStyle name="Comma 2 7 3 3 3 3 3" xfId="8073"/>
    <cellStyle name="Comma 2 7 3 3 3 4" xfId="8074"/>
    <cellStyle name="Comma 2 7 3 3 3 4 2" xfId="8075"/>
    <cellStyle name="Comma 2 7 3 3 3 4 3" xfId="8076"/>
    <cellStyle name="Comma 2 7 3 3 3 5" xfId="8077"/>
    <cellStyle name="Comma 2 7 3 3 3 5 2" xfId="8078"/>
    <cellStyle name="Comma 2 7 3 3 3 5 3" xfId="8079"/>
    <cellStyle name="Comma 2 7 3 3 3 6" xfId="8080"/>
    <cellStyle name="Comma 2 7 3 3 3 6 2" xfId="8081"/>
    <cellStyle name="Comma 2 7 3 3 3 6 3" xfId="8082"/>
    <cellStyle name="Comma 2 7 3 3 3 7" xfId="8083"/>
    <cellStyle name="Comma 2 7 3 3 3 8" xfId="8084"/>
    <cellStyle name="Comma 2 7 3 3 4" xfId="8085"/>
    <cellStyle name="Comma 2 7 3 3 4 2" xfId="8086"/>
    <cellStyle name="Comma 2 7 3 3 4 2 2" xfId="8087"/>
    <cellStyle name="Comma 2 7 3 3 4 2 2 2" xfId="8088"/>
    <cellStyle name="Comma 2 7 3 3 4 2 2 3" xfId="8089"/>
    <cellStyle name="Comma 2 7 3 3 4 2 3" xfId="8090"/>
    <cellStyle name="Comma 2 7 3 3 4 2 3 2" xfId="8091"/>
    <cellStyle name="Comma 2 7 3 3 4 2 3 3" xfId="8092"/>
    <cellStyle name="Comma 2 7 3 3 4 2 4" xfId="8093"/>
    <cellStyle name="Comma 2 7 3 3 4 2 4 2" xfId="8094"/>
    <cellStyle name="Comma 2 7 3 3 4 2 4 3" xfId="8095"/>
    <cellStyle name="Comma 2 7 3 3 4 2 5" xfId="8096"/>
    <cellStyle name="Comma 2 7 3 3 4 2 5 2" xfId="8097"/>
    <cellStyle name="Comma 2 7 3 3 4 2 5 3" xfId="8098"/>
    <cellStyle name="Comma 2 7 3 3 4 2 6" xfId="8099"/>
    <cellStyle name="Comma 2 7 3 3 4 2 7" xfId="8100"/>
    <cellStyle name="Comma 2 7 3 3 4 3" xfId="8101"/>
    <cellStyle name="Comma 2 7 3 3 4 3 2" xfId="8102"/>
    <cellStyle name="Comma 2 7 3 3 4 3 3" xfId="8103"/>
    <cellStyle name="Comma 2 7 3 3 4 4" xfId="8104"/>
    <cellStyle name="Comma 2 7 3 3 4 4 2" xfId="8105"/>
    <cellStyle name="Comma 2 7 3 3 4 4 3" xfId="8106"/>
    <cellStyle name="Comma 2 7 3 3 4 5" xfId="8107"/>
    <cellStyle name="Comma 2 7 3 3 4 5 2" xfId="8108"/>
    <cellStyle name="Comma 2 7 3 3 4 5 3" xfId="8109"/>
    <cellStyle name="Comma 2 7 3 3 4 6" xfId="8110"/>
    <cellStyle name="Comma 2 7 3 3 4 6 2" xfId="8111"/>
    <cellStyle name="Comma 2 7 3 3 4 6 3" xfId="8112"/>
    <cellStyle name="Comma 2 7 3 3 4 7" xfId="8113"/>
    <cellStyle name="Comma 2 7 3 3 4 8" xfId="8114"/>
    <cellStyle name="Comma 2 7 3 3 5" xfId="8115"/>
    <cellStyle name="Comma 2 7 3 3 5 2" xfId="8116"/>
    <cellStyle name="Comma 2 7 3 3 5 2 2" xfId="8117"/>
    <cellStyle name="Comma 2 7 3 3 5 2 3" xfId="8118"/>
    <cellStyle name="Comma 2 7 3 3 5 3" xfId="8119"/>
    <cellStyle name="Comma 2 7 3 3 5 3 2" xfId="8120"/>
    <cellStyle name="Comma 2 7 3 3 5 3 3" xfId="8121"/>
    <cellStyle name="Comma 2 7 3 3 5 4" xfId="8122"/>
    <cellStyle name="Comma 2 7 3 3 5 4 2" xfId="8123"/>
    <cellStyle name="Comma 2 7 3 3 5 4 3" xfId="8124"/>
    <cellStyle name="Comma 2 7 3 3 5 5" xfId="8125"/>
    <cellStyle name="Comma 2 7 3 3 5 5 2" xfId="8126"/>
    <cellStyle name="Comma 2 7 3 3 5 5 3" xfId="8127"/>
    <cellStyle name="Comma 2 7 3 3 5 6" xfId="8128"/>
    <cellStyle name="Comma 2 7 3 3 5 7" xfId="8129"/>
    <cellStyle name="Comma 2 7 3 3 6" xfId="8130"/>
    <cellStyle name="Comma 2 7 3 3 6 2" xfId="8131"/>
    <cellStyle name="Comma 2 7 3 3 6 2 2" xfId="8132"/>
    <cellStyle name="Comma 2 7 3 3 6 2 3" xfId="8133"/>
    <cellStyle name="Comma 2 7 3 3 6 3" xfId="8134"/>
    <cellStyle name="Comma 2 7 3 3 6 3 2" xfId="8135"/>
    <cellStyle name="Comma 2 7 3 3 6 3 3" xfId="8136"/>
    <cellStyle name="Comma 2 7 3 3 6 4" xfId="8137"/>
    <cellStyle name="Comma 2 7 3 3 6 4 2" xfId="8138"/>
    <cellStyle name="Comma 2 7 3 3 6 4 3" xfId="8139"/>
    <cellStyle name="Comma 2 7 3 3 6 5" xfId="8140"/>
    <cellStyle name="Comma 2 7 3 3 6 5 2" xfId="8141"/>
    <cellStyle name="Comma 2 7 3 3 6 5 3" xfId="8142"/>
    <cellStyle name="Comma 2 7 3 3 6 6" xfId="8143"/>
    <cellStyle name="Comma 2 7 3 3 6 7" xfId="8144"/>
    <cellStyle name="Comma 2 7 3 3 7" xfId="8145"/>
    <cellStyle name="Comma 2 7 3 3 7 2" xfId="8146"/>
    <cellStyle name="Comma 2 7 3 3 7 2 2" xfId="8147"/>
    <cellStyle name="Comma 2 7 3 3 7 2 3" xfId="8148"/>
    <cellStyle name="Comma 2 7 3 3 7 3" xfId="8149"/>
    <cellStyle name="Comma 2 7 3 3 7 3 2" xfId="8150"/>
    <cellStyle name="Comma 2 7 3 3 7 3 3" xfId="8151"/>
    <cellStyle name="Comma 2 7 3 3 7 4" xfId="8152"/>
    <cellStyle name="Comma 2 7 3 3 7 4 2" xfId="8153"/>
    <cellStyle name="Comma 2 7 3 3 7 4 3" xfId="8154"/>
    <cellStyle name="Comma 2 7 3 3 7 5" xfId="8155"/>
    <cellStyle name="Comma 2 7 3 3 7 5 2" xfId="8156"/>
    <cellStyle name="Comma 2 7 3 3 7 5 3" xfId="8157"/>
    <cellStyle name="Comma 2 7 3 3 7 6" xfId="8158"/>
    <cellStyle name="Comma 2 7 3 3 7 7" xfId="8159"/>
    <cellStyle name="Comma 2 7 3 3 8" xfId="8160"/>
    <cellStyle name="Comma 2 7 3 3 8 2" xfId="8161"/>
    <cellStyle name="Comma 2 7 3 3 8 2 2" xfId="8162"/>
    <cellStyle name="Comma 2 7 3 3 8 2 3" xfId="8163"/>
    <cellStyle name="Comma 2 7 3 3 8 3" xfId="8164"/>
    <cellStyle name="Comma 2 7 3 3 8 3 2" xfId="8165"/>
    <cellStyle name="Comma 2 7 3 3 8 3 3" xfId="8166"/>
    <cellStyle name="Comma 2 7 3 3 8 4" xfId="8167"/>
    <cellStyle name="Comma 2 7 3 3 8 4 2" xfId="8168"/>
    <cellStyle name="Comma 2 7 3 3 8 4 3" xfId="8169"/>
    <cellStyle name="Comma 2 7 3 3 8 5" xfId="8170"/>
    <cellStyle name="Comma 2 7 3 3 8 5 2" xfId="8171"/>
    <cellStyle name="Comma 2 7 3 3 8 5 3" xfId="8172"/>
    <cellStyle name="Comma 2 7 3 3 8 6" xfId="8173"/>
    <cellStyle name="Comma 2 7 3 3 8 7" xfId="8174"/>
    <cellStyle name="Comma 2 7 3 3 9" xfId="8175"/>
    <cellStyle name="Comma 2 7 3 3 9 2" xfId="8176"/>
    <cellStyle name="Comma 2 7 3 3 9 3" xfId="8177"/>
    <cellStyle name="Comma 2 7 3 4" xfId="8178"/>
    <cellStyle name="Comma 2 7 3 4 10" xfId="8179"/>
    <cellStyle name="Comma 2 7 3 4 11" xfId="8180"/>
    <cellStyle name="Comma 2 7 3 4 2" xfId="8181"/>
    <cellStyle name="Comma 2 7 3 4 2 2" xfId="8182"/>
    <cellStyle name="Comma 2 7 3 4 2 2 2" xfId="8183"/>
    <cellStyle name="Comma 2 7 3 4 2 2 2 2" xfId="8184"/>
    <cellStyle name="Comma 2 7 3 4 2 2 2 3" xfId="8185"/>
    <cellStyle name="Comma 2 7 3 4 2 2 3" xfId="8186"/>
    <cellStyle name="Comma 2 7 3 4 2 2 3 2" xfId="8187"/>
    <cellStyle name="Comma 2 7 3 4 2 2 3 3" xfId="8188"/>
    <cellStyle name="Comma 2 7 3 4 2 2 4" xfId="8189"/>
    <cellStyle name="Comma 2 7 3 4 2 2 4 2" xfId="8190"/>
    <cellStyle name="Comma 2 7 3 4 2 2 4 3" xfId="8191"/>
    <cellStyle name="Comma 2 7 3 4 2 2 5" xfId="8192"/>
    <cellStyle name="Comma 2 7 3 4 2 2 5 2" xfId="8193"/>
    <cellStyle name="Comma 2 7 3 4 2 2 5 3" xfId="8194"/>
    <cellStyle name="Comma 2 7 3 4 2 2 6" xfId="8195"/>
    <cellStyle name="Comma 2 7 3 4 2 2 7" xfId="8196"/>
    <cellStyle name="Comma 2 7 3 4 2 3" xfId="8197"/>
    <cellStyle name="Comma 2 7 3 4 2 3 2" xfId="8198"/>
    <cellStyle name="Comma 2 7 3 4 2 3 3" xfId="8199"/>
    <cellStyle name="Comma 2 7 3 4 2 4" xfId="8200"/>
    <cellStyle name="Comma 2 7 3 4 2 4 2" xfId="8201"/>
    <cellStyle name="Comma 2 7 3 4 2 4 3" xfId="8202"/>
    <cellStyle name="Comma 2 7 3 4 2 5" xfId="8203"/>
    <cellStyle name="Comma 2 7 3 4 2 5 2" xfId="8204"/>
    <cellStyle name="Comma 2 7 3 4 2 5 3" xfId="8205"/>
    <cellStyle name="Comma 2 7 3 4 2 6" xfId="8206"/>
    <cellStyle name="Comma 2 7 3 4 2 6 2" xfId="8207"/>
    <cellStyle name="Comma 2 7 3 4 2 6 3" xfId="8208"/>
    <cellStyle name="Comma 2 7 3 4 2 7" xfId="8209"/>
    <cellStyle name="Comma 2 7 3 4 2 8" xfId="8210"/>
    <cellStyle name="Comma 2 7 3 4 3" xfId="8211"/>
    <cellStyle name="Comma 2 7 3 4 3 2" xfId="8212"/>
    <cellStyle name="Comma 2 7 3 4 3 2 2" xfId="8213"/>
    <cellStyle name="Comma 2 7 3 4 3 2 3" xfId="8214"/>
    <cellStyle name="Comma 2 7 3 4 3 3" xfId="8215"/>
    <cellStyle name="Comma 2 7 3 4 3 3 2" xfId="8216"/>
    <cellStyle name="Comma 2 7 3 4 3 3 3" xfId="8217"/>
    <cellStyle name="Comma 2 7 3 4 3 4" xfId="8218"/>
    <cellStyle name="Comma 2 7 3 4 3 4 2" xfId="8219"/>
    <cellStyle name="Comma 2 7 3 4 3 4 3" xfId="8220"/>
    <cellStyle name="Comma 2 7 3 4 3 5" xfId="8221"/>
    <cellStyle name="Comma 2 7 3 4 3 5 2" xfId="8222"/>
    <cellStyle name="Comma 2 7 3 4 3 5 3" xfId="8223"/>
    <cellStyle name="Comma 2 7 3 4 3 6" xfId="8224"/>
    <cellStyle name="Comma 2 7 3 4 3 7" xfId="8225"/>
    <cellStyle name="Comma 2 7 3 4 4" xfId="8226"/>
    <cellStyle name="Comma 2 7 3 4 4 2" xfId="8227"/>
    <cellStyle name="Comma 2 7 3 4 4 2 2" xfId="8228"/>
    <cellStyle name="Comma 2 7 3 4 4 2 3" xfId="8229"/>
    <cellStyle name="Comma 2 7 3 4 4 3" xfId="8230"/>
    <cellStyle name="Comma 2 7 3 4 4 3 2" xfId="8231"/>
    <cellStyle name="Comma 2 7 3 4 4 3 3" xfId="8232"/>
    <cellStyle name="Comma 2 7 3 4 4 4" xfId="8233"/>
    <cellStyle name="Comma 2 7 3 4 4 4 2" xfId="8234"/>
    <cellStyle name="Comma 2 7 3 4 4 4 3" xfId="8235"/>
    <cellStyle name="Comma 2 7 3 4 4 5" xfId="8236"/>
    <cellStyle name="Comma 2 7 3 4 4 5 2" xfId="8237"/>
    <cellStyle name="Comma 2 7 3 4 4 5 3" xfId="8238"/>
    <cellStyle name="Comma 2 7 3 4 4 6" xfId="8239"/>
    <cellStyle name="Comma 2 7 3 4 4 7" xfId="8240"/>
    <cellStyle name="Comma 2 7 3 4 5" xfId="8241"/>
    <cellStyle name="Comma 2 7 3 4 5 2" xfId="8242"/>
    <cellStyle name="Comma 2 7 3 4 5 2 2" xfId="8243"/>
    <cellStyle name="Comma 2 7 3 4 5 2 3" xfId="8244"/>
    <cellStyle name="Comma 2 7 3 4 5 3" xfId="8245"/>
    <cellStyle name="Comma 2 7 3 4 5 3 2" xfId="8246"/>
    <cellStyle name="Comma 2 7 3 4 5 3 3" xfId="8247"/>
    <cellStyle name="Comma 2 7 3 4 5 4" xfId="8248"/>
    <cellStyle name="Comma 2 7 3 4 5 4 2" xfId="8249"/>
    <cellStyle name="Comma 2 7 3 4 5 4 3" xfId="8250"/>
    <cellStyle name="Comma 2 7 3 4 5 5" xfId="8251"/>
    <cellStyle name="Comma 2 7 3 4 5 5 2" xfId="8252"/>
    <cellStyle name="Comma 2 7 3 4 5 5 3" xfId="8253"/>
    <cellStyle name="Comma 2 7 3 4 5 6" xfId="8254"/>
    <cellStyle name="Comma 2 7 3 4 5 7" xfId="8255"/>
    <cellStyle name="Comma 2 7 3 4 6" xfId="8256"/>
    <cellStyle name="Comma 2 7 3 4 6 2" xfId="8257"/>
    <cellStyle name="Comma 2 7 3 4 6 3" xfId="8258"/>
    <cellStyle name="Comma 2 7 3 4 7" xfId="8259"/>
    <cellStyle name="Comma 2 7 3 4 7 2" xfId="8260"/>
    <cellStyle name="Comma 2 7 3 4 7 3" xfId="8261"/>
    <cellStyle name="Comma 2 7 3 4 8" xfId="8262"/>
    <cellStyle name="Comma 2 7 3 4 8 2" xfId="8263"/>
    <cellStyle name="Comma 2 7 3 4 8 3" xfId="8264"/>
    <cellStyle name="Comma 2 7 3 4 9" xfId="8265"/>
    <cellStyle name="Comma 2 7 3 4 9 2" xfId="8266"/>
    <cellStyle name="Comma 2 7 3 4 9 3" xfId="8267"/>
    <cellStyle name="Comma 2 7 3 5" xfId="8268"/>
    <cellStyle name="Comma 2 7 3 5 2" xfId="8269"/>
    <cellStyle name="Comma 2 7 3 5 2 2" xfId="8270"/>
    <cellStyle name="Comma 2 7 3 5 2 2 2" xfId="8271"/>
    <cellStyle name="Comma 2 7 3 5 2 2 3" xfId="8272"/>
    <cellStyle name="Comma 2 7 3 5 2 3" xfId="8273"/>
    <cellStyle name="Comma 2 7 3 5 2 3 2" xfId="8274"/>
    <cellStyle name="Comma 2 7 3 5 2 3 3" xfId="8275"/>
    <cellStyle name="Comma 2 7 3 5 2 4" xfId="8276"/>
    <cellStyle name="Comma 2 7 3 5 2 4 2" xfId="8277"/>
    <cellStyle name="Comma 2 7 3 5 2 4 3" xfId="8278"/>
    <cellStyle name="Comma 2 7 3 5 2 5" xfId="8279"/>
    <cellStyle name="Comma 2 7 3 5 2 5 2" xfId="8280"/>
    <cellStyle name="Comma 2 7 3 5 2 5 3" xfId="8281"/>
    <cellStyle name="Comma 2 7 3 5 2 6" xfId="8282"/>
    <cellStyle name="Comma 2 7 3 5 2 7" xfId="8283"/>
    <cellStyle name="Comma 2 7 3 5 3" xfId="8284"/>
    <cellStyle name="Comma 2 7 3 5 3 2" xfId="8285"/>
    <cellStyle name="Comma 2 7 3 5 3 3" xfId="8286"/>
    <cellStyle name="Comma 2 7 3 5 4" xfId="8287"/>
    <cellStyle name="Comma 2 7 3 5 4 2" xfId="8288"/>
    <cellStyle name="Comma 2 7 3 5 4 3" xfId="8289"/>
    <cellStyle name="Comma 2 7 3 5 5" xfId="8290"/>
    <cellStyle name="Comma 2 7 3 5 5 2" xfId="8291"/>
    <cellStyle name="Comma 2 7 3 5 5 3" xfId="8292"/>
    <cellStyle name="Comma 2 7 3 5 6" xfId="8293"/>
    <cellStyle name="Comma 2 7 3 5 6 2" xfId="8294"/>
    <cellStyle name="Comma 2 7 3 5 6 3" xfId="8295"/>
    <cellStyle name="Comma 2 7 3 5 7" xfId="8296"/>
    <cellStyle name="Comma 2 7 3 5 8" xfId="8297"/>
    <cellStyle name="Comma 2 7 3 6" xfId="8298"/>
    <cellStyle name="Comma 2 7 3 6 2" xfId="8299"/>
    <cellStyle name="Comma 2 7 3 6 2 2" xfId="8300"/>
    <cellStyle name="Comma 2 7 3 6 2 2 2" xfId="8301"/>
    <cellStyle name="Comma 2 7 3 6 2 2 3" xfId="8302"/>
    <cellStyle name="Comma 2 7 3 6 2 3" xfId="8303"/>
    <cellStyle name="Comma 2 7 3 6 2 3 2" xfId="8304"/>
    <cellStyle name="Comma 2 7 3 6 2 3 3" xfId="8305"/>
    <cellStyle name="Comma 2 7 3 6 2 4" xfId="8306"/>
    <cellStyle name="Comma 2 7 3 6 2 4 2" xfId="8307"/>
    <cellStyle name="Comma 2 7 3 6 2 4 3" xfId="8308"/>
    <cellStyle name="Comma 2 7 3 6 2 5" xfId="8309"/>
    <cellStyle name="Comma 2 7 3 6 2 5 2" xfId="8310"/>
    <cellStyle name="Comma 2 7 3 6 2 5 3" xfId="8311"/>
    <cellStyle name="Comma 2 7 3 6 2 6" xfId="8312"/>
    <cellStyle name="Comma 2 7 3 6 2 7" xfId="8313"/>
    <cellStyle name="Comma 2 7 3 6 3" xfId="8314"/>
    <cellStyle name="Comma 2 7 3 6 3 2" xfId="8315"/>
    <cellStyle name="Comma 2 7 3 6 3 3" xfId="8316"/>
    <cellStyle name="Comma 2 7 3 6 4" xfId="8317"/>
    <cellStyle name="Comma 2 7 3 6 4 2" xfId="8318"/>
    <cellStyle name="Comma 2 7 3 6 4 3" xfId="8319"/>
    <cellStyle name="Comma 2 7 3 6 5" xfId="8320"/>
    <cellStyle name="Comma 2 7 3 6 5 2" xfId="8321"/>
    <cellStyle name="Comma 2 7 3 6 5 3" xfId="8322"/>
    <cellStyle name="Comma 2 7 3 6 6" xfId="8323"/>
    <cellStyle name="Comma 2 7 3 6 6 2" xfId="8324"/>
    <cellStyle name="Comma 2 7 3 6 6 3" xfId="8325"/>
    <cellStyle name="Comma 2 7 3 6 7" xfId="8326"/>
    <cellStyle name="Comma 2 7 3 6 8" xfId="8327"/>
    <cellStyle name="Comma 2 7 3 7" xfId="8328"/>
    <cellStyle name="Comma 2 7 3 7 2" xfId="8329"/>
    <cellStyle name="Comma 2 7 3 7 2 2" xfId="8330"/>
    <cellStyle name="Comma 2 7 3 7 2 3" xfId="8331"/>
    <cellStyle name="Comma 2 7 3 7 3" xfId="8332"/>
    <cellStyle name="Comma 2 7 3 7 3 2" xfId="8333"/>
    <cellStyle name="Comma 2 7 3 7 3 3" xfId="8334"/>
    <cellStyle name="Comma 2 7 3 7 4" xfId="8335"/>
    <cellStyle name="Comma 2 7 3 7 4 2" xfId="8336"/>
    <cellStyle name="Comma 2 7 3 7 4 3" xfId="8337"/>
    <cellStyle name="Comma 2 7 3 7 5" xfId="8338"/>
    <cellStyle name="Comma 2 7 3 7 5 2" xfId="8339"/>
    <cellStyle name="Comma 2 7 3 7 5 3" xfId="8340"/>
    <cellStyle name="Comma 2 7 3 7 6" xfId="8341"/>
    <cellStyle name="Comma 2 7 3 7 7" xfId="8342"/>
    <cellStyle name="Comma 2 7 3 8" xfId="8343"/>
    <cellStyle name="Comma 2 7 3 8 2" xfId="8344"/>
    <cellStyle name="Comma 2 7 3 8 2 2" xfId="8345"/>
    <cellStyle name="Comma 2 7 3 8 2 3" xfId="8346"/>
    <cellStyle name="Comma 2 7 3 8 3" xfId="8347"/>
    <cellStyle name="Comma 2 7 3 8 3 2" xfId="8348"/>
    <cellStyle name="Comma 2 7 3 8 3 3" xfId="8349"/>
    <cellStyle name="Comma 2 7 3 8 4" xfId="8350"/>
    <cellStyle name="Comma 2 7 3 8 4 2" xfId="8351"/>
    <cellStyle name="Comma 2 7 3 8 4 3" xfId="8352"/>
    <cellStyle name="Comma 2 7 3 8 5" xfId="8353"/>
    <cellStyle name="Comma 2 7 3 8 5 2" xfId="8354"/>
    <cellStyle name="Comma 2 7 3 8 5 3" xfId="8355"/>
    <cellStyle name="Comma 2 7 3 8 6" xfId="8356"/>
    <cellStyle name="Comma 2 7 3 8 7" xfId="8357"/>
    <cellStyle name="Comma 2 7 3 9" xfId="8358"/>
    <cellStyle name="Comma 2 7 3 9 2" xfId="8359"/>
    <cellStyle name="Comma 2 7 3 9 2 2" xfId="8360"/>
    <cellStyle name="Comma 2 7 3 9 2 3" xfId="8361"/>
    <cellStyle name="Comma 2 7 3 9 3" xfId="8362"/>
    <cellStyle name="Comma 2 7 3 9 3 2" xfId="8363"/>
    <cellStyle name="Comma 2 7 3 9 3 3" xfId="8364"/>
    <cellStyle name="Comma 2 7 3 9 4" xfId="8365"/>
    <cellStyle name="Comma 2 7 3 9 4 2" xfId="8366"/>
    <cellStyle name="Comma 2 7 3 9 4 3" xfId="8367"/>
    <cellStyle name="Comma 2 7 3 9 5" xfId="8368"/>
    <cellStyle name="Comma 2 7 3 9 5 2" xfId="8369"/>
    <cellStyle name="Comma 2 7 3 9 5 3" xfId="8370"/>
    <cellStyle name="Comma 2 7 3 9 6" xfId="8371"/>
    <cellStyle name="Comma 2 7 3 9 7" xfId="8372"/>
    <cellStyle name="Comma 2 7 30" xfId="8373"/>
    <cellStyle name="Comma 2 7 31" xfId="8374"/>
    <cellStyle name="Comma 2 7 32" xfId="8375"/>
    <cellStyle name="Comma 2 7 33" xfId="8376"/>
    <cellStyle name="Comma 2 7 34" xfId="8377"/>
    <cellStyle name="Comma 2 7 35" xfId="8378"/>
    <cellStyle name="Comma 2 7 36" xfId="8379"/>
    <cellStyle name="Comma 2 7 4" xfId="8380"/>
    <cellStyle name="Comma 2 7 4 10" xfId="8381"/>
    <cellStyle name="Comma 2 7 4 10 2" xfId="8382"/>
    <cellStyle name="Comma 2 7 4 10 3" xfId="8383"/>
    <cellStyle name="Comma 2 7 4 11" xfId="8384"/>
    <cellStyle name="Comma 2 7 4 11 2" xfId="8385"/>
    <cellStyle name="Comma 2 7 4 11 3" xfId="8386"/>
    <cellStyle name="Comma 2 7 4 12" xfId="8387"/>
    <cellStyle name="Comma 2 7 4 12 2" xfId="8388"/>
    <cellStyle name="Comma 2 7 4 12 3" xfId="8389"/>
    <cellStyle name="Comma 2 7 4 13" xfId="8390"/>
    <cellStyle name="Comma 2 7 4 13 2" xfId="8391"/>
    <cellStyle name="Comma 2 7 4 13 3" xfId="8392"/>
    <cellStyle name="Comma 2 7 4 14" xfId="8393"/>
    <cellStyle name="Comma 2 7 4 15" xfId="8394"/>
    <cellStyle name="Comma 2 7 4 2" xfId="8395"/>
    <cellStyle name="Comma 2 7 4 2 10" xfId="8396"/>
    <cellStyle name="Comma 2 7 4 2 10 2" xfId="8397"/>
    <cellStyle name="Comma 2 7 4 2 10 3" xfId="8398"/>
    <cellStyle name="Comma 2 7 4 2 11" xfId="8399"/>
    <cellStyle name="Comma 2 7 4 2 11 2" xfId="8400"/>
    <cellStyle name="Comma 2 7 4 2 11 3" xfId="8401"/>
    <cellStyle name="Comma 2 7 4 2 12" xfId="8402"/>
    <cellStyle name="Comma 2 7 4 2 12 2" xfId="8403"/>
    <cellStyle name="Comma 2 7 4 2 12 3" xfId="8404"/>
    <cellStyle name="Comma 2 7 4 2 13" xfId="8405"/>
    <cellStyle name="Comma 2 7 4 2 14" xfId="8406"/>
    <cellStyle name="Comma 2 7 4 2 2" xfId="8407"/>
    <cellStyle name="Comma 2 7 4 2 2 10" xfId="8408"/>
    <cellStyle name="Comma 2 7 4 2 2 11" xfId="8409"/>
    <cellStyle name="Comma 2 7 4 2 2 2" xfId="8410"/>
    <cellStyle name="Comma 2 7 4 2 2 2 2" xfId="8411"/>
    <cellStyle name="Comma 2 7 4 2 2 2 2 2" xfId="8412"/>
    <cellStyle name="Comma 2 7 4 2 2 2 2 2 2" xfId="8413"/>
    <cellStyle name="Comma 2 7 4 2 2 2 2 2 3" xfId="8414"/>
    <cellStyle name="Comma 2 7 4 2 2 2 2 3" xfId="8415"/>
    <cellStyle name="Comma 2 7 4 2 2 2 2 3 2" xfId="8416"/>
    <cellStyle name="Comma 2 7 4 2 2 2 2 3 3" xfId="8417"/>
    <cellStyle name="Comma 2 7 4 2 2 2 2 4" xfId="8418"/>
    <cellStyle name="Comma 2 7 4 2 2 2 2 4 2" xfId="8419"/>
    <cellStyle name="Comma 2 7 4 2 2 2 2 4 3" xfId="8420"/>
    <cellStyle name="Comma 2 7 4 2 2 2 2 5" xfId="8421"/>
    <cellStyle name="Comma 2 7 4 2 2 2 2 5 2" xfId="8422"/>
    <cellStyle name="Comma 2 7 4 2 2 2 2 5 3" xfId="8423"/>
    <cellStyle name="Comma 2 7 4 2 2 2 2 6" xfId="8424"/>
    <cellStyle name="Comma 2 7 4 2 2 2 2 7" xfId="8425"/>
    <cellStyle name="Comma 2 7 4 2 2 2 3" xfId="8426"/>
    <cellStyle name="Comma 2 7 4 2 2 2 3 2" xfId="8427"/>
    <cellStyle name="Comma 2 7 4 2 2 2 3 3" xfId="8428"/>
    <cellStyle name="Comma 2 7 4 2 2 2 4" xfId="8429"/>
    <cellStyle name="Comma 2 7 4 2 2 2 4 2" xfId="8430"/>
    <cellStyle name="Comma 2 7 4 2 2 2 4 3" xfId="8431"/>
    <cellStyle name="Comma 2 7 4 2 2 2 5" xfId="8432"/>
    <cellStyle name="Comma 2 7 4 2 2 2 5 2" xfId="8433"/>
    <cellStyle name="Comma 2 7 4 2 2 2 5 3" xfId="8434"/>
    <cellStyle name="Comma 2 7 4 2 2 2 6" xfId="8435"/>
    <cellStyle name="Comma 2 7 4 2 2 2 6 2" xfId="8436"/>
    <cellStyle name="Comma 2 7 4 2 2 2 6 3" xfId="8437"/>
    <cellStyle name="Comma 2 7 4 2 2 2 7" xfId="8438"/>
    <cellStyle name="Comma 2 7 4 2 2 2 8" xfId="8439"/>
    <cellStyle name="Comma 2 7 4 2 2 3" xfId="8440"/>
    <cellStyle name="Comma 2 7 4 2 2 3 2" xfId="8441"/>
    <cellStyle name="Comma 2 7 4 2 2 3 2 2" xfId="8442"/>
    <cellStyle name="Comma 2 7 4 2 2 3 2 3" xfId="8443"/>
    <cellStyle name="Comma 2 7 4 2 2 3 3" xfId="8444"/>
    <cellStyle name="Comma 2 7 4 2 2 3 3 2" xfId="8445"/>
    <cellStyle name="Comma 2 7 4 2 2 3 3 3" xfId="8446"/>
    <cellStyle name="Comma 2 7 4 2 2 3 4" xfId="8447"/>
    <cellStyle name="Comma 2 7 4 2 2 3 4 2" xfId="8448"/>
    <cellStyle name="Comma 2 7 4 2 2 3 4 3" xfId="8449"/>
    <cellStyle name="Comma 2 7 4 2 2 3 5" xfId="8450"/>
    <cellStyle name="Comma 2 7 4 2 2 3 5 2" xfId="8451"/>
    <cellStyle name="Comma 2 7 4 2 2 3 5 3" xfId="8452"/>
    <cellStyle name="Comma 2 7 4 2 2 3 6" xfId="8453"/>
    <cellStyle name="Comma 2 7 4 2 2 3 7" xfId="8454"/>
    <cellStyle name="Comma 2 7 4 2 2 4" xfId="8455"/>
    <cellStyle name="Comma 2 7 4 2 2 4 2" xfId="8456"/>
    <cellStyle name="Comma 2 7 4 2 2 4 2 2" xfId="8457"/>
    <cellStyle name="Comma 2 7 4 2 2 4 2 3" xfId="8458"/>
    <cellStyle name="Comma 2 7 4 2 2 4 3" xfId="8459"/>
    <cellStyle name="Comma 2 7 4 2 2 4 3 2" xfId="8460"/>
    <cellStyle name="Comma 2 7 4 2 2 4 3 3" xfId="8461"/>
    <cellStyle name="Comma 2 7 4 2 2 4 4" xfId="8462"/>
    <cellStyle name="Comma 2 7 4 2 2 4 4 2" xfId="8463"/>
    <cellStyle name="Comma 2 7 4 2 2 4 4 3" xfId="8464"/>
    <cellStyle name="Comma 2 7 4 2 2 4 5" xfId="8465"/>
    <cellStyle name="Comma 2 7 4 2 2 4 5 2" xfId="8466"/>
    <cellStyle name="Comma 2 7 4 2 2 4 5 3" xfId="8467"/>
    <cellStyle name="Comma 2 7 4 2 2 4 6" xfId="8468"/>
    <cellStyle name="Comma 2 7 4 2 2 4 7" xfId="8469"/>
    <cellStyle name="Comma 2 7 4 2 2 5" xfId="8470"/>
    <cellStyle name="Comma 2 7 4 2 2 5 2" xfId="8471"/>
    <cellStyle name="Comma 2 7 4 2 2 5 2 2" xfId="8472"/>
    <cellStyle name="Comma 2 7 4 2 2 5 2 3" xfId="8473"/>
    <cellStyle name="Comma 2 7 4 2 2 5 3" xfId="8474"/>
    <cellStyle name="Comma 2 7 4 2 2 5 3 2" xfId="8475"/>
    <cellStyle name="Comma 2 7 4 2 2 5 3 3" xfId="8476"/>
    <cellStyle name="Comma 2 7 4 2 2 5 4" xfId="8477"/>
    <cellStyle name="Comma 2 7 4 2 2 5 4 2" xfId="8478"/>
    <cellStyle name="Comma 2 7 4 2 2 5 4 3" xfId="8479"/>
    <cellStyle name="Comma 2 7 4 2 2 5 5" xfId="8480"/>
    <cellStyle name="Comma 2 7 4 2 2 5 5 2" xfId="8481"/>
    <cellStyle name="Comma 2 7 4 2 2 5 5 3" xfId="8482"/>
    <cellStyle name="Comma 2 7 4 2 2 5 6" xfId="8483"/>
    <cellStyle name="Comma 2 7 4 2 2 5 7" xfId="8484"/>
    <cellStyle name="Comma 2 7 4 2 2 6" xfId="8485"/>
    <cellStyle name="Comma 2 7 4 2 2 6 2" xfId="8486"/>
    <cellStyle name="Comma 2 7 4 2 2 6 3" xfId="8487"/>
    <cellStyle name="Comma 2 7 4 2 2 7" xfId="8488"/>
    <cellStyle name="Comma 2 7 4 2 2 7 2" xfId="8489"/>
    <cellStyle name="Comma 2 7 4 2 2 7 3" xfId="8490"/>
    <cellStyle name="Comma 2 7 4 2 2 8" xfId="8491"/>
    <cellStyle name="Comma 2 7 4 2 2 8 2" xfId="8492"/>
    <cellStyle name="Comma 2 7 4 2 2 8 3" xfId="8493"/>
    <cellStyle name="Comma 2 7 4 2 2 9" xfId="8494"/>
    <cellStyle name="Comma 2 7 4 2 2 9 2" xfId="8495"/>
    <cellStyle name="Comma 2 7 4 2 2 9 3" xfId="8496"/>
    <cellStyle name="Comma 2 7 4 2 3" xfId="8497"/>
    <cellStyle name="Comma 2 7 4 2 3 2" xfId="8498"/>
    <cellStyle name="Comma 2 7 4 2 3 2 2" xfId="8499"/>
    <cellStyle name="Comma 2 7 4 2 3 2 2 2" xfId="8500"/>
    <cellStyle name="Comma 2 7 4 2 3 2 2 3" xfId="8501"/>
    <cellStyle name="Comma 2 7 4 2 3 2 3" xfId="8502"/>
    <cellStyle name="Comma 2 7 4 2 3 2 3 2" xfId="8503"/>
    <cellStyle name="Comma 2 7 4 2 3 2 3 3" xfId="8504"/>
    <cellStyle name="Comma 2 7 4 2 3 2 4" xfId="8505"/>
    <cellStyle name="Comma 2 7 4 2 3 2 4 2" xfId="8506"/>
    <cellStyle name="Comma 2 7 4 2 3 2 4 3" xfId="8507"/>
    <cellStyle name="Comma 2 7 4 2 3 2 5" xfId="8508"/>
    <cellStyle name="Comma 2 7 4 2 3 2 5 2" xfId="8509"/>
    <cellStyle name="Comma 2 7 4 2 3 2 5 3" xfId="8510"/>
    <cellStyle name="Comma 2 7 4 2 3 2 6" xfId="8511"/>
    <cellStyle name="Comma 2 7 4 2 3 2 7" xfId="8512"/>
    <cellStyle name="Comma 2 7 4 2 3 3" xfId="8513"/>
    <cellStyle name="Comma 2 7 4 2 3 3 2" xfId="8514"/>
    <cellStyle name="Comma 2 7 4 2 3 3 3" xfId="8515"/>
    <cellStyle name="Comma 2 7 4 2 3 4" xfId="8516"/>
    <cellStyle name="Comma 2 7 4 2 3 4 2" xfId="8517"/>
    <cellStyle name="Comma 2 7 4 2 3 4 3" xfId="8518"/>
    <cellStyle name="Comma 2 7 4 2 3 5" xfId="8519"/>
    <cellStyle name="Comma 2 7 4 2 3 5 2" xfId="8520"/>
    <cellStyle name="Comma 2 7 4 2 3 5 3" xfId="8521"/>
    <cellStyle name="Comma 2 7 4 2 3 6" xfId="8522"/>
    <cellStyle name="Comma 2 7 4 2 3 6 2" xfId="8523"/>
    <cellStyle name="Comma 2 7 4 2 3 6 3" xfId="8524"/>
    <cellStyle name="Comma 2 7 4 2 3 7" xfId="8525"/>
    <cellStyle name="Comma 2 7 4 2 3 8" xfId="8526"/>
    <cellStyle name="Comma 2 7 4 2 4" xfId="8527"/>
    <cellStyle name="Comma 2 7 4 2 4 2" xfId="8528"/>
    <cellStyle name="Comma 2 7 4 2 4 2 2" xfId="8529"/>
    <cellStyle name="Comma 2 7 4 2 4 2 2 2" xfId="8530"/>
    <cellStyle name="Comma 2 7 4 2 4 2 2 3" xfId="8531"/>
    <cellStyle name="Comma 2 7 4 2 4 2 3" xfId="8532"/>
    <cellStyle name="Comma 2 7 4 2 4 2 3 2" xfId="8533"/>
    <cellStyle name="Comma 2 7 4 2 4 2 3 3" xfId="8534"/>
    <cellStyle name="Comma 2 7 4 2 4 2 4" xfId="8535"/>
    <cellStyle name="Comma 2 7 4 2 4 2 4 2" xfId="8536"/>
    <cellStyle name="Comma 2 7 4 2 4 2 4 3" xfId="8537"/>
    <cellStyle name="Comma 2 7 4 2 4 2 5" xfId="8538"/>
    <cellStyle name="Comma 2 7 4 2 4 2 5 2" xfId="8539"/>
    <cellStyle name="Comma 2 7 4 2 4 2 5 3" xfId="8540"/>
    <cellStyle name="Comma 2 7 4 2 4 2 6" xfId="8541"/>
    <cellStyle name="Comma 2 7 4 2 4 2 7" xfId="8542"/>
    <cellStyle name="Comma 2 7 4 2 4 3" xfId="8543"/>
    <cellStyle name="Comma 2 7 4 2 4 3 2" xfId="8544"/>
    <cellStyle name="Comma 2 7 4 2 4 3 3" xfId="8545"/>
    <cellStyle name="Comma 2 7 4 2 4 4" xfId="8546"/>
    <cellStyle name="Comma 2 7 4 2 4 4 2" xfId="8547"/>
    <cellStyle name="Comma 2 7 4 2 4 4 3" xfId="8548"/>
    <cellStyle name="Comma 2 7 4 2 4 5" xfId="8549"/>
    <cellStyle name="Comma 2 7 4 2 4 5 2" xfId="8550"/>
    <cellStyle name="Comma 2 7 4 2 4 5 3" xfId="8551"/>
    <cellStyle name="Comma 2 7 4 2 4 6" xfId="8552"/>
    <cellStyle name="Comma 2 7 4 2 4 6 2" xfId="8553"/>
    <cellStyle name="Comma 2 7 4 2 4 6 3" xfId="8554"/>
    <cellStyle name="Comma 2 7 4 2 4 7" xfId="8555"/>
    <cellStyle name="Comma 2 7 4 2 4 8" xfId="8556"/>
    <cellStyle name="Comma 2 7 4 2 5" xfId="8557"/>
    <cellStyle name="Comma 2 7 4 2 5 2" xfId="8558"/>
    <cellStyle name="Comma 2 7 4 2 5 2 2" xfId="8559"/>
    <cellStyle name="Comma 2 7 4 2 5 2 3" xfId="8560"/>
    <cellStyle name="Comma 2 7 4 2 5 3" xfId="8561"/>
    <cellStyle name="Comma 2 7 4 2 5 3 2" xfId="8562"/>
    <cellStyle name="Comma 2 7 4 2 5 3 3" xfId="8563"/>
    <cellStyle name="Comma 2 7 4 2 5 4" xfId="8564"/>
    <cellStyle name="Comma 2 7 4 2 5 4 2" xfId="8565"/>
    <cellStyle name="Comma 2 7 4 2 5 4 3" xfId="8566"/>
    <cellStyle name="Comma 2 7 4 2 5 5" xfId="8567"/>
    <cellStyle name="Comma 2 7 4 2 5 5 2" xfId="8568"/>
    <cellStyle name="Comma 2 7 4 2 5 5 3" xfId="8569"/>
    <cellStyle name="Comma 2 7 4 2 5 6" xfId="8570"/>
    <cellStyle name="Comma 2 7 4 2 5 7" xfId="8571"/>
    <cellStyle name="Comma 2 7 4 2 6" xfId="8572"/>
    <cellStyle name="Comma 2 7 4 2 6 2" xfId="8573"/>
    <cellStyle name="Comma 2 7 4 2 6 2 2" xfId="8574"/>
    <cellStyle name="Comma 2 7 4 2 6 2 3" xfId="8575"/>
    <cellStyle name="Comma 2 7 4 2 6 3" xfId="8576"/>
    <cellStyle name="Comma 2 7 4 2 6 3 2" xfId="8577"/>
    <cellStyle name="Comma 2 7 4 2 6 3 3" xfId="8578"/>
    <cellStyle name="Comma 2 7 4 2 6 4" xfId="8579"/>
    <cellStyle name="Comma 2 7 4 2 6 4 2" xfId="8580"/>
    <cellStyle name="Comma 2 7 4 2 6 4 3" xfId="8581"/>
    <cellStyle name="Comma 2 7 4 2 6 5" xfId="8582"/>
    <cellStyle name="Comma 2 7 4 2 6 5 2" xfId="8583"/>
    <cellStyle name="Comma 2 7 4 2 6 5 3" xfId="8584"/>
    <cellStyle name="Comma 2 7 4 2 6 6" xfId="8585"/>
    <cellStyle name="Comma 2 7 4 2 6 7" xfId="8586"/>
    <cellStyle name="Comma 2 7 4 2 7" xfId="8587"/>
    <cellStyle name="Comma 2 7 4 2 7 2" xfId="8588"/>
    <cellStyle name="Comma 2 7 4 2 7 2 2" xfId="8589"/>
    <cellStyle name="Comma 2 7 4 2 7 2 3" xfId="8590"/>
    <cellStyle name="Comma 2 7 4 2 7 3" xfId="8591"/>
    <cellStyle name="Comma 2 7 4 2 7 3 2" xfId="8592"/>
    <cellStyle name="Comma 2 7 4 2 7 3 3" xfId="8593"/>
    <cellStyle name="Comma 2 7 4 2 7 4" xfId="8594"/>
    <cellStyle name="Comma 2 7 4 2 7 4 2" xfId="8595"/>
    <cellStyle name="Comma 2 7 4 2 7 4 3" xfId="8596"/>
    <cellStyle name="Comma 2 7 4 2 7 5" xfId="8597"/>
    <cellStyle name="Comma 2 7 4 2 7 5 2" xfId="8598"/>
    <cellStyle name="Comma 2 7 4 2 7 5 3" xfId="8599"/>
    <cellStyle name="Comma 2 7 4 2 7 6" xfId="8600"/>
    <cellStyle name="Comma 2 7 4 2 7 7" xfId="8601"/>
    <cellStyle name="Comma 2 7 4 2 8" xfId="8602"/>
    <cellStyle name="Comma 2 7 4 2 8 2" xfId="8603"/>
    <cellStyle name="Comma 2 7 4 2 8 2 2" xfId="8604"/>
    <cellStyle name="Comma 2 7 4 2 8 2 3" xfId="8605"/>
    <cellStyle name="Comma 2 7 4 2 8 3" xfId="8606"/>
    <cellStyle name="Comma 2 7 4 2 8 3 2" xfId="8607"/>
    <cellStyle name="Comma 2 7 4 2 8 3 3" xfId="8608"/>
    <cellStyle name="Comma 2 7 4 2 8 4" xfId="8609"/>
    <cellStyle name="Comma 2 7 4 2 8 4 2" xfId="8610"/>
    <cellStyle name="Comma 2 7 4 2 8 4 3" xfId="8611"/>
    <cellStyle name="Comma 2 7 4 2 8 5" xfId="8612"/>
    <cellStyle name="Comma 2 7 4 2 8 5 2" xfId="8613"/>
    <cellStyle name="Comma 2 7 4 2 8 5 3" xfId="8614"/>
    <cellStyle name="Comma 2 7 4 2 8 6" xfId="8615"/>
    <cellStyle name="Comma 2 7 4 2 8 7" xfId="8616"/>
    <cellStyle name="Comma 2 7 4 2 9" xfId="8617"/>
    <cellStyle name="Comma 2 7 4 2 9 2" xfId="8618"/>
    <cellStyle name="Comma 2 7 4 2 9 3" xfId="8619"/>
    <cellStyle name="Comma 2 7 4 3" xfId="8620"/>
    <cellStyle name="Comma 2 7 4 3 10" xfId="8621"/>
    <cellStyle name="Comma 2 7 4 3 11" xfId="8622"/>
    <cellStyle name="Comma 2 7 4 3 2" xfId="8623"/>
    <cellStyle name="Comma 2 7 4 3 2 2" xfId="8624"/>
    <cellStyle name="Comma 2 7 4 3 2 2 2" xfId="8625"/>
    <cellStyle name="Comma 2 7 4 3 2 2 2 2" xfId="8626"/>
    <cellStyle name="Comma 2 7 4 3 2 2 2 3" xfId="8627"/>
    <cellStyle name="Comma 2 7 4 3 2 2 3" xfId="8628"/>
    <cellStyle name="Comma 2 7 4 3 2 2 3 2" xfId="8629"/>
    <cellStyle name="Comma 2 7 4 3 2 2 3 3" xfId="8630"/>
    <cellStyle name="Comma 2 7 4 3 2 2 4" xfId="8631"/>
    <cellStyle name="Comma 2 7 4 3 2 2 4 2" xfId="8632"/>
    <cellStyle name="Comma 2 7 4 3 2 2 4 3" xfId="8633"/>
    <cellStyle name="Comma 2 7 4 3 2 2 5" xfId="8634"/>
    <cellStyle name="Comma 2 7 4 3 2 2 5 2" xfId="8635"/>
    <cellStyle name="Comma 2 7 4 3 2 2 5 3" xfId="8636"/>
    <cellStyle name="Comma 2 7 4 3 2 2 6" xfId="8637"/>
    <cellStyle name="Comma 2 7 4 3 2 2 7" xfId="8638"/>
    <cellStyle name="Comma 2 7 4 3 2 3" xfId="8639"/>
    <cellStyle name="Comma 2 7 4 3 2 3 2" xfId="8640"/>
    <cellStyle name="Comma 2 7 4 3 2 3 3" xfId="8641"/>
    <cellStyle name="Comma 2 7 4 3 2 4" xfId="8642"/>
    <cellStyle name="Comma 2 7 4 3 2 4 2" xfId="8643"/>
    <cellStyle name="Comma 2 7 4 3 2 4 3" xfId="8644"/>
    <cellStyle name="Comma 2 7 4 3 2 5" xfId="8645"/>
    <cellStyle name="Comma 2 7 4 3 2 5 2" xfId="8646"/>
    <cellStyle name="Comma 2 7 4 3 2 5 3" xfId="8647"/>
    <cellStyle name="Comma 2 7 4 3 2 6" xfId="8648"/>
    <cellStyle name="Comma 2 7 4 3 2 6 2" xfId="8649"/>
    <cellStyle name="Comma 2 7 4 3 2 6 3" xfId="8650"/>
    <cellStyle name="Comma 2 7 4 3 2 7" xfId="8651"/>
    <cellStyle name="Comma 2 7 4 3 2 8" xfId="8652"/>
    <cellStyle name="Comma 2 7 4 3 3" xfId="8653"/>
    <cellStyle name="Comma 2 7 4 3 3 2" xfId="8654"/>
    <cellStyle name="Comma 2 7 4 3 3 2 2" xfId="8655"/>
    <cellStyle name="Comma 2 7 4 3 3 2 3" xfId="8656"/>
    <cellStyle name="Comma 2 7 4 3 3 3" xfId="8657"/>
    <cellStyle name="Comma 2 7 4 3 3 3 2" xfId="8658"/>
    <cellStyle name="Comma 2 7 4 3 3 3 3" xfId="8659"/>
    <cellStyle name="Comma 2 7 4 3 3 4" xfId="8660"/>
    <cellStyle name="Comma 2 7 4 3 3 4 2" xfId="8661"/>
    <cellStyle name="Comma 2 7 4 3 3 4 3" xfId="8662"/>
    <cellStyle name="Comma 2 7 4 3 3 5" xfId="8663"/>
    <cellStyle name="Comma 2 7 4 3 3 5 2" xfId="8664"/>
    <cellStyle name="Comma 2 7 4 3 3 5 3" xfId="8665"/>
    <cellStyle name="Comma 2 7 4 3 3 6" xfId="8666"/>
    <cellStyle name="Comma 2 7 4 3 3 7" xfId="8667"/>
    <cellStyle name="Comma 2 7 4 3 4" xfId="8668"/>
    <cellStyle name="Comma 2 7 4 3 4 2" xfId="8669"/>
    <cellStyle name="Comma 2 7 4 3 4 2 2" xfId="8670"/>
    <cellStyle name="Comma 2 7 4 3 4 2 3" xfId="8671"/>
    <cellStyle name="Comma 2 7 4 3 4 3" xfId="8672"/>
    <cellStyle name="Comma 2 7 4 3 4 3 2" xfId="8673"/>
    <cellStyle name="Comma 2 7 4 3 4 3 3" xfId="8674"/>
    <cellStyle name="Comma 2 7 4 3 4 4" xfId="8675"/>
    <cellStyle name="Comma 2 7 4 3 4 4 2" xfId="8676"/>
    <cellStyle name="Comma 2 7 4 3 4 4 3" xfId="8677"/>
    <cellStyle name="Comma 2 7 4 3 4 5" xfId="8678"/>
    <cellStyle name="Comma 2 7 4 3 4 5 2" xfId="8679"/>
    <cellStyle name="Comma 2 7 4 3 4 5 3" xfId="8680"/>
    <cellStyle name="Comma 2 7 4 3 4 6" xfId="8681"/>
    <cellStyle name="Comma 2 7 4 3 4 7" xfId="8682"/>
    <cellStyle name="Comma 2 7 4 3 5" xfId="8683"/>
    <cellStyle name="Comma 2 7 4 3 5 2" xfId="8684"/>
    <cellStyle name="Comma 2 7 4 3 5 2 2" xfId="8685"/>
    <cellStyle name="Comma 2 7 4 3 5 2 3" xfId="8686"/>
    <cellStyle name="Comma 2 7 4 3 5 3" xfId="8687"/>
    <cellStyle name="Comma 2 7 4 3 5 3 2" xfId="8688"/>
    <cellStyle name="Comma 2 7 4 3 5 3 3" xfId="8689"/>
    <cellStyle name="Comma 2 7 4 3 5 4" xfId="8690"/>
    <cellStyle name="Comma 2 7 4 3 5 4 2" xfId="8691"/>
    <cellStyle name="Comma 2 7 4 3 5 4 3" xfId="8692"/>
    <cellStyle name="Comma 2 7 4 3 5 5" xfId="8693"/>
    <cellStyle name="Comma 2 7 4 3 5 5 2" xfId="8694"/>
    <cellStyle name="Comma 2 7 4 3 5 5 3" xfId="8695"/>
    <cellStyle name="Comma 2 7 4 3 5 6" xfId="8696"/>
    <cellStyle name="Comma 2 7 4 3 5 7" xfId="8697"/>
    <cellStyle name="Comma 2 7 4 3 6" xfId="8698"/>
    <cellStyle name="Comma 2 7 4 3 6 2" xfId="8699"/>
    <cellStyle name="Comma 2 7 4 3 6 3" xfId="8700"/>
    <cellStyle name="Comma 2 7 4 3 7" xfId="8701"/>
    <cellStyle name="Comma 2 7 4 3 7 2" xfId="8702"/>
    <cellStyle name="Comma 2 7 4 3 7 3" xfId="8703"/>
    <cellStyle name="Comma 2 7 4 3 8" xfId="8704"/>
    <cellStyle name="Comma 2 7 4 3 8 2" xfId="8705"/>
    <cellStyle name="Comma 2 7 4 3 8 3" xfId="8706"/>
    <cellStyle name="Comma 2 7 4 3 9" xfId="8707"/>
    <cellStyle name="Comma 2 7 4 3 9 2" xfId="8708"/>
    <cellStyle name="Comma 2 7 4 3 9 3" xfId="8709"/>
    <cellStyle name="Comma 2 7 4 4" xfId="8710"/>
    <cellStyle name="Comma 2 7 4 4 2" xfId="8711"/>
    <cellStyle name="Comma 2 7 4 4 2 2" xfId="8712"/>
    <cellStyle name="Comma 2 7 4 4 2 2 2" xfId="8713"/>
    <cellStyle name="Comma 2 7 4 4 2 2 3" xfId="8714"/>
    <cellStyle name="Comma 2 7 4 4 2 3" xfId="8715"/>
    <cellStyle name="Comma 2 7 4 4 2 3 2" xfId="8716"/>
    <cellStyle name="Comma 2 7 4 4 2 3 3" xfId="8717"/>
    <cellStyle name="Comma 2 7 4 4 2 4" xfId="8718"/>
    <cellStyle name="Comma 2 7 4 4 2 4 2" xfId="8719"/>
    <cellStyle name="Comma 2 7 4 4 2 4 3" xfId="8720"/>
    <cellStyle name="Comma 2 7 4 4 2 5" xfId="8721"/>
    <cellStyle name="Comma 2 7 4 4 2 5 2" xfId="8722"/>
    <cellStyle name="Comma 2 7 4 4 2 5 3" xfId="8723"/>
    <cellStyle name="Comma 2 7 4 4 2 6" xfId="8724"/>
    <cellStyle name="Comma 2 7 4 4 2 7" xfId="8725"/>
    <cellStyle name="Comma 2 7 4 4 3" xfId="8726"/>
    <cellStyle name="Comma 2 7 4 4 3 2" xfId="8727"/>
    <cellStyle name="Comma 2 7 4 4 3 3" xfId="8728"/>
    <cellStyle name="Comma 2 7 4 4 4" xfId="8729"/>
    <cellStyle name="Comma 2 7 4 4 4 2" xfId="8730"/>
    <cellStyle name="Comma 2 7 4 4 4 3" xfId="8731"/>
    <cellStyle name="Comma 2 7 4 4 5" xfId="8732"/>
    <cellStyle name="Comma 2 7 4 4 5 2" xfId="8733"/>
    <cellStyle name="Comma 2 7 4 4 5 3" xfId="8734"/>
    <cellStyle name="Comma 2 7 4 4 6" xfId="8735"/>
    <cellStyle name="Comma 2 7 4 4 6 2" xfId="8736"/>
    <cellStyle name="Comma 2 7 4 4 6 3" xfId="8737"/>
    <cellStyle name="Comma 2 7 4 4 7" xfId="8738"/>
    <cellStyle name="Comma 2 7 4 4 8" xfId="8739"/>
    <cellStyle name="Comma 2 7 4 5" xfId="8740"/>
    <cellStyle name="Comma 2 7 4 5 2" xfId="8741"/>
    <cellStyle name="Comma 2 7 4 5 2 2" xfId="8742"/>
    <cellStyle name="Comma 2 7 4 5 2 2 2" xfId="8743"/>
    <cellStyle name="Comma 2 7 4 5 2 2 3" xfId="8744"/>
    <cellStyle name="Comma 2 7 4 5 2 3" xfId="8745"/>
    <cellStyle name="Comma 2 7 4 5 2 3 2" xfId="8746"/>
    <cellStyle name="Comma 2 7 4 5 2 3 3" xfId="8747"/>
    <cellStyle name="Comma 2 7 4 5 2 4" xfId="8748"/>
    <cellStyle name="Comma 2 7 4 5 2 4 2" xfId="8749"/>
    <cellStyle name="Comma 2 7 4 5 2 4 3" xfId="8750"/>
    <cellStyle name="Comma 2 7 4 5 2 5" xfId="8751"/>
    <cellStyle name="Comma 2 7 4 5 2 5 2" xfId="8752"/>
    <cellStyle name="Comma 2 7 4 5 2 5 3" xfId="8753"/>
    <cellStyle name="Comma 2 7 4 5 2 6" xfId="8754"/>
    <cellStyle name="Comma 2 7 4 5 2 7" xfId="8755"/>
    <cellStyle name="Comma 2 7 4 5 3" xfId="8756"/>
    <cellStyle name="Comma 2 7 4 5 3 2" xfId="8757"/>
    <cellStyle name="Comma 2 7 4 5 3 3" xfId="8758"/>
    <cellStyle name="Comma 2 7 4 5 4" xfId="8759"/>
    <cellStyle name="Comma 2 7 4 5 4 2" xfId="8760"/>
    <cellStyle name="Comma 2 7 4 5 4 3" xfId="8761"/>
    <cellStyle name="Comma 2 7 4 5 5" xfId="8762"/>
    <cellStyle name="Comma 2 7 4 5 5 2" xfId="8763"/>
    <cellStyle name="Comma 2 7 4 5 5 3" xfId="8764"/>
    <cellStyle name="Comma 2 7 4 5 6" xfId="8765"/>
    <cellStyle name="Comma 2 7 4 5 6 2" xfId="8766"/>
    <cellStyle name="Comma 2 7 4 5 6 3" xfId="8767"/>
    <cellStyle name="Comma 2 7 4 5 7" xfId="8768"/>
    <cellStyle name="Comma 2 7 4 5 8" xfId="8769"/>
    <cellStyle name="Comma 2 7 4 6" xfId="8770"/>
    <cellStyle name="Comma 2 7 4 6 2" xfId="8771"/>
    <cellStyle name="Comma 2 7 4 6 2 2" xfId="8772"/>
    <cellStyle name="Comma 2 7 4 6 2 3" xfId="8773"/>
    <cellStyle name="Comma 2 7 4 6 3" xfId="8774"/>
    <cellStyle name="Comma 2 7 4 6 3 2" xfId="8775"/>
    <cellStyle name="Comma 2 7 4 6 3 3" xfId="8776"/>
    <cellStyle name="Comma 2 7 4 6 4" xfId="8777"/>
    <cellStyle name="Comma 2 7 4 6 4 2" xfId="8778"/>
    <cellStyle name="Comma 2 7 4 6 4 3" xfId="8779"/>
    <cellStyle name="Comma 2 7 4 6 5" xfId="8780"/>
    <cellStyle name="Comma 2 7 4 6 5 2" xfId="8781"/>
    <cellStyle name="Comma 2 7 4 6 5 3" xfId="8782"/>
    <cellStyle name="Comma 2 7 4 6 6" xfId="8783"/>
    <cellStyle name="Comma 2 7 4 6 7" xfId="8784"/>
    <cellStyle name="Comma 2 7 4 7" xfId="8785"/>
    <cellStyle name="Comma 2 7 4 7 2" xfId="8786"/>
    <cellStyle name="Comma 2 7 4 7 2 2" xfId="8787"/>
    <cellStyle name="Comma 2 7 4 7 2 3" xfId="8788"/>
    <cellStyle name="Comma 2 7 4 7 3" xfId="8789"/>
    <cellStyle name="Comma 2 7 4 7 3 2" xfId="8790"/>
    <cellStyle name="Comma 2 7 4 7 3 3" xfId="8791"/>
    <cellStyle name="Comma 2 7 4 7 4" xfId="8792"/>
    <cellStyle name="Comma 2 7 4 7 4 2" xfId="8793"/>
    <cellStyle name="Comma 2 7 4 7 4 3" xfId="8794"/>
    <cellStyle name="Comma 2 7 4 7 5" xfId="8795"/>
    <cellStyle name="Comma 2 7 4 7 5 2" xfId="8796"/>
    <cellStyle name="Comma 2 7 4 7 5 3" xfId="8797"/>
    <cellStyle name="Comma 2 7 4 7 6" xfId="8798"/>
    <cellStyle name="Comma 2 7 4 7 7" xfId="8799"/>
    <cellStyle name="Comma 2 7 4 8" xfId="8800"/>
    <cellStyle name="Comma 2 7 4 8 2" xfId="8801"/>
    <cellStyle name="Comma 2 7 4 8 2 2" xfId="8802"/>
    <cellStyle name="Comma 2 7 4 8 2 3" xfId="8803"/>
    <cellStyle name="Comma 2 7 4 8 3" xfId="8804"/>
    <cellStyle name="Comma 2 7 4 8 3 2" xfId="8805"/>
    <cellStyle name="Comma 2 7 4 8 3 3" xfId="8806"/>
    <cellStyle name="Comma 2 7 4 8 4" xfId="8807"/>
    <cellStyle name="Comma 2 7 4 8 4 2" xfId="8808"/>
    <cellStyle name="Comma 2 7 4 8 4 3" xfId="8809"/>
    <cellStyle name="Comma 2 7 4 8 5" xfId="8810"/>
    <cellStyle name="Comma 2 7 4 8 5 2" xfId="8811"/>
    <cellStyle name="Comma 2 7 4 8 5 3" xfId="8812"/>
    <cellStyle name="Comma 2 7 4 8 6" xfId="8813"/>
    <cellStyle name="Comma 2 7 4 8 7" xfId="8814"/>
    <cellStyle name="Comma 2 7 4 9" xfId="8815"/>
    <cellStyle name="Comma 2 7 4 9 2" xfId="8816"/>
    <cellStyle name="Comma 2 7 4 9 2 2" xfId="8817"/>
    <cellStyle name="Comma 2 7 4 9 2 3" xfId="8818"/>
    <cellStyle name="Comma 2 7 4 9 3" xfId="8819"/>
    <cellStyle name="Comma 2 7 4 9 3 2" xfId="8820"/>
    <cellStyle name="Comma 2 7 4 9 3 3" xfId="8821"/>
    <cellStyle name="Comma 2 7 4 9 4" xfId="8822"/>
    <cellStyle name="Comma 2 7 4 9 4 2" xfId="8823"/>
    <cellStyle name="Comma 2 7 4 9 4 3" xfId="8824"/>
    <cellStyle name="Comma 2 7 4 9 5" xfId="8825"/>
    <cellStyle name="Comma 2 7 4 9 5 2" xfId="8826"/>
    <cellStyle name="Comma 2 7 4 9 5 3" xfId="8827"/>
    <cellStyle name="Comma 2 7 4 9 6" xfId="8828"/>
    <cellStyle name="Comma 2 7 4 9 7" xfId="8829"/>
    <cellStyle name="Comma 2 7 5" xfId="8830"/>
    <cellStyle name="Comma 2 7 5 10" xfId="8831"/>
    <cellStyle name="Comma 2 7 5 10 2" xfId="8832"/>
    <cellStyle name="Comma 2 7 5 10 3" xfId="8833"/>
    <cellStyle name="Comma 2 7 5 11" xfId="8834"/>
    <cellStyle name="Comma 2 7 5 11 2" xfId="8835"/>
    <cellStyle name="Comma 2 7 5 11 3" xfId="8836"/>
    <cellStyle name="Comma 2 7 5 12" xfId="8837"/>
    <cellStyle name="Comma 2 7 5 12 2" xfId="8838"/>
    <cellStyle name="Comma 2 7 5 12 3" xfId="8839"/>
    <cellStyle name="Comma 2 7 5 13" xfId="8840"/>
    <cellStyle name="Comma 2 7 5 14" xfId="8841"/>
    <cellStyle name="Comma 2 7 5 2" xfId="8842"/>
    <cellStyle name="Comma 2 7 5 2 10" xfId="8843"/>
    <cellStyle name="Comma 2 7 5 2 11" xfId="8844"/>
    <cellStyle name="Comma 2 7 5 2 2" xfId="8845"/>
    <cellStyle name="Comma 2 7 5 2 2 2" xfId="8846"/>
    <cellStyle name="Comma 2 7 5 2 2 2 2" xfId="8847"/>
    <cellStyle name="Comma 2 7 5 2 2 2 2 2" xfId="8848"/>
    <cellStyle name="Comma 2 7 5 2 2 2 2 3" xfId="8849"/>
    <cellStyle name="Comma 2 7 5 2 2 2 3" xfId="8850"/>
    <cellStyle name="Comma 2 7 5 2 2 2 3 2" xfId="8851"/>
    <cellStyle name="Comma 2 7 5 2 2 2 3 3" xfId="8852"/>
    <cellStyle name="Comma 2 7 5 2 2 2 4" xfId="8853"/>
    <cellStyle name="Comma 2 7 5 2 2 2 4 2" xfId="8854"/>
    <cellStyle name="Comma 2 7 5 2 2 2 4 3" xfId="8855"/>
    <cellStyle name="Comma 2 7 5 2 2 2 5" xfId="8856"/>
    <cellStyle name="Comma 2 7 5 2 2 2 5 2" xfId="8857"/>
    <cellStyle name="Comma 2 7 5 2 2 2 5 3" xfId="8858"/>
    <cellStyle name="Comma 2 7 5 2 2 2 6" xfId="8859"/>
    <cellStyle name="Comma 2 7 5 2 2 2 7" xfId="8860"/>
    <cellStyle name="Comma 2 7 5 2 2 3" xfId="8861"/>
    <cellStyle name="Comma 2 7 5 2 2 3 2" xfId="8862"/>
    <cellStyle name="Comma 2 7 5 2 2 3 3" xfId="8863"/>
    <cellStyle name="Comma 2 7 5 2 2 4" xfId="8864"/>
    <cellStyle name="Comma 2 7 5 2 2 4 2" xfId="8865"/>
    <cellStyle name="Comma 2 7 5 2 2 4 3" xfId="8866"/>
    <cellStyle name="Comma 2 7 5 2 2 5" xfId="8867"/>
    <cellStyle name="Comma 2 7 5 2 2 5 2" xfId="8868"/>
    <cellStyle name="Comma 2 7 5 2 2 5 3" xfId="8869"/>
    <cellStyle name="Comma 2 7 5 2 2 6" xfId="8870"/>
    <cellStyle name="Comma 2 7 5 2 2 6 2" xfId="8871"/>
    <cellStyle name="Comma 2 7 5 2 2 6 3" xfId="8872"/>
    <cellStyle name="Comma 2 7 5 2 2 7" xfId="8873"/>
    <cellStyle name="Comma 2 7 5 2 2 8" xfId="8874"/>
    <cellStyle name="Comma 2 7 5 2 3" xfId="8875"/>
    <cellStyle name="Comma 2 7 5 2 3 2" xfId="8876"/>
    <cellStyle name="Comma 2 7 5 2 3 2 2" xfId="8877"/>
    <cellStyle name="Comma 2 7 5 2 3 2 3" xfId="8878"/>
    <cellStyle name="Comma 2 7 5 2 3 3" xfId="8879"/>
    <cellStyle name="Comma 2 7 5 2 3 3 2" xfId="8880"/>
    <cellStyle name="Comma 2 7 5 2 3 3 3" xfId="8881"/>
    <cellStyle name="Comma 2 7 5 2 3 4" xfId="8882"/>
    <cellStyle name="Comma 2 7 5 2 3 4 2" xfId="8883"/>
    <cellStyle name="Comma 2 7 5 2 3 4 3" xfId="8884"/>
    <cellStyle name="Comma 2 7 5 2 3 5" xfId="8885"/>
    <cellStyle name="Comma 2 7 5 2 3 5 2" xfId="8886"/>
    <cellStyle name="Comma 2 7 5 2 3 5 3" xfId="8887"/>
    <cellStyle name="Comma 2 7 5 2 3 6" xfId="8888"/>
    <cellStyle name="Comma 2 7 5 2 3 7" xfId="8889"/>
    <cellStyle name="Comma 2 7 5 2 4" xfId="8890"/>
    <cellStyle name="Comma 2 7 5 2 4 2" xfId="8891"/>
    <cellStyle name="Comma 2 7 5 2 4 2 2" xfId="8892"/>
    <cellStyle name="Comma 2 7 5 2 4 2 3" xfId="8893"/>
    <cellStyle name="Comma 2 7 5 2 4 3" xfId="8894"/>
    <cellStyle name="Comma 2 7 5 2 4 3 2" xfId="8895"/>
    <cellStyle name="Comma 2 7 5 2 4 3 3" xfId="8896"/>
    <cellStyle name="Comma 2 7 5 2 4 4" xfId="8897"/>
    <cellStyle name="Comma 2 7 5 2 4 4 2" xfId="8898"/>
    <cellStyle name="Comma 2 7 5 2 4 4 3" xfId="8899"/>
    <cellStyle name="Comma 2 7 5 2 4 5" xfId="8900"/>
    <cellStyle name="Comma 2 7 5 2 4 5 2" xfId="8901"/>
    <cellStyle name="Comma 2 7 5 2 4 5 3" xfId="8902"/>
    <cellStyle name="Comma 2 7 5 2 4 6" xfId="8903"/>
    <cellStyle name="Comma 2 7 5 2 4 7" xfId="8904"/>
    <cellStyle name="Comma 2 7 5 2 5" xfId="8905"/>
    <cellStyle name="Comma 2 7 5 2 5 2" xfId="8906"/>
    <cellStyle name="Comma 2 7 5 2 5 2 2" xfId="8907"/>
    <cellStyle name="Comma 2 7 5 2 5 2 3" xfId="8908"/>
    <cellStyle name="Comma 2 7 5 2 5 3" xfId="8909"/>
    <cellStyle name="Comma 2 7 5 2 5 3 2" xfId="8910"/>
    <cellStyle name="Comma 2 7 5 2 5 3 3" xfId="8911"/>
    <cellStyle name="Comma 2 7 5 2 5 4" xfId="8912"/>
    <cellStyle name="Comma 2 7 5 2 5 4 2" xfId="8913"/>
    <cellStyle name="Comma 2 7 5 2 5 4 3" xfId="8914"/>
    <cellStyle name="Comma 2 7 5 2 5 5" xfId="8915"/>
    <cellStyle name="Comma 2 7 5 2 5 5 2" xfId="8916"/>
    <cellStyle name="Comma 2 7 5 2 5 5 3" xfId="8917"/>
    <cellStyle name="Comma 2 7 5 2 5 6" xfId="8918"/>
    <cellStyle name="Comma 2 7 5 2 5 7" xfId="8919"/>
    <cellStyle name="Comma 2 7 5 2 6" xfId="8920"/>
    <cellStyle name="Comma 2 7 5 2 6 2" xfId="8921"/>
    <cellStyle name="Comma 2 7 5 2 6 3" xfId="8922"/>
    <cellStyle name="Comma 2 7 5 2 7" xfId="8923"/>
    <cellStyle name="Comma 2 7 5 2 7 2" xfId="8924"/>
    <cellStyle name="Comma 2 7 5 2 7 3" xfId="8925"/>
    <cellStyle name="Comma 2 7 5 2 8" xfId="8926"/>
    <cellStyle name="Comma 2 7 5 2 8 2" xfId="8927"/>
    <cellStyle name="Comma 2 7 5 2 8 3" xfId="8928"/>
    <cellStyle name="Comma 2 7 5 2 9" xfId="8929"/>
    <cellStyle name="Comma 2 7 5 2 9 2" xfId="8930"/>
    <cellStyle name="Comma 2 7 5 2 9 3" xfId="8931"/>
    <cellStyle name="Comma 2 7 5 3" xfId="8932"/>
    <cellStyle name="Comma 2 7 5 3 2" xfId="8933"/>
    <cellStyle name="Comma 2 7 5 3 2 2" xfId="8934"/>
    <cellStyle name="Comma 2 7 5 3 2 2 2" xfId="8935"/>
    <cellStyle name="Comma 2 7 5 3 2 2 3" xfId="8936"/>
    <cellStyle name="Comma 2 7 5 3 2 3" xfId="8937"/>
    <cellStyle name="Comma 2 7 5 3 2 3 2" xfId="8938"/>
    <cellStyle name="Comma 2 7 5 3 2 3 3" xfId="8939"/>
    <cellStyle name="Comma 2 7 5 3 2 4" xfId="8940"/>
    <cellStyle name="Comma 2 7 5 3 2 4 2" xfId="8941"/>
    <cellStyle name="Comma 2 7 5 3 2 4 3" xfId="8942"/>
    <cellStyle name="Comma 2 7 5 3 2 5" xfId="8943"/>
    <cellStyle name="Comma 2 7 5 3 2 5 2" xfId="8944"/>
    <cellStyle name="Comma 2 7 5 3 2 5 3" xfId="8945"/>
    <cellStyle name="Comma 2 7 5 3 2 6" xfId="8946"/>
    <cellStyle name="Comma 2 7 5 3 2 7" xfId="8947"/>
    <cellStyle name="Comma 2 7 5 3 3" xfId="8948"/>
    <cellStyle name="Comma 2 7 5 3 3 2" xfId="8949"/>
    <cellStyle name="Comma 2 7 5 3 3 3" xfId="8950"/>
    <cellStyle name="Comma 2 7 5 3 4" xfId="8951"/>
    <cellStyle name="Comma 2 7 5 3 4 2" xfId="8952"/>
    <cellStyle name="Comma 2 7 5 3 4 3" xfId="8953"/>
    <cellStyle name="Comma 2 7 5 3 5" xfId="8954"/>
    <cellStyle name="Comma 2 7 5 3 5 2" xfId="8955"/>
    <cellStyle name="Comma 2 7 5 3 5 3" xfId="8956"/>
    <cellStyle name="Comma 2 7 5 3 6" xfId="8957"/>
    <cellStyle name="Comma 2 7 5 3 6 2" xfId="8958"/>
    <cellStyle name="Comma 2 7 5 3 6 3" xfId="8959"/>
    <cellStyle name="Comma 2 7 5 3 7" xfId="8960"/>
    <cellStyle name="Comma 2 7 5 3 8" xfId="8961"/>
    <cellStyle name="Comma 2 7 5 4" xfId="8962"/>
    <cellStyle name="Comma 2 7 5 4 2" xfId="8963"/>
    <cellStyle name="Comma 2 7 5 4 2 2" xfId="8964"/>
    <cellStyle name="Comma 2 7 5 4 2 2 2" xfId="8965"/>
    <cellStyle name="Comma 2 7 5 4 2 2 3" xfId="8966"/>
    <cellStyle name="Comma 2 7 5 4 2 3" xfId="8967"/>
    <cellStyle name="Comma 2 7 5 4 2 3 2" xfId="8968"/>
    <cellStyle name="Comma 2 7 5 4 2 3 3" xfId="8969"/>
    <cellStyle name="Comma 2 7 5 4 2 4" xfId="8970"/>
    <cellStyle name="Comma 2 7 5 4 2 4 2" xfId="8971"/>
    <cellStyle name="Comma 2 7 5 4 2 4 3" xfId="8972"/>
    <cellStyle name="Comma 2 7 5 4 2 5" xfId="8973"/>
    <cellStyle name="Comma 2 7 5 4 2 5 2" xfId="8974"/>
    <cellStyle name="Comma 2 7 5 4 2 5 3" xfId="8975"/>
    <cellStyle name="Comma 2 7 5 4 2 6" xfId="8976"/>
    <cellStyle name="Comma 2 7 5 4 2 7" xfId="8977"/>
    <cellStyle name="Comma 2 7 5 4 3" xfId="8978"/>
    <cellStyle name="Comma 2 7 5 4 3 2" xfId="8979"/>
    <cellStyle name="Comma 2 7 5 4 3 3" xfId="8980"/>
    <cellStyle name="Comma 2 7 5 4 4" xfId="8981"/>
    <cellStyle name="Comma 2 7 5 4 4 2" xfId="8982"/>
    <cellStyle name="Comma 2 7 5 4 4 3" xfId="8983"/>
    <cellStyle name="Comma 2 7 5 4 5" xfId="8984"/>
    <cellStyle name="Comma 2 7 5 4 5 2" xfId="8985"/>
    <cellStyle name="Comma 2 7 5 4 5 3" xfId="8986"/>
    <cellStyle name="Comma 2 7 5 4 6" xfId="8987"/>
    <cellStyle name="Comma 2 7 5 4 6 2" xfId="8988"/>
    <cellStyle name="Comma 2 7 5 4 6 3" xfId="8989"/>
    <cellStyle name="Comma 2 7 5 4 7" xfId="8990"/>
    <cellStyle name="Comma 2 7 5 4 8" xfId="8991"/>
    <cellStyle name="Comma 2 7 5 5" xfId="8992"/>
    <cellStyle name="Comma 2 7 5 5 2" xfId="8993"/>
    <cellStyle name="Comma 2 7 5 5 2 2" xfId="8994"/>
    <cellStyle name="Comma 2 7 5 5 2 3" xfId="8995"/>
    <cellStyle name="Comma 2 7 5 5 3" xfId="8996"/>
    <cellStyle name="Comma 2 7 5 5 3 2" xfId="8997"/>
    <cellStyle name="Comma 2 7 5 5 3 3" xfId="8998"/>
    <cellStyle name="Comma 2 7 5 5 4" xfId="8999"/>
    <cellStyle name="Comma 2 7 5 5 4 2" xfId="9000"/>
    <cellStyle name="Comma 2 7 5 5 4 3" xfId="9001"/>
    <cellStyle name="Comma 2 7 5 5 5" xfId="9002"/>
    <cellStyle name="Comma 2 7 5 5 5 2" xfId="9003"/>
    <cellStyle name="Comma 2 7 5 5 5 3" xfId="9004"/>
    <cellStyle name="Comma 2 7 5 5 6" xfId="9005"/>
    <cellStyle name="Comma 2 7 5 5 7" xfId="9006"/>
    <cellStyle name="Comma 2 7 5 6" xfId="9007"/>
    <cellStyle name="Comma 2 7 5 6 2" xfId="9008"/>
    <cellStyle name="Comma 2 7 5 6 2 2" xfId="9009"/>
    <cellStyle name="Comma 2 7 5 6 2 3" xfId="9010"/>
    <cellStyle name="Comma 2 7 5 6 3" xfId="9011"/>
    <cellStyle name="Comma 2 7 5 6 3 2" xfId="9012"/>
    <cellStyle name="Comma 2 7 5 6 3 3" xfId="9013"/>
    <cellStyle name="Comma 2 7 5 6 4" xfId="9014"/>
    <cellStyle name="Comma 2 7 5 6 4 2" xfId="9015"/>
    <cellStyle name="Comma 2 7 5 6 4 3" xfId="9016"/>
    <cellStyle name="Comma 2 7 5 6 5" xfId="9017"/>
    <cellStyle name="Comma 2 7 5 6 5 2" xfId="9018"/>
    <cellStyle name="Comma 2 7 5 6 5 3" xfId="9019"/>
    <cellStyle name="Comma 2 7 5 6 6" xfId="9020"/>
    <cellStyle name="Comma 2 7 5 6 7" xfId="9021"/>
    <cellStyle name="Comma 2 7 5 7" xfId="9022"/>
    <cellStyle name="Comma 2 7 5 7 2" xfId="9023"/>
    <cellStyle name="Comma 2 7 5 7 2 2" xfId="9024"/>
    <cellStyle name="Comma 2 7 5 7 2 3" xfId="9025"/>
    <cellStyle name="Comma 2 7 5 7 3" xfId="9026"/>
    <cellStyle name="Comma 2 7 5 7 3 2" xfId="9027"/>
    <cellStyle name="Comma 2 7 5 7 3 3" xfId="9028"/>
    <cellStyle name="Comma 2 7 5 7 4" xfId="9029"/>
    <cellStyle name="Comma 2 7 5 7 4 2" xfId="9030"/>
    <cellStyle name="Comma 2 7 5 7 4 3" xfId="9031"/>
    <cellStyle name="Comma 2 7 5 7 5" xfId="9032"/>
    <cellStyle name="Comma 2 7 5 7 5 2" xfId="9033"/>
    <cellStyle name="Comma 2 7 5 7 5 3" xfId="9034"/>
    <cellStyle name="Comma 2 7 5 7 6" xfId="9035"/>
    <cellStyle name="Comma 2 7 5 7 7" xfId="9036"/>
    <cellStyle name="Comma 2 7 5 8" xfId="9037"/>
    <cellStyle name="Comma 2 7 5 8 2" xfId="9038"/>
    <cellStyle name="Comma 2 7 5 8 2 2" xfId="9039"/>
    <cellStyle name="Comma 2 7 5 8 2 3" xfId="9040"/>
    <cellStyle name="Comma 2 7 5 8 3" xfId="9041"/>
    <cellStyle name="Comma 2 7 5 8 3 2" xfId="9042"/>
    <cellStyle name="Comma 2 7 5 8 3 3" xfId="9043"/>
    <cellStyle name="Comma 2 7 5 8 4" xfId="9044"/>
    <cellStyle name="Comma 2 7 5 8 4 2" xfId="9045"/>
    <cellStyle name="Comma 2 7 5 8 4 3" xfId="9046"/>
    <cellStyle name="Comma 2 7 5 8 5" xfId="9047"/>
    <cellStyle name="Comma 2 7 5 8 5 2" xfId="9048"/>
    <cellStyle name="Comma 2 7 5 8 5 3" xfId="9049"/>
    <cellStyle name="Comma 2 7 5 8 6" xfId="9050"/>
    <cellStyle name="Comma 2 7 5 8 7" xfId="9051"/>
    <cellStyle name="Comma 2 7 5 9" xfId="9052"/>
    <cellStyle name="Comma 2 7 5 9 2" xfId="9053"/>
    <cellStyle name="Comma 2 7 5 9 3" xfId="9054"/>
    <cellStyle name="Comma 2 7 6" xfId="9055"/>
    <cellStyle name="Comma 2 7 6 10" xfId="9056"/>
    <cellStyle name="Comma 2 7 6 11" xfId="9057"/>
    <cellStyle name="Comma 2 7 6 2" xfId="9058"/>
    <cellStyle name="Comma 2 7 6 2 2" xfId="9059"/>
    <cellStyle name="Comma 2 7 6 2 2 2" xfId="9060"/>
    <cellStyle name="Comma 2 7 6 2 2 2 2" xfId="9061"/>
    <cellStyle name="Comma 2 7 6 2 2 2 3" xfId="9062"/>
    <cellStyle name="Comma 2 7 6 2 2 3" xfId="9063"/>
    <cellStyle name="Comma 2 7 6 2 2 3 2" xfId="9064"/>
    <cellStyle name="Comma 2 7 6 2 2 3 3" xfId="9065"/>
    <cellStyle name="Comma 2 7 6 2 2 4" xfId="9066"/>
    <cellStyle name="Comma 2 7 6 2 2 4 2" xfId="9067"/>
    <cellStyle name="Comma 2 7 6 2 2 4 3" xfId="9068"/>
    <cellStyle name="Comma 2 7 6 2 2 5" xfId="9069"/>
    <cellStyle name="Comma 2 7 6 2 2 5 2" xfId="9070"/>
    <cellStyle name="Comma 2 7 6 2 2 5 3" xfId="9071"/>
    <cellStyle name="Comma 2 7 6 2 2 6" xfId="9072"/>
    <cellStyle name="Comma 2 7 6 2 2 7" xfId="9073"/>
    <cellStyle name="Comma 2 7 6 2 3" xfId="9074"/>
    <cellStyle name="Comma 2 7 6 2 3 2" xfId="9075"/>
    <cellStyle name="Comma 2 7 6 2 3 3" xfId="9076"/>
    <cellStyle name="Comma 2 7 6 2 4" xfId="9077"/>
    <cellStyle name="Comma 2 7 6 2 4 2" xfId="9078"/>
    <cellStyle name="Comma 2 7 6 2 4 3" xfId="9079"/>
    <cellStyle name="Comma 2 7 6 2 5" xfId="9080"/>
    <cellStyle name="Comma 2 7 6 2 5 2" xfId="9081"/>
    <cellStyle name="Comma 2 7 6 2 5 3" xfId="9082"/>
    <cellStyle name="Comma 2 7 6 2 6" xfId="9083"/>
    <cellStyle name="Comma 2 7 6 2 6 2" xfId="9084"/>
    <cellStyle name="Comma 2 7 6 2 6 3" xfId="9085"/>
    <cellStyle name="Comma 2 7 6 2 7" xfId="9086"/>
    <cellStyle name="Comma 2 7 6 2 8" xfId="9087"/>
    <cellStyle name="Comma 2 7 6 3" xfId="9088"/>
    <cellStyle name="Comma 2 7 6 3 2" xfId="9089"/>
    <cellStyle name="Comma 2 7 6 3 2 2" xfId="9090"/>
    <cellStyle name="Comma 2 7 6 3 2 3" xfId="9091"/>
    <cellStyle name="Comma 2 7 6 3 3" xfId="9092"/>
    <cellStyle name="Comma 2 7 6 3 3 2" xfId="9093"/>
    <cellStyle name="Comma 2 7 6 3 3 3" xfId="9094"/>
    <cellStyle name="Comma 2 7 6 3 4" xfId="9095"/>
    <cellStyle name="Comma 2 7 6 3 4 2" xfId="9096"/>
    <cellStyle name="Comma 2 7 6 3 4 3" xfId="9097"/>
    <cellStyle name="Comma 2 7 6 3 5" xfId="9098"/>
    <cellStyle name="Comma 2 7 6 3 5 2" xfId="9099"/>
    <cellStyle name="Comma 2 7 6 3 5 3" xfId="9100"/>
    <cellStyle name="Comma 2 7 6 3 6" xfId="9101"/>
    <cellStyle name="Comma 2 7 6 3 7" xfId="9102"/>
    <cellStyle name="Comma 2 7 6 4" xfId="9103"/>
    <cellStyle name="Comma 2 7 6 4 2" xfId="9104"/>
    <cellStyle name="Comma 2 7 6 4 2 2" xfId="9105"/>
    <cellStyle name="Comma 2 7 6 4 2 3" xfId="9106"/>
    <cellStyle name="Comma 2 7 6 4 3" xfId="9107"/>
    <cellStyle name="Comma 2 7 6 4 3 2" xfId="9108"/>
    <cellStyle name="Comma 2 7 6 4 3 3" xfId="9109"/>
    <cellStyle name="Comma 2 7 6 4 4" xfId="9110"/>
    <cellStyle name="Comma 2 7 6 4 4 2" xfId="9111"/>
    <cellStyle name="Comma 2 7 6 4 4 3" xfId="9112"/>
    <cellStyle name="Comma 2 7 6 4 5" xfId="9113"/>
    <cellStyle name="Comma 2 7 6 4 5 2" xfId="9114"/>
    <cellStyle name="Comma 2 7 6 4 5 3" xfId="9115"/>
    <cellStyle name="Comma 2 7 6 4 6" xfId="9116"/>
    <cellStyle name="Comma 2 7 6 4 7" xfId="9117"/>
    <cellStyle name="Comma 2 7 6 5" xfId="9118"/>
    <cellStyle name="Comma 2 7 6 5 2" xfId="9119"/>
    <cellStyle name="Comma 2 7 6 5 2 2" xfId="9120"/>
    <cellStyle name="Comma 2 7 6 5 2 3" xfId="9121"/>
    <cellStyle name="Comma 2 7 6 5 3" xfId="9122"/>
    <cellStyle name="Comma 2 7 6 5 3 2" xfId="9123"/>
    <cellStyle name="Comma 2 7 6 5 3 3" xfId="9124"/>
    <cellStyle name="Comma 2 7 6 5 4" xfId="9125"/>
    <cellStyle name="Comma 2 7 6 5 4 2" xfId="9126"/>
    <cellStyle name="Comma 2 7 6 5 4 3" xfId="9127"/>
    <cellStyle name="Comma 2 7 6 5 5" xfId="9128"/>
    <cellStyle name="Comma 2 7 6 5 5 2" xfId="9129"/>
    <cellStyle name="Comma 2 7 6 5 5 3" xfId="9130"/>
    <cellStyle name="Comma 2 7 6 5 6" xfId="9131"/>
    <cellStyle name="Comma 2 7 6 5 7" xfId="9132"/>
    <cellStyle name="Comma 2 7 6 6" xfId="9133"/>
    <cellStyle name="Comma 2 7 6 6 2" xfId="9134"/>
    <cellStyle name="Comma 2 7 6 6 3" xfId="9135"/>
    <cellStyle name="Comma 2 7 6 7" xfId="9136"/>
    <cellStyle name="Comma 2 7 6 7 2" xfId="9137"/>
    <cellStyle name="Comma 2 7 6 7 3" xfId="9138"/>
    <cellStyle name="Comma 2 7 6 8" xfId="9139"/>
    <cellStyle name="Comma 2 7 6 8 2" xfId="9140"/>
    <cellStyle name="Comma 2 7 6 8 3" xfId="9141"/>
    <cellStyle name="Comma 2 7 6 9" xfId="9142"/>
    <cellStyle name="Comma 2 7 6 9 2" xfId="9143"/>
    <cellStyle name="Comma 2 7 6 9 3" xfId="9144"/>
    <cellStyle name="Comma 2 7 7" xfId="9145"/>
    <cellStyle name="Comma 2 7 7 10" xfId="9146"/>
    <cellStyle name="Comma 2 7 7 11" xfId="9147"/>
    <cellStyle name="Comma 2 7 7 2" xfId="9148"/>
    <cellStyle name="Comma 2 7 7 2 2" xfId="9149"/>
    <cellStyle name="Comma 2 7 7 2 2 2" xfId="9150"/>
    <cellStyle name="Comma 2 7 7 2 2 2 2" xfId="9151"/>
    <cellStyle name="Comma 2 7 7 2 2 2 3" xfId="9152"/>
    <cellStyle name="Comma 2 7 7 2 2 3" xfId="9153"/>
    <cellStyle name="Comma 2 7 7 2 2 3 2" xfId="9154"/>
    <cellStyle name="Comma 2 7 7 2 2 3 3" xfId="9155"/>
    <cellStyle name="Comma 2 7 7 2 2 4" xfId="9156"/>
    <cellStyle name="Comma 2 7 7 2 2 4 2" xfId="9157"/>
    <cellStyle name="Comma 2 7 7 2 2 4 3" xfId="9158"/>
    <cellStyle name="Comma 2 7 7 2 2 5" xfId="9159"/>
    <cellStyle name="Comma 2 7 7 2 2 5 2" xfId="9160"/>
    <cellStyle name="Comma 2 7 7 2 2 5 3" xfId="9161"/>
    <cellStyle name="Comma 2 7 7 2 2 6" xfId="9162"/>
    <cellStyle name="Comma 2 7 7 2 2 7" xfId="9163"/>
    <cellStyle name="Comma 2 7 7 2 3" xfId="9164"/>
    <cellStyle name="Comma 2 7 7 2 3 2" xfId="9165"/>
    <cellStyle name="Comma 2 7 7 2 3 3" xfId="9166"/>
    <cellStyle name="Comma 2 7 7 2 4" xfId="9167"/>
    <cellStyle name="Comma 2 7 7 2 4 2" xfId="9168"/>
    <cellStyle name="Comma 2 7 7 2 4 3" xfId="9169"/>
    <cellStyle name="Comma 2 7 7 2 5" xfId="9170"/>
    <cellStyle name="Comma 2 7 7 2 5 2" xfId="9171"/>
    <cellStyle name="Comma 2 7 7 2 5 3" xfId="9172"/>
    <cellStyle name="Comma 2 7 7 2 6" xfId="9173"/>
    <cellStyle name="Comma 2 7 7 2 6 2" xfId="9174"/>
    <cellStyle name="Comma 2 7 7 2 6 3" xfId="9175"/>
    <cellStyle name="Comma 2 7 7 2 7" xfId="9176"/>
    <cellStyle name="Comma 2 7 7 2 8" xfId="9177"/>
    <cellStyle name="Comma 2 7 7 3" xfId="9178"/>
    <cellStyle name="Comma 2 7 7 3 2" xfId="9179"/>
    <cellStyle name="Comma 2 7 7 3 2 2" xfId="9180"/>
    <cellStyle name="Comma 2 7 7 3 2 3" xfId="9181"/>
    <cellStyle name="Comma 2 7 7 3 3" xfId="9182"/>
    <cellStyle name="Comma 2 7 7 3 3 2" xfId="9183"/>
    <cellStyle name="Comma 2 7 7 3 3 3" xfId="9184"/>
    <cellStyle name="Comma 2 7 7 3 4" xfId="9185"/>
    <cellStyle name="Comma 2 7 7 3 4 2" xfId="9186"/>
    <cellStyle name="Comma 2 7 7 3 4 3" xfId="9187"/>
    <cellStyle name="Comma 2 7 7 3 5" xfId="9188"/>
    <cellStyle name="Comma 2 7 7 3 5 2" xfId="9189"/>
    <cellStyle name="Comma 2 7 7 3 5 3" xfId="9190"/>
    <cellStyle name="Comma 2 7 7 3 6" xfId="9191"/>
    <cellStyle name="Comma 2 7 7 3 7" xfId="9192"/>
    <cellStyle name="Comma 2 7 7 4" xfId="9193"/>
    <cellStyle name="Comma 2 7 7 4 2" xfId="9194"/>
    <cellStyle name="Comma 2 7 7 4 2 2" xfId="9195"/>
    <cellStyle name="Comma 2 7 7 4 2 3" xfId="9196"/>
    <cellStyle name="Comma 2 7 7 4 3" xfId="9197"/>
    <cellStyle name="Comma 2 7 7 4 3 2" xfId="9198"/>
    <cellStyle name="Comma 2 7 7 4 3 3" xfId="9199"/>
    <cellStyle name="Comma 2 7 7 4 4" xfId="9200"/>
    <cellStyle name="Comma 2 7 7 4 4 2" xfId="9201"/>
    <cellStyle name="Comma 2 7 7 4 4 3" xfId="9202"/>
    <cellStyle name="Comma 2 7 7 4 5" xfId="9203"/>
    <cellStyle name="Comma 2 7 7 4 5 2" xfId="9204"/>
    <cellStyle name="Comma 2 7 7 4 5 3" xfId="9205"/>
    <cellStyle name="Comma 2 7 7 4 6" xfId="9206"/>
    <cellStyle name="Comma 2 7 7 4 7" xfId="9207"/>
    <cellStyle name="Comma 2 7 7 5" xfId="9208"/>
    <cellStyle name="Comma 2 7 7 5 2" xfId="9209"/>
    <cellStyle name="Comma 2 7 7 5 2 2" xfId="9210"/>
    <cellStyle name="Comma 2 7 7 5 2 3" xfId="9211"/>
    <cellStyle name="Comma 2 7 7 5 3" xfId="9212"/>
    <cellStyle name="Comma 2 7 7 5 3 2" xfId="9213"/>
    <cellStyle name="Comma 2 7 7 5 3 3" xfId="9214"/>
    <cellStyle name="Comma 2 7 7 5 4" xfId="9215"/>
    <cellStyle name="Comma 2 7 7 5 4 2" xfId="9216"/>
    <cellStyle name="Comma 2 7 7 5 4 3" xfId="9217"/>
    <cellStyle name="Comma 2 7 7 5 5" xfId="9218"/>
    <cellStyle name="Comma 2 7 7 5 5 2" xfId="9219"/>
    <cellStyle name="Comma 2 7 7 5 5 3" xfId="9220"/>
    <cellStyle name="Comma 2 7 7 5 6" xfId="9221"/>
    <cellStyle name="Comma 2 7 7 5 7" xfId="9222"/>
    <cellStyle name="Comma 2 7 7 6" xfId="9223"/>
    <cellStyle name="Comma 2 7 7 6 2" xfId="9224"/>
    <cellStyle name="Comma 2 7 7 6 3" xfId="9225"/>
    <cellStyle name="Comma 2 7 7 7" xfId="9226"/>
    <cellStyle name="Comma 2 7 7 7 2" xfId="9227"/>
    <cellStyle name="Comma 2 7 7 7 3" xfId="9228"/>
    <cellStyle name="Comma 2 7 7 8" xfId="9229"/>
    <cellStyle name="Comma 2 7 7 8 2" xfId="9230"/>
    <cellStyle name="Comma 2 7 7 8 3" xfId="9231"/>
    <cellStyle name="Comma 2 7 7 9" xfId="9232"/>
    <cellStyle name="Comma 2 7 7 9 2" xfId="9233"/>
    <cellStyle name="Comma 2 7 7 9 3" xfId="9234"/>
    <cellStyle name="Comma 2 7 8" xfId="9235"/>
    <cellStyle name="Comma 2 7 8 10" xfId="9236"/>
    <cellStyle name="Comma 2 7 8 11" xfId="9237"/>
    <cellStyle name="Comma 2 7 8 2" xfId="9238"/>
    <cellStyle name="Comma 2 7 8 2 2" xfId="9239"/>
    <cellStyle name="Comma 2 7 8 2 2 2" xfId="9240"/>
    <cellStyle name="Comma 2 7 8 2 2 2 2" xfId="9241"/>
    <cellStyle name="Comma 2 7 8 2 2 2 3" xfId="9242"/>
    <cellStyle name="Comma 2 7 8 2 2 3" xfId="9243"/>
    <cellStyle name="Comma 2 7 8 2 2 3 2" xfId="9244"/>
    <cellStyle name="Comma 2 7 8 2 2 3 3" xfId="9245"/>
    <cellStyle name="Comma 2 7 8 2 2 4" xfId="9246"/>
    <cellStyle name="Comma 2 7 8 2 2 4 2" xfId="9247"/>
    <cellStyle name="Comma 2 7 8 2 2 4 3" xfId="9248"/>
    <cellStyle name="Comma 2 7 8 2 2 5" xfId="9249"/>
    <cellStyle name="Comma 2 7 8 2 2 5 2" xfId="9250"/>
    <cellStyle name="Comma 2 7 8 2 2 5 3" xfId="9251"/>
    <cellStyle name="Comma 2 7 8 2 2 6" xfId="9252"/>
    <cellStyle name="Comma 2 7 8 2 2 7" xfId="9253"/>
    <cellStyle name="Comma 2 7 8 2 3" xfId="9254"/>
    <cellStyle name="Comma 2 7 8 2 3 2" xfId="9255"/>
    <cellStyle name="Comma 2 7 8 2 3 3" xfId="9256"/>
    <cellStyle name="Comma 2 7 8 2 4" xfId="9257"/>
    <cellStyle name="Comma 2 7 8 2 4 2" xfId="9258"/>
    <cellStyle name="Comma 2 7 8 2 4 3" xfId="9259"/>
    <cellStyle name="Comma 2 7 8 2 5" xfId="9260"/>
    <cellStyle name="Comma 2 7 8 2 5 2" xfId="9261"/>
    <cellStyle name="Comma 2 7 8 2 5 3" xfId="9262"/>
    <cellStyle name="Comma 2 7 8 2 6" xfId="9263"/>
    <cellStyle name="Comma 2 7 8 2 6 2" xfId="9264"/>
    <cellStyle name="Comma 2 7 8 2 6 3" xfId="9265"/>
    <cellStyle name="Comma 2 7 8 2 7" xfId="9266"/>
    <cellStyle name="Comma 2 7 8 2 8" xfId="9267"/>
    <cellStyle name="Comma 2 7 8 3" xfId="9268"/>
    <cellStyle name="Comma 2 7 8 3 2" xfId="9269"/>
    <cellStyle name="Comma 2 7 8 3 2 2" xfId="9270"/>
    <cellStyle name="Comma 2 7 8 3 2 3" xfId="9271"/>
    <cellStyle name="Comma 2 7 8 3 3" xfId="9272"/>
    <cellStyle name="Comma 2 7 8 3 3 2" xfId="9273"/>
    <cellStyle name="Comma 2 7 8 3 3 3" xfId="9274"/>
    <cellStyle name="Comma 2 7 8 3 4" xfId="9275"/>
    <cellStyle name="Comma 2 7 8 3 4 2" xfId="9276"/>
    <cellStyle name="Comma 2 7 8 3 4 3" xfId="9277"/>
    <cellStyle name="Comma 2 7 8 3 5" xfId="9278"/>
    <cellStyle name="Comma 2 7 8 3 5 2" xfId="9279"/>
    <cellStyle name="Comma 2 7 8 3 5 3" xfId="9280"/>
    <cellStyle name="Comma 2 7 8 3 6" xfId="9281"/>
    <cellStyle name="Comma 2 7 8 3 7" xfId="9282"/>
    <cellStyle name="Comma 2 7 8 4" xfId="9283"/>
    <cellStyle name="Comma 2 7 8 4 2" xfId="9284"/>
    <cellStyle name="Comma 2 7 8 4 2 2" xfId="9285"/>
    <cellStyle name="Comma 2 7 8 4 2 3" xfId="9286"/>
    <cellStyle name="Comma 2 7 8 4 3" xfId="9287"/>
    <cellStyle name="Comma 2 7 8 4 3 2" xfId="9288"/>
    <cellStyle name="Comma 2 7 8 4 3 3" xfId="9289"/>
    <cellStyle name="Comma 2 7 8 4 4" xfId="9290"/>
    <cellStyle name="Comma 2 7 8 4 4 2" xfId="9291"/>
    <cellStyle name="Comma 2 7 8 4 4 3" xfId="9292"/>
    <cellStyle name="Comma 2 7 8 4 5" xfId="9293"/>
    <cellStyle name="Comma 2 7 8 4 5 2" xfId="9294"/>
    <cellStyle name="Comma 2 7 8 4 5 3" xfId="9295"/>
    <cellStyle name="Comma 2 7 8 4 6" xfId="9296"/>
    <cellStyle name="Comma 2 7 8 4 7" xfId="9297"/>
    <cellStyle name="Comma 2 7 8 5" xfId="9298"/>
    <cellStyle name="Comma 2 7 8 5 2" xfId="9299"/>
    <cellStyle name="Comma 2 7 8 5 2 2" xfId="9300"/>
    <cellStyle name="Comma 2 7 8 5 2 3" xfId="9301"/>
    <cellStyle name="Comma 2 7 8 5 3" xfId="9302"/>
    <cellStyle name="Comma 2 7 8 5 3 2" xfId="9303"/>
    <cellStyle name="Comma 2 7 8 5 3 3" xfId="9304"/>
    <cellStyle name="Comma 2 7 8 5 4" xfId="9305"/>
    <cellStyle name="Comma 2 7 8 5 4 2" xfId="9306"/>
    <cellStyle name="Comma 2 7 8 5 4 3" xfId="9307"/>
    <cellStyle name="Comma 2 7 8 5 5" xfId="9308"/>
    <cellStyle name="Comma 2 7 8 5 5 2" xfId="9309"/>
    <cellStyle name="Comma 2 7 8 5 5 3" xfId="9310"/>
    <cellStyle name="Comma 2 7 8 5 6" xfId="9311"/>
    <cellStyle name="Comma 2 7 8 5 7" xfId="9312"/>
    <cellStyle name="Comma 2 7 8 6" xfId="9313"/>
    <cellStyle name="Comma 2 7 8 6 2" xfId="9314"/>
    <cellStyle name="Comma 2 7 8 6 3" xfId="9315"/>
    <cellStyle name="Comma 2 7 8 7" xfId="9316"/>
    <cellStyle name="Comma 2 7 8 7 2" xfId="9317"/>
    <cellStyle name="Comma 2 7 8 7 3" xfId="9318"/>
    <cellStyle name="Comma 2 7 8 8" xfId="9319"/>
    <cellStyle name="Comma 2 7 8 8 2" xfId="9320"/>
    <cellStyle name="Comma 2 7 8 8 3" xfId="9321"/>
    <cellStyle name="Comma 2 7 8 9" xfId="9322"/>
    <cellStyle name="Comma 2 7 8 9 2" xfId="9323"/>
    <cellStyle name="Comma 2 7 8 9 3" xfId="9324"/>
    <cellStyle name="Comma 2 7 9" xfId="9325"/>
    <cellStyle name="Comma 2 7 9 10" xfId="9326"/>
    <cellStyle name="Comma 2 7 9 11" xfId="9327"/>
    <cellStyle name="Comma 2 7 9 2" xfId="9328"/>
    <cellStyle name="Comma 2 7 9 2 2" xfId="9329"/>
    <cellStyle name="Comma 2 7 9 2 2 2" xfId="9330"/>
    <cellStyle name="Comma 2 7 9 2 2 2 2" xfId="9331"/>
    <cellStyle name="Comma 2 7 9 2 2 2 3" xfId="9332"/>
    <cellStyle name="Comma 2 7 9 2 2 3" xfId="9333"/>
    <cellStyle name="Comma 2 7 9 2 2 3 2" xfId="9334"/>
    <cellStyle name="Comma 2 7 9 2 2 3 3" xfId="9335"/>
    <cellStyle name="Comma 2 7 9 2 2 4" xfId="9336"/>
    <cellStyle name="Comma 2 7 9 2 2 4 2" xfId="9337"/>
    <cellStyle name="Comma 2 7 9 2 2 4 3" xfId="9338"/>
    <cellStyle name="Comma 2 7 9 2 2 5" xfId="9339"/>
    <cellStyle name="Comma 2 7 9 2 2 5 2" xfId="9340"/>
    <cellStyle name="Comma 2 7 9 2 2 5 3" xfId="9341"/>
    <cellStyle name="Comma 2 7 9 2 2 6" xfId="9342"/>
    <cellStyle name="Comma 2 7 9 2 2 7" xfId="9343"/>
    <cellStyle name="Comma 2 7 9 2 3" xfId="9344"/>
    <cellStyle name="Comma 2 7 9 2 3 2" xfId="9345"/>
    <cellStyle name="Comma 2 7 9 2 3 3" xfId="9346"/>
    <cellStyle name="Comma 2 7 9 2 4" xfId="9347"/>
    <cellStyle name="Comma 2 7 9 2 4 2" xfId="9348"/>
    <cellStyle name="Comma 2 7 9 2 4 3" xfId="9349"/>
    <cellStyle name="Comma 2 7 9 2 5" xfId="9350"/>
    <cellStyle name="Comma 2 7 9 2 5 2" xfId="9351"/>
    <cellStyle name="Comma 2 7 9 2 5 3" xfId="9352"/>
    <cellStyle name="Comma 2 7 9 2 6" xfId="9353"/>
    <cellStyle name="Comma 2 7 9 2 6 2" xfId="9354"/>
    <cellStyle name="Comma 2 7 9 2 6 3" xfId="9355"/>
    <cellStyle name="Comma 2 7 9 2 7" xfId="9356"/>
    <cellStyle name="Comma 2 7 9 2 8" xfId="9357"/>
    <cellStyle name="Comma 2 7 9 3" xfId="9358"/>
    <cellStyle name="Comma 2 7 9 3 2" xfId="9359"/>
    <cellStyle name="Comma 2 7 9 3 2 2" xfId="9360"/>
    <cellStyle name="Comma 2 7 9 3 2 3" xfId="9361"/>
    <cellStyle name="Comma 2 7 9 3 3" xfId="9362"/>
    <cellStyle name="Comma 2 7 9 3 3 2" xfId="9363"/>
    <cellStyle name="Comma 2 7 9 3 3 3" xfId="9364"/>
    <cellStyle name="Comma 2 7 9 3 4" xfId="9365"/>
    <cellStyle name="Comma 2 7 9 3 4 2" xfId="9366"/>
    <cellStyle name="Comma 2 7 9 3 4 3" xfId="9367"/>
    <cellStyle name="Comma 2 7 9 3 5" xfId="9368"/>
    <cellStyle name="Comma 2 7 9 3 5 2" xfId="9369"/>
    <cellStyle name="Comma 2 7 9 3 5 3" xfId="9370"/>
    <cellStyle name="Comma 2 7 9 3 6" xfId="9371"/>
    <cellStyle name="Comma 2 7 9 3 7" xfId="9372"/>
    <cellStyle name="Comma 2 7 9 4" xfId="9373"/>
    <cellStyle name="Comma 2 7 9 4 2" xfId="9374"/>
    <cellStyle name="Comma 2 7 9 4 2 2" xfId="9375"/>
    <cellStyle name="Comma 2 7 9 4 2 3" xfId="9376"/>
    <cellStyle name="Comma 2 7 9 4 3" xfId="9377"/>
    <cellStyle name="Comma 2 7 9 4 3 2" xfId="9378"/>
    <cellStyle name="Comma 2 7 9 4 3 3" xfId="9379"/>
    <cellStyle name="Comma 2 7 9 4 4" xfId="9380"/>
    <cellStyle name="Comma 2 7 9 4 4 2" xfId="9381"/>
    <cellStyle name="Comma 2 7 9 4 4 3" xfId="9382"/>
    <cellStyle name="Comma 2 7 9 4 5" xfId="9383"/>
    <cellStyle name="Comma 2 7 9 4 5 2" xfId="9384"/>
    <cellStyle name="Comma 2 7 9 4 5 3" xfId="9385"/>
    <cellStyle name="Comma 2 7 9 4 6" xfId="9386"/>
    <cellStyle name="Comma 2 7 9 4 7" xfId="9387"/>
    <cellStyle name="Comma 2 7 9 5" xfId="9388"/>
    <cellStyle name="Comma 2 7 9 5 2" xfId="9389"/>
    <cellStyle name="Comma 2 7 9 5 2 2" xfId="9390"/>
    <cellStyle name="Comma 2 7 9 5 2 3" xfId="9391"/>
    <cellStyle name="Comma 2 7 9 5 3" xfId="9392"/>
    <cellStyle name="Comma 2 7 9 5 3 2" xfId="9393"/>
    <cellStyle name="Comma 2 7 9 5 3 3" xfId="9394"/>
    <cellStyle name="Comma 2 7 9 5 4" xfId="9395"/>
    <cellStyle name="Comma 2 7 9 5 4 2" xfId="9396"/>
    <cellStyle name="Comma 2 7 9 5 4 3" xfId="9397"/>
    <cellStyle name="Comma 2 7 9 5 5" xfId="9398"/>
    <cellStyle name="Comma 2 7 9 5 5 2" xfId="9399"/>
    <cellStyle name="Comma 2 7 9 5 5 3" xfId="9400"/>
    <cellStyle name="Comma 2 7 9 5 6" xfId="9401"/>
    <cellStyle name="Comma 2 7 9 5 7" xfId="9402"/>
    <cellStyle name="Comma 2 7 9 6" xfId="9403"/>
    <cellStyle name="Comma 2 7 9 6 2" xfId="9404"/>
    <cellStyle name="Comma 2 7 9 6 3" xfId="9405"/>
    <cellStyle name="Comma 2 7 9 7" xfId="9406"/>
    <cellStyle name="Comma 2 7 9 7 2" xfId="9407"/>
    <cellStyle name="Comma 2 7 9 7 3" xfId="9408"/>
    <cellStyle name="Comma 2 7 9 8" xfId="9409"/>
    <cellStyle name="Comma 2 7 9 8 2" xfId="9410"/>
    <cellStyle name="Comma 2 7 9 8 3" xfId="9411"/>
    <cellStyle name="Comma 2 7 9 9" xfId="9412"/>
    <cellStyle name="Comma 2 7 9 9 2" xfId="9413"/>
    <cellStyle name="Comma 2 7 9 9 3" xfId="9414"/>
    <cellStyle name="Comma 2 8" xfId="9415"/>
    <cellStyle name="Comma 2 8 10" xfId="9416"/>
    <cellStyle name="Comma 2 8 10 2" xfId="9417"/>
    <cellStyle name="Comma 2 8 10 2 2" xfId="9418"/>
    <cellStyle name="Comma 2 8 10 2 3" xfId="9419"/>
    <cellStyle name="Comma 2 8 10 3" xfId="9420"/>
    <cellStyle name="Comma 2 8 10 3 2" xfId="9421"/>
    <cellStyle name="Comma 2 8 10 3 3" xfId="9422"/>
    <cellStyle name="Comma 2 8 10 4" xfId="9423"/>
    <cellStyle name="Comma 2 8 10 4 2" xfId="9424"/>
    <cellStyle name="Comma 2 8 10 4 3" xfId="9425"/>
    <cellStyle name="Comma 2 8 10 5" xfId="9426"/>
    <cellStyle name="Comma 2 8 10 5 2" xfId="9427"/>
    <cellStyle name="Comma 2 8 10 5 3" xfId="9428"/>
    <cellStyle name="Comma 2 8 10 6" xfId="9429"/>
    <cellStyle name="Comma 2 8 10 7" xfId="9430"/>
    <cellStyle name="Comma 2 8 11" xfId="9431"/>
    <cellStyle name="Comma 2 8 11 2" xfId="9432"/>
    <cellStyle name="Comma 2 8 11 3" xfId="9433"/>
    <cellStyle name="Comma 2 8 12" xfId="9434"/>
    <cellStyle name="Comma 2 8 12 2" xfId="9435"/>
    <cellStyle name="Comma 2 8 12 3" xfId="9436"/>
    <cellStyle name="Comma 2 8 13" xfId="9437"/>
    <cellStyle name="Comma 2 8 13 2" xfId="9438"/>
    <cellStyle name="Comma 2 8 13 3" xfId="9439"/>
    <cellStyle name="Comma 2 8 14" xfId="9440"/>
    <cellStyle name="Comma 2 8 14 2" xfId="9441"/>
    <cellStyle name="Comma 2 8 14 3" xfId="9442"/>
    <cellStyle name="Comma 2 8 15" xfId="9443"/>
    <cellStyle name="Comma 2 8 16" xfId="9444"/>
    <cellStyle name="Comma 2 8 2" xfId="9445"/>
    <cellStyle name="Comma 2 8 2 10" xfId="9446"/>
    <cellStyle name="Comma 2 8 2 10 2" xfId="9447"/>
    <cellStyle name="Comma 2 8 2 10 3" xfId="9448"/>
    <cellStyle name="Comma 2 8 2 11" xfId="9449"/>
    <cellStyle name="Comma 2 8 2 11 2" xfId="9450"/>
    <cellStyle name="Comma 2 8 2 11 3" xfId="9451"/>
    <cellStyle name="Comma 2 8 2 12" xfId="9452"/>
    <cellStyle name="Comma 2 8 2 12 2" xfId="9453"/>
    <cellStyle name="Comma 2 8 2 12 3" xfId="9454"/>
    <cellStyle name="Comma 2 8 2 13" xfId="9455"/>
    <cellStyle name="Comma 2 8 2 13 2" xfId="9456"/>
    <cellStyle name="Comma 2 8 2 13 3" xfId="9457"/>
    <cellStyle name="Comma 2 8 2 14" xfId="9458"/>
    <cellStyle name="Comma 2 8 2 15" xfId="9459"/>
    <cellStyle name="Comma 2 8 2 2" xfId="9460"/>
    <cellStyle name="Comma 2 8 2 2 10" xfId="9461"/>
    <cellStyle name="Comma 2 8 2 2 10 2" xfId="9462"/>
    <cellStyle name="Comma 2 8 2 2 10 3" xfId="9463"/>
    <cellStyle name="Comma 2 8 2 2 11" xfId="9464"/>
    <cellStyle name="Comma 2 8 2 2 11 2" xfId="9465"/>
    <cellStyle name="Comma 2 8 2 2 11 3" xfId="9466"/>
    <cellStyle name="Comma 2 8 2 2 12" xfId="9467"/>
    <cellStyle name="Comma 2 8 2 2 12 2" xfId="9468"/>
    <cellStyle name="Comma 2 8 2 2 12 3" xfId="9469"/>
    <cellStyle name="Comma 2 8 2 2 13" xfId="9470"/>
    <cellStyle name="Comma 2 8 2 2 14" xfId="9471"/>
    <cellStyle name="Comma 2 8 2 2 2" xfId="9472"/>
    <cellStyle name="Comma 2 8 2 2 2 10" xfId="9473"/>
    <cellStyle name="Comma 2 8 2 2 2 11" xfId="9474"/>
    <cellStyle name="Comma 2 8 2 2 2 2" xfId="9475"/>
    <cellStyle name="Comma 2 8 2 2 2 2 2" xfId="9476"/>
    <cellStyle name="Comma 2 8 2 2 2 2 2 2" xfId="9477"/>
    <cellStyle name="Comma 2 8 2 2 2 2 2 2 2" xfId="9478"/>
    <cellStyle name="Comma 2 8 2 2 2 2 2 2 3" xfId="9479"/>
    <cellStyle name="Comma 2 8 2 2 2 2 2 3" xfId="9480"/>
    <cellStyle name="Comma 2 8 2 2 2 2 2 3 2" xfId="9481"/>
    <cellStyle name="Comma 2 8 2 2 2 2 2 3 3" xfId="9482"/>
    <cellStyle name="Comma 2 8 2 2 2 2 2 4" xfId="9483"/>
    <cellStyle name="Comma 2 8 2 2 2 2 2 4 2" xfId="9484"/>
    <cellStyle name="Comma 2 8 2 2 2 2 2 4 3" xfId="9485"/>
    <cellStyle name="Comma 2 8 2 2 2 2 2 5" xfId="9486"/>
    <cellStyle name="Comma 2 8 2 2 2 2 2 5 2" xfId="9487"/>
    <cellStyle name="Comma 2 8 2 2 2 2 2 5 3" xfId="9488"/>
    <cellStyle name="Comma 2 8 2 2 2 2 2 6" xfId="9489"/>
    <cellStyle name="Comma 2 8 2 2 2 2 2 7" xfId="9490"/>
    <cellStyle name="Comma 2 8 2 2 2 2 3" xfId="9491"/>
    <cellStyle name="Comma 2 8 2 2 2 2 3 2" xfId="9492"/>
    <cellStyle name="Comma 2 8 2 2 2 2 3 3" xfId="9493"/>
    <cellStyle name="Comma 2 8 2 2 2 2 4" xfId="9494"/>
    <cellStyle name="Comma 2 8 2 2 2 2 4 2" xfId="9495"/>
    <cellStyle name="Comma 2 8 2 2 2 2 4 3" xfId="9496"/>
    <cellStyle name="Comma 2 8 2 2 2 2 5" xfId="9497"/>
    <cellStyle name="Comma 2 8 2 2 2 2 5 2" xfId="9498"/>
    <cellStyle name="Comma 2 8 2 2 2 2 5 3" xfId="9499"/>
    <cellStyle name="Comma 2 8 2 2 2 2 6" xfId="9500"/>
    <cellStyle name="Comma 2 8 2 2 2 2 6 2" xfId="9501"/>
    <cellStyle name="Comma 2 8 2 2 2 2 6 3" xfId="9502"/>
    <cellStyle name="Comma 2 8 2 2 2 2 7" xfId="9503"/>
    <cellStyle name="Comma 2 8 2 2 2 2 8" xfId="9504"/>
    <cellStyle name="Comma 2 8 2 2 2 3" xfId="9505"/>
    <cellStyle name="Comma 2 8 2 2 2 3 2" xfId="9506"/>
    <cellStyle name="Comma 2 8 2 2 2 3 2 2" xfId="9507"/>
    <cellStyle name="Comma 2 8 2 2 2 3 2 3" xfId="9508"/>
    <cellStyle name="Comma 2 8 2 2 2 3 3" xfId="9509"/>
    <cellStyle name="Comma 2 8 2 2 2 3 3 2" xfId="9510"/>
    <cellStyle name="Comma 2 8 2 2 2 3 3 3" xfId="9511"/>
    <cellStyle name="Comma 2 8 2 2 2 3 4" xfId="9512"/>
    <cellStyle name="Comma 2 8 2 2 2 3 4 2" xfId="9513"/>
    <cellStyle name="Comma 2 8 2 2 2 3 4 3" xfId="9514"/>
    <cellStyle name="Comma 2 8 2 2 2 3 5" xfId="9515"/>
    <cellStyle name="Comma 2 8 2 2 2 3 5 2" xfId="9516"/>
    <cellStyle name="Comma 2 8 2 2 2 3 5 3" xfId="9517"/>
    <cellStyle name="Comma 2 8 2 2 2 3 6" xfId="9518"/>
    <cellStyle name="Comma 2 8 2 2 2 3 7" xfId="9519"/>
    <cellStyle name="Comma 2 8 2 2 2 4" xfId="9520"/>
    <cellStyle name="Comma 2 8 2 2 2 4 2" xfId="9521"/>
    <cellStyle name="Comma 2 8 2 2 2 4 2 2" xfId="9522"/>
    <cellStyle name="Comma 2 8 2 2 2 4 2 3" xfId="9523"/>
    <cellStyle name="Comma 2 8 2 2 2 4 3" xfId="9524"/>
    <cellStyle name="Comma 2 8 2 2 2 4 3 2" xfId="9525"/>
    <cellStyle name="Comma 2 8 2 2 2 4 3 3" xfId="9526"/>
    <cellStyle name="Comma 2 8 2 2 2 4 4" xfId="9527"/>
    <cellStyle name="Comma 2 8 2 2 2 4 4 2" xfId="9528"/>
    <cellStyle name="Comma 2 8 2 2 2 4 4 3" xfId="9529"/>
    <cellStyle name="Comma 2 8 2 2 2 4 5" xfId="9530"/>
    <cellStyle name="Comma 2 8 2 2 2 4 5 2" xfId="9531"/>
    <cellStyle name="Comma 2 8 2 2 2 4 5 3" xfId="9532"/>
    <cellStyle name="Comma 2 8 2 2 2 4 6" xfId="9533"/>
    <cellStyle name="Comma 2 8 2 2 2 4 7" xfId="9534"/>
    <cellStyle name="Comma 2 8 2 2 2 5" xfId="9535"/>
    <cellStyle name="Comma 2 8 2 2 2 5 2" xfId="9536"/>
    <cellStyle name="Comma 2 8 2 2 2 5 2 2" xfId="9537"/>
    <cellStyle name="Comma 2 8 2 2 2 5 2 3" xfId="9538"/>
    <cellStyle name="Comma 2 8 2 2 2 5 3" xfId="9539"/>
    <cellStyle name="Comma 2 8 2 2 2 5 3 2" xfId="9540"/>
    <cellStyle name="Comma 2 8 2 2 2 5 3 3" xfId="9541"/>
    <cellStyle name="Comma 2 8 2 2 2 5 4" xfId="9542"/>
    <cellStyle name="Comma 2 8 2 2 2 5 4 2" xfId="9543"/>
    <cellStyle name="Comma 2 8 2 2 2 5 4 3" xfId="9544"/>
    <cellStyle name="Comma 2 8 2 2 2 5 5" xfId="9545"/>
    <cellStyle name="Comma 2 8 2 2 2 5 5 2" xfId="9546"/>
    <cellStyle name="Comma 2 8 2 2 2 5 5 3" xfId="9547"/>
    <cellStyle name="Comma 2 8 2 2 2 5 6" xfId="9548"/>
    <cellStyle name="Comma 2 8 2 2 2 5 7" xfId="9549"/>
    <cellStyle name="Comma 2 8 2 2 2 6" xfId="9550"/>
    <cellStyle name="Comma 2 8 2 2 2 6 2" xfId="9551"/>
    <cellStyle name="Comma 2 8 2 2 2 6 3" xfId="9552"/>
    <cellStyle name="Comma 2 8 2 2 2 7" xfId="9553"/>
    <cellStyle name="Comma 2 8 2 2 2 7 2" xfId="9554"/>
    <cellStyle name="Comma 2 8 2 2 2 7 3" xfId="9555"/>
    <cellStyle name="Comma 2 8 2 2 2 8" xfId="9556"/>
    <cellStyle name="Comma 2 8 2 2 2 8 2" xfId="9557"/>
    <cellStyle name="Comma 2 8 2 2 2 8 3" xfId="9558"/>
    <cellStyle name="Comma 2 8 2 2 2 9" xfId="9559"/>
    <cellStyle name="Comma 2 8 2 2 2 9 2" xfId="9560"/>
    <cellStyle name="Comma 2 8 2 2 2 9 3" xfId="9561"/>
    <cellStyle name="Comma 2 8 2 2 3" xfId="9562"/>
    <cellStyle name="Comma 2 8 2 2 3 2" xfId="9563"/>
    <cellStyle name="Comma 2 8 2 2 3 2 2" xfId="9564"/>
    <cellStyle name="Comma 2 8 2 2 3 2 2 2" xfId="9565"/>
    <cellStyle name="Comma 2 8 2 2 3 2 2 3" xfId="9566"/>
    <cellStyle name="Comma 2 8 2 2 3 2 3" xfId="9567"/>
    <cellStyle name="Comma 2 8 2 2 3 2 3 2" xfId="9568"/>
    <cellStyle name="Comma 2 8 2 2 3 2 3 3" xfId="9569"/>
    <cellStyle name="Comma 2 8 2 2 3 2 4" xfId="9570"/>
    <cellStyle name="Comma 2 8 2 2 3 2 4 2" xfId="9571"/>
    <cellStyle name="Comma 2 8 2 2 3 2 4 3" xfId="9572"/>
    <cellStyle name="Comma 2 8 2 2 3 2 5" xfId="9573"/>
    <cellStyle name="Comma 2 8 2 2 3 2 5 2" xfId="9574"/>
    <cellStyle name="Comma 2 8 2 2 3 2 5 3" xfId="9575"/>
    <cellStyle name="Comma 2 8 2 2 3 2 6" xfId="9576"/>
    <cellStyle name="Comma 2 8 2 2 3 2 7" xfId="9577"/>
    <cellStyle name="Comma 2 8 2 2 3 3" xfId="9578"/>
    <cellStyle name="Comma 2 8 2 2 3 3 2" xfId="9579"/>
    <cellStyle name="Comma 2 8 2 2 3 3 3" xfId="9580"/>
    <cellStyle name="Comma 2 8 2 2 3 4" xfId="9581"/>
    <cellStyle name="Comma 2 8 2 2 3 4 2" xfId="9582"/>
    <cellStyle name="Comma 2 8 2 2 3 4 3" xfId="9583"/>
    <cellStyle name="Comma 2 8 2 2 3 5" xfId="9584"/>
    <cellStyle name="Comma 2 8 2 2 3 5 2" xfId="9585"/>
    <cellStyle name="Comma 2 8 2 2 3 5 3" xfId="9586"/>
    <cellStyle name="Comma 2 8 2 2 3 6" xfId="9587"/>
    <cellStyle name="Comma 2 8 2 2 3 6 2" xfId="9588"/>
    <cellStyle name="Comma 2 8 2 2 3 6 3" xfId="9589"/>
    <cellStyle name="Comma 2 8 2 2 3 7" xfId="9590"/>
    <cellStyle name="Comma 2 8 2 2 3 8" xfId="9591"/>
    <cellStyle name="Comma 2 8 2 2 4" xfId="9592"/>
    <cellStyle name="Comma 2 8 2 2 4 2" xfId="9593"/>
    <cellStyle name="Comma 2 8 2 2 4 2 2" xfId="9594"/>
    <cellStyle name="Comma 2 8 2 2 4 2 2 2" xfId="9595"/>
    <cellStyle name="Comma 2 8 2 2 4 2 2 3" xfId="9596"/>
    <cellStyle name="Comma 2 8 2 2 4 2 3" xfId="9597"/>
    <cellStyle name="Comma 2 8 2 2 4 2 3 2" xfId="9598"/>
    <cellStyle name="Comma 2 8 2 2 4 2 3 3" xfId="9599"/>
    <cellStyle name="Comma 2 8 2 2 4 2 4" xfId="9600"/>
    <cellStyle name="Comma 2 8 2 2 4 2 4 2" xfId="9601"/>
    <cellStyle name="Comma 2 8 2 2 4 2 4 3" xfId="9602"/>
    <cellStyle name="Comma 2 8 2 2 4 2 5" xfId="9603"/>
    <cellStyle name="Comma 2 8 2 2 4 2 5 2" xfId="9604"/>
    <cellStyle name="Comma 2 8 2 2 4 2 5 3" xfId="9605"/>
    <cellStyle name="Comma 2 8 2 2 4 2 6" xfId="9606"/>
    <cellStyle name="Comma 2 8 2 2 4 2 7" xfId="9607"/>
    <cellStyle name="Comma 2 8 2 2 4 3" xfId="9608"/>
    <cellStyle name="Comma 2 8 2 2 4 3 2" xfId="9609"/>
    <cellStyle name="Comma 2 8 2 2 4 3 3" xfId="9610"/>
    <cellStyle name="Comma 2 8 2 2 4 4" xfId="9611"/>
    <cellStyle name="Comma 2 8 2 2 4 4 2" xfId="9612"/>
    <cellStyle name="Comma 2 8 2 2 4 4 3" xfId="9613"/>
    <cellStyle name="Comma 2 8 2 2 4 5" xfId="9614"/>
    <cellStyle name="Comma 2 8 2 2 4 5 2" xfId="9615"/>
    <cellStyle name="Comma 2 8 2 2 4 5 3" xfId="9616"/>
    <cellStyle name="Comma 2 8 2 2 4 6" xfId="9617"/>
    <cellStyle name="Comma 2 8 2 2 4 6 2" xfId="9618"/>
    <cellStyle name="Comma 2 8 2 2 4 6 3" xfId="9619"/>
    <cellStyle name="Comma 2 8 2 2 4 7" xfId="9620"/>
    <cellStyle name="Comma 2 8 2 2 4 8" xfId="9621"/>
    <cellStyle name="Comma 2 8 2 2 5" xfId="9622"/>
    <cellStyle name="Comma 2 8 2 2 5 2" xfId="9623"/>
    <cellStyle name="Comma 2 8 2 2 5 2 2" xfId="9624"/>
    <cellStyle name="Comma 2 8 2 2 5 2 3" xfId="9625"/>
    <cellStyle name="Comma 2 8 2 2 5 3" xfId="9626"/>
    <cellStyle name="Comma 2 8 2 2 5 3 2" xfId="9627"/>
    <cellStyle name="Comma 2 8 2 2 5 3 3" xfId="9628"/>
    <cellStyle name="Comma 2 8 2 2 5 4" xfId="9629"/>
    <cellStyle name="Comma 2 8 2 2 5 4 2" xfId="9630"/>
    <cellStyle name="Comma 2 8 2 2 5 4 3" xfId="9631"/>
    <cellStyle name="Comma 2 8 2 2 5 5" xfId="9632"/>
    <cellStyle name="Comma 2 8 2 2 5 5 2" xfId="9633"/>
    <cellStyle name="Comma 2 8 2 2 5 5 3" xfId="9634"/>
    <cellStyle name="Comma 2 8 2 2 5 6" xfId="9635"/>
    <cellStyle name="Comma 2 8 2 2 5 7" xfId="9636"/>
    <cellStyle name="Comma 2 8 2 2 6" xfId="9637"/>
    <cellStyle name="Comma 2 8 2 2 6 2" xfId="9638"/>
    <cellStyle name="Comma 2 8 2 2 6 2 2" xfId="9639"/>
    <cellStyle name="Comma 2 8 2 2 6 2 3" xfId="9640"/>
    <cellStyle name="Comma 2 8 2 2 6 3" xfId="9641"/>
    <cellStyle name="Comma 2 8 2 2 6 3 2" xfId="9642"/>
    <cellStyle name="Comma 2 8 2 2 6 3 3" xfId="9643"/>
    <cellStyle name="Comma 2 8 2 2 6 4" xfId="9644"/>
    <cellStyle name="Comma 2 8 2 2 6 4 2" xfId="9645"/>
    <cellStyle name="Comma 2 8 2 2 6 4 3" xfId="9646"/>
    <cellStyle name="Comma 2 8 2 2 6 5" xfId="9647"/>
    <cellStyle name="Comma 2 8 2 2 6 5 2" xfId="9648"/>
    <cellStyle name="Comma 2 8 2 2 6 5 3" xfId="9649"/>
    <cellStyle name="Comma 2 8 2 2 6 6" xfId="9650"/>
    <cellStyle name="Comma 2 8 2 2 6 7" xfId="9651"/>
    <cellStyle name="Comma 2 8 2 2 7" xfId="9652"/>
    <cellStyle name="Comma 2 8 2 2 7 2" xfId="9653"/>
    <cellStyle name="Comma 2 8 2 2 7 2 2" xfId="9654"/>
    <cellStyle name="Comma 2 8 2 2 7 2 3" xfId="9655"/>
    <cellStyle name="Comma 2 8 2 2 7 3" xfId="9656"/>
    <cellStyle name="Comma 2 8 2 2 7 3 2" xfId="9657"/>
    <cellStyle name="Comma 2 8 2 2 7 3 3" xfId="9658"/>
    <cellStyle name="Comma 2 8 2 2 7 4" xfId="9659"/>
    <cellStyle name="Comma 2 8 2 2 7 4 2" xfId="9660"/>
    <cellStyle name="Comma 2 8 2 2 7 4 3" xfId="9661"/>
    <cellStyle name="Comma 2 8 2 2 7 5" xfId="9662"/>
    <cellStyle name="Comma 2 8 2 2 7 5 2" xfId="9663"/>
    <cellStyle name="Comma 2 8 2 2 7 5 3" xfId="9664"/>
    <cellStyle name="Comma 2 8 2 2 7 6" xfId="9665"/>
    <cellStyle name="Comma 2 8 2 2 7 7" xfId="9666"/>
    <cellStyle name="Comma 2 8 2 2 8" xfId="9667"/>
    <cellStyle name="Comma 2 8 2 2 8 2" xfId="9668"/>
    <cellStyle name="Comma 2 8 2 2 8 2 2" xfId="9669"/>
    <cellStyle name="Comma 2 8 2 2 8 2 3" xfId="9670"/>
    <cellStyle name="Comma 2 8 2 2 8 3" xfId="9671"/>
    <cellStyle name="Comma 2 8 2 2 8 3 2" xfId="9672"/>
    <cellStyle name="Comma 2 8 2 2 8 3 3" xfId="9673"/>
    <cellStyle name="Comma 2 8 2 2 8 4" xfId="9674"/>
    <cellStyle name="Comma 2 8 2 2 8 4 2" xfId="9675"/>
    <cellStyle name="Comma 2 8 2 2 8 4 3" xfId="9676"/>
    <cellStyle name="Comma 2 8 2 2 8 5" xfId="9677"/>
    <cellStyle name="Comma 2 8 2 2 8 5 2" xfId="9678"/>
    <cellStyle name="Comma 2 8 2 2 8 5 3" xfId="9679"/>
    <cellStyle name="Comma 2 8 2 2 8 6" xfId="9680"/>
    <cellStyle name="Comma 2 8 2 2 8 7" xfId="9681"/>
    <cellStyle name="Comma 2 8 2 2 9" xfId="9682"/>
    <cellStyle name="Comma 2 8 2 2 9 2" xfId="9683"/>
    <cellStyle name="Comma 2 8 2 2 9 3" xfId="9684"/>
    <cellStyle name="Comma 2 8 2 3" xfId="9685"/>
    <cellStyle name="Comma 2 8 2 3 10" xfId="9686"/>
    <cellStyle name="Comma 2 8 2 3 11" xfId="9687"/>
    <cellStyle name="Comma 2 8 2 3 2" xfId="9688"/>
    <cellStyle name="Comma 2 8 2 3 2 2" xfId="9689"/>
    <cellStyle name="Comma 2 8 2 3 2 2 2" xfId="9690"/>
    <cellStyle name="Comma 2 8 2 3 2 2 2 2" xfId="9691"/>
    <cellStyle name="Comma 2 8 2 3 2 2 2 3" xfId="9692"/>
    <cellStyle name="Comma 2 8 2 3 2 2 3" xfId="9693"/>
    <cellStyle name="Comma 2 8 2 3 2 2 3 2" xfId="9694"/>
    <cellStyle name="Comma 2 8 2 3 2 2 3 3" xfId="9695"/>
    <cellStyle name="Comma 2 8 2 3 2 2 4" xfId="9696"/>
    <cellStyle name="Comma 2 8 2 3 2 2 4 2" xfId="9697"/>
    <cellStyle name="Comma 2 8 2 3 2 2 4 3" xfId="9698"/>
    <cellStyle name="Comma 2 8 2 3 2 2 5" xfId="9699"/>
    <cellStyle name="Comma 2 8 2 3 2 2 5 2" xfId="9700"/>
    <cellStyle name="Comma 2 8 2 3 2 2 5 3" xfId="9701"/>
    <cellStyle name="Comma 2 8 2 3 2 2 6" xfId="9702"/>
    <cellStyle name="Comma 2 8 2 3 2 2 7" xfId="9703"/>
    <cellStyle name="Comma 2 8 2 3 2 3" xfId="9704"/>
    <cellStyle name="Comma 2 8 2 3 2 3 2" xfId="9705"/>
    <cellStyle name="Comma 2 8 2 3 2 3 3" xfId="9706"/>
    <cellStyle name="Comma 2 8 2 3 2 4" xfId="9707"/>
    <cellStyle name="Comma 2 8 2 3 2 4 2" xfId="9708"/>
    <cellStyle name="Comma 2 8 2 3 2 4 3" xfId="9709"/>
    <cellStyle name="Comma 2 8 2 3 2 5" xfId="9710"/>
    <cellStyle name="Comma 2 8 2 3 2 5 2" xfId="9711"/>
    <cellStyle name="Comma 2 8 2 3 2 5 3" xfId="9712"/>
    <cellStyle name="Comma 2 8 2 3 2 6" xfId="9713"/>
    <cellStyle name="Comma 2 8 2 3 2 6 2" xfId="9714"/>
    <cellStyle name="Comma 2 8 2 3 2 6 3" xfId="9715"/>
    <cellStyle name="Comma 2 8 2 3 2 7" xfId="9716"/>
    <cellStyle name="Comma 2 8 2 3 2 8" xfId="9717"/>
    <cellStyle name="Comma 2 8 2 3 3" xfId="9718"/>
    <cellStyle name="Comma 2 8 2 3 3 2" xfId="9719"/>
    <cellStyle name="Comma 2 8 2 3 3 2 2" xfId="9720"/>
    <cellStyle name="Comma 2 8 2 3 3 2 3" xfId="9721"/>
    <cellStyle name="Comma 2 8 2 3 3 3" xfId="9722"/>
    <cellStyle name="Comma 2 8 2 3 3 3 2" xfId="9723"/>
    <cellStyle name="Comma 2 8 2 3 3 3 3" xfId="9724"/>
    <cellStyle name="Comma 2 8 2 3 3 4" xfId="9725"/>
    <cellStyle name="Comma 2 8 2 3 3 4 2" xfId="9726"/>
    <cellStyle name="Comma 2 8 2 3 3 4 3" xfId="9727"/>
    <cellStyle name="Comma 2 8 2 3 3 5" xfId="9728"/>
    <cellStyle name="Comma 2 8 2 3 3 5 2" xfId="9729"/>
    <cellStyle name="Comma 2 8 2 3 3 5 3" xfId="9730"/>
    <cellStyle name="Comma 2 8 2 3 3 6" xfId="9731"/>
    <cellStyle name="Comma 2 8 2 3 3 7" xfId="9732"/>
    <cellStyle name="Comma 2 8 2 3 4" xfId="9733"/>
    <cellStyle name="Comma 2 8 2 3 4 2" xfId="9734"/>
    <cellStyle name="Comma 2 8 2 3 4 2 2" xfId="9735"/>
    <cellStyle name="Comma 2 8 2 3 4 2 3" xfId="9736"/>
    <cellStyle name="Comma 2 8 2 3 4 3" xfId="9737"/>
    <cellStyle name="Comma 2 8 2 3 4 3 2" xfId="9738"/>
    <cellStyle name="Comma 2 8 2 3 4 3 3" xfId="9739"/>
    <cellStyle name="Comma 2 8 2 3 4 4" xfId="9740"/>
    <cellStyle name="Comma 2 8 2 3 4 4 2" xfId="9741"/>
    <cellStyle name="Comma 2 8 2 3 4 4 3" xfId="9742"/>
    <cellStyle name="Comma 2 8 2 3 4 5" xfId="9743"/>
    <cellStyle name="Comma 2 8 2 3 4 5 2" xfId="9744"/>
    <cellStyle name="Comma 2 8 2 3 4 5 3" xfId="9745"/>
    <cellStyle name="Comma 2 8 2 3 4 6" xfId="9746"/>
    <cellStyle name="Comma 2 8 2 3 4 7" xfId="9747"/>
    <cellStyle name="Comma 2 8 2 3 5" xfId="9748"/>
    <cellStyle name="Comma 2 8 2 3 5 2" xfId="9749"/>
    <cellStyle name="Comma 2 8 2 3 5 2 2" xfId="9750"/>
    <cellStyle name="Comma 2 8 2 3 5 2 3" xfId="9751"/>
    <cellStyle name="Comma 2 8 2 3 5 3" xfId="9752"/>
    <cellStyle name="Comma 2 8 2 3 5 3 2" xfId="9753"/>
    <cellStyle name="Comma 2 8 2 3 5 3 3" xfId="9754"/>
    <cellStyle name="Comma 2 8 2 3 5 4" xfId="9755"/>
    <cellStyle name="Comma 2 8 2 3 5 4 2" xfId="9756"/>
    <cellStyle name="Comma 2 8 2 3 5 4 3" xfId="9757"/>
    <cellStyle name="Comma 2 8 2 3 5 5" xfId="9758"/>
    <cellStyle name="Comma 2 8 2 3 5 5 2" xfId="9759"/>
    <cellStyle name="Comma 2 8 2 3 5 5 3" xfId="9760"/>
    <cellStyle name="Comma 2 8 2 3 5 6" xfId="9761"/>
    <cellStyle name="Comma 2 8 2 3 5 7" xfId="9762"/>
    <cellStyle name="Comma 2 8 2 3 6" xfId="9763"/>
    <cellStyle name="Comma 2 8 2 3 6 2" xfId="9764"/>
    <cellStyle name="Comma 2 8 2 3 6 3" xfId="9765"/>
    <cellStyle name="Comma 2 8 2 3 7" xfId="9766"/>
    <cellStyle name="Comma 2 8 2 3 7 2" xfId="9767"/>
    <cellStyle name="Comma 2 8 2 3 7 3" xfId="9768"/>
    <cellStyle name="Comma 2 8 2 3 8" xfId="9769"/>
    <cellStyle name="Comma 2 8 2 3 8 2" xfId="9770"/>
    <cellStyle name="Comma 2 8 2 3 8 3" xfId="9771"/>
    <cellStyle name="Comma 2 8 2 3 9" xfId="9772"/>
    <cellStyle name="Comma 2 8 2 3 9 2" xfId="9773"/>
    <cellStyle name="Comma 2 8 2 3 9 3" xfId="9774"/>
    <cellStyle name="Comma 2 8 2 4" xfId="9775"/>
    <cellStyle name="Comma 2 8 2 4 2" xfId="9776"/>
    <cellStyle name="Comma 2 8 2 4 2 2" xfId="9777"/>
    <cellStyle name="Comma 2 8 2 4 2 2 2" xfId="9778"/>
    <cellStyle name="Comma 2 8 2 4 2 2 3" xfId="9779"/>
    <cellStyle name="Comma 2 8 2 4 2 3" xfId="9780"/>
    <cellStyle name="Comma 2 8 2 4 2 3 2" xfId="9781"/>
    <cellStyle name="Comma 2 8 2 4 2 3 3" xfId="9782"/>
    <cellStyle name="Comma 2 8 2 4 2 4" xfId="9783"/>
    <cellStyle name="Comma 2 8 2 4 2 4 2" xfId="9784"/>
    <cellStyle name="Comma 2 8 2 4 2 4 3" xfId="9785"/>
    <cellStyle name="Comma 2 8 2 4 2 5" xfId="9786"/>
    <cellStyle name="Comma 2 8 2 4 2 5 2" xfId="9787"/>
    <cellStyle name="Comma 2 8 2 4 2 5 3" xfId="9788"/>
    <cellStyle name="Comma 2 8 2 4 2 6" xfId="9789"/>
    <cellStyle name="Comma 2 8 2 4 2 7" xfId="9790"/>
    <cellStyle name="Comma 2 8 2 4 3" xfId="9791"/>
    <cellStyle name="Comma 2 8 2 4 3 2" xfId="9792"/>
    <cellStyle name="Comma 2 8 2 4 3 3" xfId="9793"/>
    <cellStyle name="Comma 2 8 2 4 4" xfId="9794"/>
    <cellStyle name="Comma 2 8 2 4 4 2" xfId="9795"/>
    <cellStyle name="Comma 2 8 2 4 4 3" xfId="9796"/>
    <cellStyle name="Comma 2 8 2 4 5" xfId="9797"/>
    <cellStyle name="Comma 2 8 2 4 5 2" xfId="9798"/>
    <cellStyle name="Comma 2 8 2 4 5 3" xfId="9799"/>
    <cellStyle name="Comma 2 8 2 4 6" xfId="9800"/>
    <cellStyle name="Comma 2 8 2 4 6 2" xfId="9801"/>
    <cellStyle name="Comma 2 8 2 4 6 3" xfId="9802"/>
    <cellStyle name="Comma 2 8 2 4 7" xfId="9803"/>
    <cellStyle name="Comma 2 8 2 4 8" xfId="9804"/>
    <cellStyle name="Comma 2 8 2 5" xfId="9805"/>
    <cellStyle name="Comma 2 8 2 5 2" xfId="9806"/>
    <cellStyle name="Comma 2 8 2 5 2 2" xfId="9807"/>
    <cellStyle name="Comma 2 8 2 5 2 2 2" xfId="9808"/>
    <cellStyle name="Comma 2 8 2 5 2 2 3" xfId="9809"/>
    <cellStyle name="Comma 2 8 2 5 2 3" xfId="9810"/>
    <cellStyle name="Comma 2 8 2 5 2 3 2" xfId="9811"/>
    <cellStyle name="Comma 2 8 2 5 2 3 3" xfId="9812"/>
    <cellStyle name="Comma 2 8 2 5 2 4" xfId="9813"/>
    <cellStyle name="Comma 2 8 2 5 2 4 2" xfId="9814"/>
    <cellStyle name="Comma 2 8 2 5 2 4 3" xfId="9815"/>
    <cellStyle name="Comma 2 8 2 5 2 5" xfId="9816"/>
    <cellStyle name="Comma 2 8 2 5 2 5 2" xfId="9817"/>
    <cellStyle name="Comma 2 8 2 5 2 5 3" xfId="9818"/>
    <cellStyle name="Comma 2 8 2 5 2 6" xfId="9819"/>
    <cellStyle name="Comma 2 8 2 5 2 7" xfId="9820"/>
    <cellStyle name="Comma 2 8 2 5 3" xfId="9821"/>
    <cellStyle name="Comma 2 8 2 5 3 2" xfId="9822"/>
    <cellStyle name="Comma 2 8 2 5 3 3" xfId="9823"/>
    <cellStyle name="Comma 2 8 2 5 4" xfId="9824"/>
    <cellStyle name="Comma 2 8 2 5 4 2" xfId="9825"/>
    <cellStyle name="Comma 2 8 2 5 4 3" xfId="9826"/>
    <cellStyle name="Comma 2 8 2 5 5" xfId="9827"/>
    <cellStyle name="Comma 2 8 2 5 5 2" xfId="9828"/>
    <cellStyle name="Comma 2 8 2 5 5 3" xfId="9829"/>
    <cellStyle name="Comma 2 8 2 5 6" xfId="9830"/>
    <cellStyle name="Comma 2 8 2 5 6 2" xfId="9831"/>
    <cellStyle name="Comma 2 8 2 5 6 3" xfId="9832"/>
    <cellStyle name="Comma 2 8 2 5 7" xfId="9833"/>
    <cellStyle name="Comma 2 8 2 5 8" xfId="9834"/>
    <cellStyle name="Comma 2 8 2 6" xfId="9835"/>
    <cellStyle name="Comma 2 8 2 6 2" xfId="9836"/>
    <cellStyle name="Comma 2 8 2 6 2 2" xfId="9837"/>
    <cellStyle name="Comma 2 8 2 6 2 3" xfId="9838"/>
    <cellStyle name="Comma 2 8 2 6 3" xfId="9839"/>
    <cellStyle name="Comma 2 8 2 6 3 2" xfId="9840"/>
    <cellStyle name="Comma 2 8 2 6 3 3" xfId="9841"/>
    <cellStyle name="Comma 2 8 2 6 4" xfId="9842"/>
    <cellStyle name="Comma 2 8 2 6 4 2" xfId="9843"/>
    <cellStyle name="Comma 2 8 2 6 4 3" xfId="9844"/>
    <cellStyle name="Comma 2 8 2 6 5" xfId="9845"/>
    <cellStyle name="Comma 2 8 2 6 5 2" xfId="9846"/>
    <cellStyle name="Comma 2 8 2 6 5 3" xfId="9847"/>
    <cellStyle name="Comma 2 8 2 6 6" xfId="9848"/>
    <cellStyle name="Comma 2 8 2 6 7" xfId="9849"/>
    <cellStyle name="Comma 2 8 2 7" xfId="9850"/>
    <cellStyle name="Comma 2 8 2 7 2" xfId="9851"/>
    <cellStyle name="Comma 2 8 2 7 2 2" xfId="9852"/>
    <cellStyle name="Comma 2 8 2 7 2 3" xfId="9853"/>
    <cellStyle name="Comma 2 8 2 7 3" xfId="9854"/>
    <cellStyle name="Comma 2 8 2 7 3 2" xfId="9855"/>
    <cellStyle name="Comma 2 8 2 7 3 3" xfId="9856"/>
    <cellStyle name="Comma 2 8 2 7 4" xfId="9857"/>
    <cellStyle name="Comma 2 8 2 7 4 2" xfId="9858"/>
    <cellStyle name="Comma 2 8 2 7 4 3" xfId="9859"/>
    <cellStyle name="Comma 2 8 2 7 5" xfId="9860"/>
    <cellStyle name="Comma 2 8 2 7 5 2" xfId="9861"/>
    <cellStyle name="Comma 2 8 2 7 5 3" xfId="9862"/>
    <cellStyle name="Comma 2 8 2 7 6" xfId="9863"/>
    <cellStyle name="Comma 2 8 2 7 7" xfId="9864"/>
    <cellStyle name="Comma 2 8 2 8" xfId="9865"/>
    <cellStyle name="Comma 2 8 2 8 2" xfId="9866"/>
    <cellStyle name="Comma 2 8 2 8 2 2" xfId="9867"/>
    <cellStyle name="Comma 2 8 2 8 2 3" xfId="9868"/>
    <cellStyle name="Comma 2 8 2 8 3" xfId="9869"/>
    <cellStyle name="Comma 2 8 2 8 3 2" xfId="9870"/>
    <cellStyle name="Comma 2 8 2 8 3 3" xfId="9871"/>
    <cellStyle name="Comma 2 8 2 8 4" xfId="9872"/>
    <cellStyle name="Comma 2 8 2 8 4 2" xfId="9873"/>
    <cellStyle name="Comma 2 8 2 8 4 3" xfId="9874"/>
    <cellStyle name="Comma 2 8 2 8 5" xfId="9875"/>
    <cellStyle name="Comma 2 8 2 8 5 2" xfId="9876"/>
    <cellStyle name="Comma 2 8 2 8 5 3" xfId="9877"/>
    <cellStyle name="Comma 2 8 2 8 6" xfId="9878"/>
    <cellStyle name="Comma 2 8 2 8 7" xfId="9879"/>
    <cellStyle name="Comma 2 8 2 9" xfId="9880"/>
    <cellStyle name="Comma 2 8 2 9 2" xfId="9881"/>
    <cellStyle name="Comma 2 8 2 9 2 2" xfId="9882"/>
    <cellStyle name="Comma 2 8 2 9 2 3" xfId="9883"/>
    <cellStyle name="Comma 2 8 2 9 3" xfId="9884"/>
    <cellStyle name="Comma 2 8 2 9 3 2" xfId="9885"/>
    <cellStyle name="Comma 2 8 2 9 3 3" xfId="9886"/>
    <cellStyle name="Comma 2 8 2 9 4" xfId="9887"/>
    <cellStyle name="Comma 2 8 2 9 4 2" xfId="9888"/>
    <cellStyle name="Comma 2 8 2 9 4 3" xfId="9889"/>
    <cellStyle name="Comma 2 8 2 9 5" xfId="9890"/>
    <cellStyle name="Comma 2 8 2 9 5 2" xfId="9891"/>
    <cellStyle name="Comma 2 8 2 9 5 3" xfId="9892"/>
    <cellStyle name="Comma 2 8 2 9 6" xfId="9893"/>
    <cellStyle name="Comma 2 8 2 9 7" xfId="9894"/>
    <cellStyle name="Comma 2 8 3" xfId="9895"/>
    <cellStyle name="Comma 2 8 3 10" xfId="9896"/>
    <cellStyle name="Comma 2 8 3 10 2" xfId="9897"/>
    <cellStyle name="Comma 2 8 3 10 3" xfId="9898"/>
    <cellStyle name="Comma 2 8 3 11" xfId="9899"/>
    <cellStyle name="Comma 2 8 3 11 2" xfId="9900"/>
    <cellStyle name="Comma 2 8 3 11 3" xfId="9901"/>
    <cellStyle name="Comma 2 8 3 12" xfId="9902"/>
    <cellStyle name="Comma 2 8 3 12 2" xfId="9903"/>
    <cellStyle name="Comma 2 8 3 12 3" xfId="9904"/>
    <cellStyle name="Comma 2 8 3 13" xfId="9905"/>
    <cellStyle name="Comma 2 8 3 14" xfId="9906"/>
    <cellStyle name="Comma 2 8 3 2" xfId="9907"/>
    <cellStyle name="Comma 2 8 3 2 10" xfId="9908"/>
    <cellStyle name="Comma 2 8 3 2 11" xfId="9909"/>
    <cellStyle name="Comma 2 8 3 2 2" xfId="9910"/>
    <cellStyle name="Comma 2 8 3 2 2 2" xfId="9911"/>
    <cellStyle name="Comma 2 8 3 2 2 2 2" xfId="9912"/>
    <cellStyle name="Comma 2 8 3 2 2 2 2 2" xfId="9913"/>
    <cellStyle name="Comma 2 8 3 2 2 2 2 3" xfId="9914"/>
    <cellStyle name="Comma 2 8 3 2 2 2 3" xfId="9915"/>
    <cellStyle name="Comma 2 8 3 2 2 2 3 2" xfId="9916"/>
    <cellStyle name="Comma 2 8 3 2 2 2 3 3" xfId="9917"/>
    <cellStyle name="Comma 2 8 3 2 2 2 4" xfId="9918"/>
    <cellStyle name="Comma 2 8 3 2 2 2 4 2" xfId="9919"/>
    <cellStyle name="Comma 2 8 3 2 2 2 4 3" xfId="9920"/>
    <cellStyle name="Comma 2 8 3 2 2 2 5" xfId="9921"/>
    <cellStyle name="Comma 2 8 3 2 2 2 5 2" xfId="9922"/>
    <cellStyle name="Comma 2 8 3 2 2 2 5 3" xfId="9923"/>
    <cellStyle name="Comma 2 8 3 2 2 2 6" xfId="9924"/>
    <cellStyle name="Comma 2 8 3 2 2 2 7" xfId="9925"/>
    <cellStyle name="Comma 2 8 3 2 2 3" xfId="9926"/>
    <cellStyle name="Comma 2 8 3 2 2 3 2" xfId="9927"/>
    <cellStyle name="Comma 2 8 3 2 2 3 3" xfId="9928"/>
    <cellStyle name="Comma 2 8 3 2 2 4" xfId="9929"/>
    <cellStyle name="Comma 2 8 3 2 2 4 2" xfId="9930"/>
    <cellStyle name="Comma 2 8 3 2 2 4 3" xfId="9931"/>
    <cellStyle name="Comma 2 8 3 2 2 5" xfId="9932"/>
    <cellStyle name="Comma 2 8 3 2 2 5 2" xfId="9933"/>
    <cellStyle name="Comma 2 8 3 2 2 5 3" xfId="9934"/>
    <cellStyle name="Comma 2 8 3 2 2 6" xfId="9935"/>
    <cellStyle name="Comma 2 8 3 2 2 6 2" xfId="9936"/>
    <cellStyle name="Comma 2 8 3 2 2 6 3" xfId="9937"/>
    <cellStyle name="Comma 2 8 3 2 2 7" xfId="9938"/>
    <cellStyle name="Comma 2 8 3 2 2 8" xfId="9939"/>
    <cellStyle name="Comma 2 8 3 2 3" xfId="9940"/>
    <cellStyle name="Comma 2 8 3 2 3 2" xfId="9941"/>
    <cellStyle name="Comma 2 8 3 2 3 2 2" xfId="9942"/>
    <cellStyle name="Comma 2 8 3 2 3 2 3" xfId="9943"/>
    <cellStyle name="Comma 2 8 3 2 3 3" xfId="9944"/>
    <cellStyle name="Comma 2 8 3 2 3 3 2" xfId="9945"/>
    <cellStyle name="Comma 2 8 3 2 3 3 3" xfId="9946"/>
    <cellStyle name="Comma 2 8 3 2 3 4" xfId="9947"/>
    <cellStyle name="Comma 2 8 3 2 3 4 2" xfId="9948"/>
    <cellStyle name="Comma 2 8 3 2 3 4 3" xfId="9949"/>
    <cellStyle name="Comma 2 8 3 2 3 5" xfId="9950"/>
    <cellStyle name="Comma 2 8 3 2 3 5 2" xfId="9951"/>
    <cellStyle name="Comma 2 8 3 2 3 5 3" xfId="9952"/>
    <cellStyle name="Comma 2 8 3 2 3 6" xfId="9953"/>
    <cellStyle name="Comma 2 8 3 2 3 7" xfId="9954"/>
    <cellStyle name="Comma 2 8 3 2 4" xfId="9955"/>
    <cellStyle name="Comma 2 8 3 2 4 2" xfId="9956"/>
    <cellStyle name="Comma 2 8 3 2 4 2 2" xfId="9957"/>
    <cellStyle name="Comma 2 8 3 2 4 2 3" xfId="9958"/>
    <cellStyle name="Comma 2 8 3 2 4 3" xfId="9959"/>
    <cellStyle name="Comma 2 8 3 2 4 3 2" xfId="9960"/>
    <cellStyle name="Comma 2 8 3 2 4 3 3" xfId="9961"/>
    <cellStyle name="Comma 2 8 3 2 4 4" xfId="9962"/>
    <cellStyle name="Comma 2 8 3 2 4 4 2" xfId="9963"/>
    <cellStyle name="Comma 2 8 3 2 4 4 3" xfId="9964"/>
    <cellStyle name="Comma 2 8 3 2 4 5" xfId="9965"/>
    <cellStyle name="Comma 2 8 3 2 4 5 2" xfId="9966"/>
    <cellStyle name="Comma 2 8 3 2 4 5 3" xfId="9967"/>
    <cellStyle name="Comma 2 8 3 2 4 6" xfId="9968"/>
    <cellStyle name="Comma 2 8 3 2 4 7" xfId="9969"/>
    <cellStyle name="Comma 2 8 3 2 5" xfId="9970"/>
    <cellStyle name="Comma 2 8 3 2 5 2" xfId="9971"/>
    <cellStyle name="Comma 2 8 3 2 5 2 2" xfId="9972"/>
    <cellStyle name="Comma 2 8 3 2 5 2 3" xfId="9973"/>
    <cellStyle name="Comma 2 8 3 2 5 3" xfId="9974"/>
    <cellStyle name="Comma 2 8 3 2 5 3 2" xfId="9975"/>
    <cellStyle name="Comma 2 8 3 2 5 3 3" xfId="9976"/>
    <cellStyle name="Comma 2 8 3 2 5 4" xfId="9977"/>
    <cellStyle name="Comma 2 8 3 2 5 4 2" xfId="9978"/>
    <cellStyle name="Comma 2 8 3 2 5 4 3" xfId="9979"/>
    <cellStyle name="Comma 2 8 3 2 5 5" xfId="9980"/>
    <cellStyle name="Comma 2 8 3 2 5 5 2" xfId="9981"/>
    <cellStyle name="Comma 2 8 3 2 5 5 3" xfId="9982"/>
    <cellStyle name="Comma 2 8 3 2 5 6" xfId="9983"/>
    <cellStyle name="Comma 2 8 3 2 5 7" xfId="9984"/>
    <cellStyle name="Comma 2 8 3 2 6" xfId="9985"/>
    <cellStyle name="Comma 2 8 3 2 6 2" xfId="9986"/>
    <cellStyle name="Comma 2 8 3 2 6 3" xfId="9987"/>
    <cellStyle name="Comma 2 8 3 2 7" xfId="9988"/>
    <cellStyle name="Comma 2 8 3 2 7 2" xfId="9989"/>
    <cellStyle name="Comma 2 8 3 2 7 3" xfId="9990"/>
    <cellStyle name="Comma 2 8 3 2 8" xfId="9991"/>
    <cellStyle name="Comma 2 8 3 2 8 2" xfId="9992"/>
    <cellStyle name="Comma 2 8 3 2 8 3" xfId="9993"/>
    <cellStyle name="Comma 2 8 3 2 9" xfId="9994"/>
    <cellStyle name="Comma 2 8 3 2 9 2" xfId="9995"/>
    <cellStyle name="Comma 2 8 3 2 9 3" xfId="9996"/>
    <cellStyle name="Comma 2 8 3 3" xfId="9997"/>
    <cellStyle name="Comma 2 8 3 3 2" xfId="9998"/>
    <cellStyle name="Comma 2 8 3 3 2 2" xfId="9999"/>
    <cellStyle name="Comma 2 8 3 3 2 2 2" xfId="10000"/>
    <cellStyle name="Comma 2 8 3 3 2 2 3" xfId="10001"/>
    <cellStyle name="Comma 2 8 3 3 2 3" xfId="10002"/>
    <cellStyle name="Comma 2 8 3 3 2 3 2" xfId="10003"/>
    <cellStyle name="Comma 2 8 3 3 2 3 3" xfId="10004"/>
    <cellStyle name="Comma 2 8 3 3 2 4" xfId="10005"/>
    <cellStyle name="Comma 2 8 3 3 2 4 2" xfId="10006"/>
    <cellStyle name="Comma 2 8 3 3 2 4 3" xfId="10007"/>
    <cellStyle name="Comma 2 8 3 3 2 5" xfId="10008"/>
    <cellStyle name="Comma 2 8 3 3 2 5 2" xfId="10009"/>
    <cellStyle name="Comma 2 8 3 3 2 5 3" xfId="10010"/>
    <cellStyle name="Comma 2 8 3 3 2 6" xfId="10011"/>
    <cellStyle name="Comma 2 8 3 3 2 7" xfId="10012"/>
    <cellStyle name="Comma 2 8 3 3 3" xfId="10013"/>
    <cellStyle name="Comma 2 8 3 3 3 2" xfId="10014"/>
    <cellStyle name="Comma 2 8 3 3 3 3" xfId="10015"/>
    <cellStyle name="Comma 2 8 3 3 4" xfId="10016"/>
    <cellStyle name="Comma 2 8 3 3 4 2" xfId="10017"/>
    <cellStyle name="Comma 2 8 3 3 4 3" xfId="10018"/>
    <cellStyle name="Comma 2 8 3 3 5" xfId="10019"/>
    <cellStyle name="Comma 2 8 3 3 5 2" xfId="10020"/>
    <cellStyle name="Comma 2 8 3 3 5 3" xfId="10021"/>
    <cellStyle name="Comma 2 8 3 3 6" xfId="10022"/>
    <cellStyle name="Comma 2 8 3 3 6 2" xfId="10023"/>
    <cellStyle name="Comma 2 8 3 3 6 3" xfId="10024"/>
    <cellStyle name="Comma 2 8 3 3 7" xfId="10025"/>
    <cellStyle name="Comma 2 8 3 3 8" xfId="10026"/>
    <cellStyle name="Comma 2 8 3 4" xfId="10027"/>
    <cellStyle name="Comma 2 8 3 4 2" xfId="10028"/>
    <cellStyle name="Comma 2 8 3 4 2 2" xfId="10029"/>
    <cellStyle name="Comma 2 8 3 4 2 2 2" xfId="10030"/>
    <cellStyle name="Comma 2 8 3 4 2 2 3" xfId="10031"/>
    <cellStyle name="Comma 2 8 3 4 2 3" xfId="10032"/>
    <cellStyle name="Comma 2 8 3 4 2 3 2" xfId="10033"/>
    <cellStyle name="Comma 2 8 3 4 2 3 3" xfId="10034"/>
    <cellStyle name="Comma 2 8 3 4 2 4" xfId="10035"/>
    <cellStyle name="Comma 2 8 3 4 2 4 2" xfId="10036"/>
    <cellStyle name="Comma 2 8 3 4 2 4 3" xfId="10037"/>
    <cellStyle name="Comma 2 8 3 4 2 5" xfId="10038"/>
    <cellStyle name="Comma 2 8 3 4 2 5 2" xfId="10039"/>
    <cellStyle name="Comma 2 8 3 4 2 5 3" xfId="10040"/>
    <cellStyle name="Comma 2 8 3 4 2 6" xfId="10041"/>
    <cellStyle name="Comma 2 8 3 4 2 7" xfId="10042"/>
    <cellStyle name="Comma 2 8 3 4 3" xfId="10043"/>
    <cellStyle name="Comma 2 8 3 4 3 2" xfId="10044"/>
    <cellStyle name="Comma 2 8 3 4 3 3" xfId="10045"/>
    <cellStyle name="Comma 2 8 3 4 4" xfId="10046"/>
    <cellStyle name="Comma 2 8 3 4 4 2" xfId="10047"/>
    <cellStyle name="Comma 2 8 3 4 4 3" xfId="10048"/>
    <cellStyle name="Comma 2 8 3 4 5" xfId="10049"/>
    <cellStyle name="Comma 2 8 3 4 5 2" xfId="10050"/>
    <cellStyle name="Comma 2 8 3 4 5 3" xfId="10051"/>
    <cellStyle name="Comma 2 8 3 4 6" xfId="10052"/>
    <cellStyle name="Comma 2 8 3 4 6 2" xfId="10053"/>
    <cellStyle name="Comma 2 8 3 4 6 3" xfId="10054"/>
    <cellStyle name="Comma 2 8 3 4 7" xfId="10055"/>
    <cellStyle name="Comma 2 8 3 4 8" xfId="10056"/>
    <cellStyle name="Comma 2 8 3 5" xfId="10057"/>
    <cellStyle name="Comma 2 8 3 5 2" xfId="10058"/>
    <cellStyle name="Comma 2 8 3 5 2 2" xfId="10059"/>
    <cellStyle name="Comma 2 8 3 5 2 3" xfId="10060"/>
    <cellStyle name="Comma 2 8 3 5 3" xfId="10061"/>
    <cellStyle name="Comma 2 8 3 5 3 2" xfId="10062"/>
    <cellStyle name="Comma 2 8 3 5 3 3" xfId="10063"/>
    <cellStyle name="Comma 2 8 3 5 4" xfId="10064"/>
    <cellStyle name="Comma 2 8 3 5 4 2" xfId="10065"/>
    <cellStyle name="Comma 2 8 3 5 4 3" xfId="10066"/>
    <cellStyle name="Comma 2 8 3 5 5" xfId="10067"/>
    <cellStyle name="Comma 2 8 3 5 5 2" xfId="10068"/>
    <cellStyle name="Comma 2 8 3 5 5 3" xfId="10069"/>
    <cellStyle name="Comma 2 8 3 5 6" xfId="10070"/>
    <cellStyle name="Comma 2 8 3 5 7" xfId="10071"/>
    <cellStyle name="Comma 2 8 3 6" xfId="10072"/>
    <cellStyle name="Comma 2 8 3 6 2" xfId="10073"/>
    <cellStyle name="Comma 2 8 3 6 2 2" xfId="10074"/>
    <cellStyle name="Comma 2 8 3 6 2 3" xfId="10075"/>
    <cellStyle name="Comma 2 8 3 6 3" xfId="10076"/>
    <cellStyle name="Comma 2 8 3 6 3 2" xfId="10077"/>
    <cellStyle name="Comma 2 8 3 6 3 3" xfId="10078"/>
    <cellStyle name="Comma 2 8 3 6 4" xfId="10079"/>
    <cellStyle name="Comma 2 8 3 6 4 2" xfId="10080"/>
    <cellStyle name="Comma 2 8 3 6 4 3" xfId="10081"/>
    <cellStyle name="Comma 2 8 3 6 5" xfId="10082"/>
    <cellStyle name="Comma 2 8 3 6 5 2" xfId="10083"/>
    <cellStyle name="Comma 2 8 3 6 5 3" xfId="10084"/>
    <cellStyle name="Comma 2 8 3 6 6" xfId="10085"/>
    <cellStyle name="Comma 2 8 3 6 7" xfId="10086"/>
    <cellStyle name="Comma 2 8 3 7" xfId="10087"/>
    <cellStyle name="Comma 2 8 3 7 2" xfId="10088"/>
    <cellStyle name="Comma 2 8 3 7 2 2" xfId="10089"/>
    <cellStyle name="Comma 2 8 3 7 2 3" xfId="10090"/>
    <cellStyle name="Comma 2 8 3 7 3" xfId="10091"/>
    <cellStyle name="Comma 2 8 3 7 3 2" xfId="10092"/>
    <cellStyle name="Comma 2 8 3 7 3 3" xfId="10093"/>
    <cellStyle name="Comma 2 8 3 7 4" xfId="10094"/>
    <cellStyle name="Comma 2 8 3 7 4 2" xfId="10095"/>
    <cellStyle name="Comma 2 8 3 7 4 3" xfId="10096"/>
    <cellStyle name="Comma 2 8 3 7 5" xfId="10097"/>
    <cellStyle name="Comma 2 8 3 7 5 2" xfId="10098"/>
    <cellStyle name="Comma 2 8 3 7 5 3" xfId="10099"/>
    <cellStyle name="Comma 2 8 3 7 6" xfId="10100"/>
    <cellStyle name="Comma 2 8 3 7 7" xfId="10101"/>
    <cellStyle name="Comma 2 8 3 8" xfId="10102"/>
    <cellStyle name="Comma 2 8 3 8 2" xfId="10103"/>
    <cellStyle name="Comma 2 8 3 8 2 2" xfId="10104"/>
    <cellStyle name="Comma 2 8 3 8 2 3" xfId="10105"/>
    <cellStyle name="Comma 2 8 3 8 3" xfId="10106"/>
    <cellStyle name="Comma 2 8 3 8 3 2" xfId="10107"/>
    <cellStyle name="Comma 2 8 3 8 3 3" xfId="10108"/>
    <cellStyle name="Comma 2 8 3 8 4" xfId="10109"/>
    <cellStyle name="Comma 2 8 3 8 4 2" xfId="10110"/>
    <cellStyle name="Comma 2 8 3 8 4 3" xfId="10111"/>
    <cellStyle name="Comma 2 8 3 8 5" xfId="10112"/>
    <cellStyle name="Comma 2 8 3 8 5 2" xfId="10113"/>
    <cellStyle name="Comma 2 8 3 8 5 3" xfId="10114"/>
    <cellStyle name="Comma 2 8 3 8 6" xfId="10115"/>
    <cellStyle name="Comma 2 8 3 8 7" xfId="10116"/>
    <cellStyle name="Comma 2 8 3 9" xfId="10117"/>
    <cellStyle name="Comma 2 8 3 9 2" xfId="10118"/>
    <cellStyle name="Comma 2 8 3 9 3" xfId="10119"/>
    <cellStyle name="Comma 2 8 4" xfId="10120"/>
    <cellStyle name="Comma 2 8 4 10" xfId="10121"/>
    <cellStyle name="Comma 2 8 4 11" xfId="10122"/>
    <cellStyle name="Comma 2 8 4 2" xfId="10123"/>
    <cellStyle name="Comma 2 8 4 2 2" xfId="10124"/>
    <cellStyle name="Comma 2 8 4 2 2 2" xfId="10125"/>
    <cellStyle name="Comma 2 8 4 2 2 2 2" xfId="10126"/>
    <cellStyle name="Comma 2 8 4 2 2 2 3" xfId="10127"/>
    <cellStyle name="Comma 2 8 4 2 2 3" xfId="10128"/>
    <cellStyle name="Comma 2 8 4 2 2 3 2" xfId="10129"/>
    <cellStyle name="Comma 2 8 4 2 2 3 3" xfId="10130"/>
    <cellStyle name="Comma 2 8 4 2 2 4" xfId="10131"/>
    <cellStyle name="Comma 2 8 4 2 2 4 2" xfId="10132"/>
    <cellStyle name="Comma 2 8 4 2 2 4 3" xfId="10133"/>
    <cellStyle name="Comma 2 8 4 2 2 5" xfId="10134"/>
    <cellStyle name="Comma 2 8 4 2 2 5 2" xfId="10135"/>
    <cellStyle name="Comma 2 8 4 2 2 5 3" xfId="10136"/>
    <cellStyle name="Comma 2 8 4 2 2 6" xfId="10137"/>
    <cellStyle name="Comma 2 8 4 2 2 7" xfId="10138"/>
    <cellStyle name="Comma 2 8 4 2 3" xfId="10139"/>
    <cellStyle name="Comma 2 8 4 2 3 2" xfId="10140"/>
    <cellStyle name="Comma 2 8 4 2 3 3" xfId="10141"/>
    <cellStyle name="Comma 2 8 4 2 4" xfId="10142"/>
    <cellStyle name="Comma 2 8 4 2 4 2" xfId="10143"/>
    <cellStyle name="Comma 2 8 4 2 4 3" xfId="10144"/>
    <cellStyle name="Comma 2 8 4 2 5" xfId="10145"/>
    <cellStyle name="Comma 2 8 4 2 5 2" xfId="10146"/>
    <cellStyle name="Comma 2 8 4 2 5 3" xfId="10147"/>
    <cellStyle name="Comma 2 8 4 2 6" xfId="10148"/>
    <cellStyle name="Comma 2 8 4 2 6 2" xfId="10149"/>
    <cellStyle name="Comma 2 8 4 2 6 3" xfId="10150"/>
    <cellStyle name="Comma 2 8 4 2 7" xfId="10151"/>
    <cellStyle name="Comma 2 8 4 2 8" xfId="10152"/>
    <cellStyle name="Comma 2 8 4 3" xfId="10153"/>
    <cellStyle name="Comma 2 8 4 3 2" xfId="10154"/>
    <cellStyle name="Comma 2 8 4 3 2 2" xfId="10155"/>
    <cellStyle name="Comma 2 8 4 3 2 3" xfId="10156"/>
    <cellStyle name="Comma 2 8 4 3 3" xfId="10157"/>
    <cellStyle name="Comma 2 8 4 3 3 2" xfId="10158"/>
    <cellStyle name="Comma 2 8 4 3 3 3" xfId="10159"/>
    <cellStyle name="Comma 2 8 4 3 4" xfId="10160"/>
    <cellStyle name="Comma 2 8 4 3 4 2" xfId="10161"/>
    <cellStyle name="Comma 2 8 4 3 4 3" xfId="10162"/>
    <cellStyle name="Comma 2 8 4 3 5" xfId="10163"/>
    <cellStyle name="Comma 2 8 4 3 5 2" xfId="10164"/>
    <cellStyle name="Comma 2 8 4 3 5 3" xfId="10165"/>
    <cellStyle name="Comma 2 8 4 3 6" xfId="10166"/>
    <cellStyle name="Comma 2 8 4 3 7" xfId="10167"/>
    <cellStyle name="Comma 2 8 4 4" xfId="10168"/>
    <cellStyle name="Comma 2 8 4 4 2" xfId="10169"/>
    <cellStyle name="Comma 2 8 4 4 2 2" xfId="10170"/>
    <cellStyle name="Comma 2 8 4 4 2 3" xfId="10171"/>
    <cellStyle name="Comma 2 8 4 4 3" xfId="10172"/>
    <cellStyle name="Comma 2 8 4 4 3 2" xfId="10173"/>
    <cellStyle name="Comma 2 8 4 4 3 3" xfId="10174"/>
    <cellStyle name="Comma 2 8 4 4 4" xfId="10175"/>
    <cellStyle name="Comma 2 8 4 4 4 2" xfId="10176"/>
    <cellStyle name="Comma 2 8 4 4 4 3" xfId="10177"/>
    <cellStyle name="Comma 2 8 4 4 5" xfId="10178"/>
    <cellStyle name="Comma 2 8 4 4 5 2" xfId="10179"/>
    <cellStyle name="Comma 2 8 4 4 5 3" xfId="10180"/>
    <cellStyle name="Comma 2 8 4 4 6" xfId="10181"/>
    <cellStyle name="Comma 2 8 4 4 7" xfId="10182"/>
    <cellStyle name="Comma 2 8 4 5" xfId="10183"/>
    <cellStyle name="Comma 2 8 4 5 2" xfId="10184"/>
    <cellStyle name="Comma 2 8 4 5 2 2" xfId="10185"/>
    <cellStyle name="Comma 2 8 4 5 2 3" xfId="10186"/>
    <cellStyle name="Comma 2 8 4 5 3" xfId="10187"/>
    <cellStyle name="Comma 2 8 4 5 3 2" xfId="10188"/>
    <cellStyle name="Comma 2 8 4 5 3 3" xfId="10189"/>
    <cellStyle name="Comma 2 8 4 5 4" xfId="10190"/>
    <cellStyle name="Comma 2 8 4 5 4 2" xfId="10191"/>
    <cellStyle name="Comma 2 8 4 5 4 3" xfId="10192"/>
    <cellStyle name="Comma 2 8 4 5 5" xfId="10193"/>
    <cellStyle name="Comma 2 8 4 5 5 2" xfId="10194"/>
    <cellStyle name="Comma 2 8 4 5 5 3" xfId="10195"/>
    <cellStyle name="Comma 2 8 4 5 6" xfId="10196"/>
    <cellStyle name="Comma 2 8 4 5 7" xfId="10197"/>
    <cellStyle name="Comma 2 8 4 6" xfId="10198"/>
    <cellStyle name="Comma 2 8 4 6 2" xfId="10199"/>
    <cellStyle name="Comma 2 8 4 6 3" xfId="10200"/>
    <cellStyle name="Comma 2 8 4 7" xfId="10201"/>
    <cellStyle name="Comma 2 8 4 7 2" xfId="10202"/>
    <cellStyle name="Comma 2 8 4 7 3" xfId="10203"/>
    <cellStyle name="Comma 2 8 4 8" xfId="10204"/>
    <cellStyle name="Comma 2 8 4 8 2" xfId="10205"/>
    <cellStyle name="Comma 2 8 4 8 3" xfId="10206"/>
    <cellStyle name="Comma 2 8 4 9" xfId="10207"/>
    <cellStyle name="Comma 2 8 4 9 2" xfId="10208"/>
    <cellStyle name="Comma 2 8 4 9 3" xfId="10209"/>
    <cellStyle name="Comma 2 8 5" xfId="10210"/>
    <cellStyle name="Comma 2 8 5 2" xfId="10211"/>
    <cellStyle name="Comma 2 8 5 2 2" xfId="10212"/>
    <cellStyle name="Comma 2 8 5 2 2 2" xfId="10213"/>
    <cellStyle name="Comma 2 8 5 2 2 3" xfId="10214"/>
    <cellStyle name="Comma 2 8 5 2 3" xfId="10215"/>
    <cellStyle name="Comma 2 8 5 2 3 2" xfId="10216"/>
    <cellStyle name="Comma 2 8 5 2 3 3" xfId="10217"/>
    <cellStyle name="Comma 2 8 5 2 4" xfId="10218"/>
    <cellStyle name="Comma 2 8 5 2 4 2" xfId="10219"/>
    <cellStyle name="Comma 2 8 5 2 4 3" xfId="10220"/>
    <cellStyle name="Comma 2 8 5 2 5" xfId="10221"/>
    <cellStyle name="Comma 2 8 5 2 5 2" xfId="10222"/>
    <cellStyle name="Comma 2 8 5 2 5 3" xfId="10223"/>
    <cellStyle name="Comma 2 8 5 2 6" xfId="10224"/>
    <cellStyle name="Comma 2 8 5 2 7" xfId="10225"/>
    <cellStyle name="Comma 2 8 5 3" xfId="10226"/>
    <cellStyle name="Comma 2 8 5 3 2" xfId="10227"/>
    <cellStyle name="Comma 2 8 5 3 3" xfId="10228"/>
    <cellStyle name="Comma 2 8 5 4" xfId="10229"/>
    <cellStyle name="Comma 2 8 5 4 2" xfId="10230"/>
    <cellStyle name="Comma 2 8 5 4 3" xfId="10231"/>
    <cellStyle name="Comma 2 8 5 5" xfId="10232"/>
    <cellStyle name="Comma 2 8 5 5 2" xfId="10233"/>
    <cellStyle name="Comma 2 8 5 5 3" xfId="10234"/>
    <cellStyle name="Comma 2 8 5 6" xfId="10235"/>
    <cellStyle name="Comma 2 8 5 6 2" xfId="10236"/>
    <cellStyle name="Comma 2 8 5 6 3" xfId="10237"/>
    <cellStyle name="Comma 2 8 5 7" xfId="10238"/>
    <cellStyle name="Comma 2 8 5 8" xfId="10239"/>
    <cellStyle name="Comma 2 8 6" xfId="10240"/>
    <cellStyle name="Comma 2 8 6 2" xfId="10241"/>
    <cellStyle name="Comma 2 8 6 2 2" xfId="10242"/>
    <cellStyle name="Comma 2 8 6 2 2 2" xfId="10243"/>
    <cellStyle name="Comma 2 8 6 2 2 3" xfId="10244"/>
    <cellStyle name="Comma 2 8 6 2 3" xfId="10245"/>
    <cellStyle name="Comma 2 8 6 2 3 2" xfId="10246"/>
    <cellStyle name="Comma 2 8 6 2 3 3" xfId="10247"/>
    <cellStyle name="Comma 2 8 6 2 4" xfId="10248"/>
    <cellStyle name="Comma 2 8 6 2 4 2" xfId="10249"/>
    <cellStyle name="Comma 2 8 6 2 4 3" xfId="10250"/>
    <cellStyle name="Comma 2 8 6 2 5" xfId="10251"/>
    <cellStyle name="Comma 2 8 6 2 5 2" xfId="10252"/>
    <cellStyle name="Comma 2 8 6 2 5 3" xfId="10253"/>
    <cellStyle name="Comma 2 8 6 2 6" xfId="10254"/>
    <cellStyle name="Comma 2 8 6 2 7" xfId="10255"/>
    <cellStyle name="Comma 2 8 6 3" xfId="10256"/>
    <cellStyle name="Comma 2 8 6 3 2" xfId="10257"/>
    <cellStyle name="Comma 2 8 6 3 3" xfId="10258"/>
    <cellStyle name="Comma 2 8 6 4" xfId="10259"/>
    <cellStyle name="Comma 2 8 6 4 2" xfId="10260"/>
    <cellStyle name="Comma 2 8 6 4 3" xfId="10261"/>
    <cellStyle name="Comma 2 8 6 5" xfId="10262"/>
    <cellStyle name="Comma 2 8 6 5 2" xfId="10263"/>
    <cellStyle name="Comma 2 8 6 5 3" xfId="10264"/>
    <cellStyle name="Comma 2 8 6 6" xfId="10265"/>
    <cellStyle name="Comma 2 8 6 6 2" xfId="10266"/>
    <cellStyle name="Comma 2 8 6 6 3" xfId="10267"/>
    <cellStyle name="Comma 2 8 6 7" xfId="10268"/>
    <cellStyle name="Comma 2 8 6 8" xfId="10269"/>
    <cellStyle name="Comma 2 8 7" xfId="10270"/>
    <cellStyle name="Comma 2 8 7 2" xfId="10271"/>
    <cellStyle name="Comma 2 8 7 2 2" xfId="10272"/>
    <cellStyle name="Comma 2 8 7 2 3" xfId="10273"/>
    <cellStyle name="Comma 2 8 7 3" xfId="10274"/>
    <cellStyle name="Comma 2 8 7 3 2" xfId="10275"/>
    <cellStyle name="Comma 2 8 7 3 3" xfId="10276"/>
    <cellStyle name="Comma 2 8 7 4" xfId="10277"/>
    <cellStyle name="Comma 2 8 7 4 2" xfId="10278"/>
    <cellStyle name="Comma 2 8 7 4 3" xfId="10279"/>
    <cellStyle name="Comma 2 8 7 5" xfId="10280"/>
    <cellStyle name="Comma 2 8 7 5 2" xfId="10281"/>
    <cellStyle name="Comma 2 8 7 5 3" xfId="10282"/>
    <cellStyle name="Comma 2 8 7 6" xfId="10283"/>
    <cellStyle name="Comma 2 8 7 7" xfId="10284"/>
    <cellStyle name="Comma 2 8 8" xfId="10285"/>
    <cellStyle name="Comma 2 8 8 2" xfId="10286"/>
    <cellStyle name="Comma 2 8 8 2 2" xfId="10287"/>
    <cellStyle name="Comma 2 8 8 2 3" xfId="10288"/>
    <cellStyle name="Comma 2 8 8 3" xfId="10289"/>
    <cellStyle name="Comma 2 8 8 3 2" xfId="10290"/>
    <cellStyle name="Comma 2 8 8 3 3" xfId="10291"/>
    <cellStyle name="Comma 2 8 8 4" xfId="10292"/>
    <cellStyle name="Comma 2 8 8 4 2" xfId="10293"/>
    <cellStyle name="Comma 2 8 8 4 3" xfId="10294"/>
    <cellStyle name="Comma 2 8 8 5" xfId="10295"/>
    <cellStyle name="Comma 2 8 8 5 2" xfId="10296"/>
    <cellStyle name="Comma 2 8 8 5 3" xfId="10297"/>
    <cellStyle name="Comma 2 8 8 6" xfId="10298"/>
    <cellStyle name="Comma 2 8 8 7" xfId="10299"/>
    <cellStyle name="Comma 2 8 9" xfId="10300"/>
    <cellStyle name="Comma 2 8 9 2" xfId="10301"/>
    <cellStyle name="Comma 2 8 9 2 2" xfId="10302"/>
    <cellStyle name="Comma 2 8 9 2 3" xfId="10303"/>
    <cellStyle name="Comma 2 8 9 3" xfId="10304"/>
    <cellStyle name="Comma 2 8 9 3 2" xfId="10305"/>
    <cellStyle name="Comma 2 8 9 3 3" xfId="10306"/>
    <cellStyle name="Comma 2 8 9 4" xfId="10307"/>
    <cellStyle name="Comma 2 8 9 4 2" xfId="10308"/>
    <cellStyle name="Comma 2 8 9 4 3" xfId="10309"/>
    <cellStyle name="Comma 2 8 9 5" xfId="10310"/>
    <cellStyle name="Comma 2 8 9 5 2" xfId="10311"/>
    <cellStyle name="Comma 2 8 9 5 3" xfId="10312"/>
    <cellStyle name="Comma 2 8 9 6" xfId="10313"/>
    <cellStyle name="Comma 2 8 9 7" xfId="10314"/>
    <cellStyle name="Comma 2 9" xfId="10315"/>
    <cellStyle name="Comma 2 9 10" xfId="10316"/>
    <cellStyle name="Comma 2 9 10 2" xfId="10317"/>
    <cellStyle name="Comma 2 9 10 2 2" xfId="10318"/>
    <cellStyle name="Comma 2 9 10 2 3" xfId="10319"/>
    <cellStyle name="Comma 2 9 10 3" xfId="10320"/>
    <cellStyle name="Comma 2 9 10 3 2" xfId="10321"/>
    <cellStyle name="Comma 2 9 10 3 3" xfId="10322"/>
    <cellStyle name="Comma 2 9 10 4" xfId="10323"/>
    <cellStyle name="Comma 2 9 10 4 2" xfId="10324"/>
    <cellStyle name="Comma 2 9 10 4 3" xfId="10325"/>
    <cellStyle name="Comma 2 9 10 5" xfId="10326"/>
    <cellStyle name="Comma 2 9 10 5 2" xfId="10327"/>
    <cellStyle name="Comma 2 9 10 5 3" xfId="10328"/>
    <cellStyle name="Comma 2 9 10 6" xfId="10329"/>
    <cellStyle name="Comma 2 9 10 7" xfId="10330"/>
    <cellStyle name="Comma 2 9 11" xfId="10331"/>
    <cellStyle name="Comma 2 9 11 2" xfId="10332"/>
    <cellStyle name="Comma 2 9 11 3" xfId="10333"/>
    <cellStyle name="Comma 2 9 12" xfId="10334"/>
    <cellStyle name="Comma 2 9 12 2" xfId="10335"/>
    <cellStyle name="Comma 2 9 12 3" xfId="10336"/>
    <cellStyle name="Comma 2 9 13" xfId="10337"/>
    <cellStyle name="Comma 2 9 13 2" xfId="10338"/>
    <cellStyle name="Comma 2 9 13 3" xfId="10339"/>
    <cellStyle name="Comma 2 9 14" xfId="10340"/>
    <cellStyle name="Comma 2 9 14 2" xfId="10341"/>
    <cellStyle name="Comma 2 9 14 3" xfId="10342"/>
    <cellStyle name="Comma 2 9 15" xfId="10343"/>
    <cellStyle name="Comma 2 9 16" xfId="10344"/>
    <cellStyle name="Comma 2 9 2" xfId="10345"/>
    <cellStyle name="Comma 2 9 2 10" xfId="10346"/>
    <cellStyle name="Comma 2 9 2 10 2" xfId="10347"/>
    <cellStyle name="Comma 2 9 2 10 3" xfId="10348"/>
    <cellStyle name="Comma 2 9 2 11" xfId="10349"/>
    <cellStyle name="Comma 2 9 2 11 2" xfId="10350"/>
    <cellStyle name="Comma 2 9 2 11 3" xfId="10351"/>
    <cellStyle name="Comma 2 9 2 12" xfId="10352"/>
    <cellStyle name="Comma 2 9 2 12 2" xfId="10353"/>
    <cellStyle name="Comma 2 9 2 12 3" xfId="10354"/>
    <cellStyle name="Comma 2 9 2 13" xfId="10355"/>
    <cellStyle name="Comma 2 9 2 13 2" xfId="10356"/>
    <cellStyle name="Comma 2 9 2 13 3" xfId="10357"/>
    <cellStyle name="Comma 2 9 2 14" xfId="10358"/>
    <cellStyle name="Comma 2 9 2 15" xfId="10359"/>
    <cellStyle name="Comma 2 9 2 2" xfId="10360"/>
    <cellStyle name="Comma 2 9 2 2 10" xfId="10361"/>
    <cellStyle name="Comma 2 9 2 2 10 2" xfId="10362"/>
    <cellStyle name="Comma 2 9 2 2 10 3" xfId="10363"/>
    <cellStyle name="Comma 2 9 2 2 11" xfId="10364"/>
    <cellStyle name="Comma 2 9 2 2 11 2" xfId="10365"/>
    <cellStyle name="Comma 2 9 2 2 11 3" xfId="10366"/>
    <cellStyle name="Comma 2 9 2 2 12" xfId="10367"/>
    <cellStyle name="Comma 2 9 2 2 12 2" xfId="10368"/>
    <cellStyle name="Comma 2 9 2 2 12 3" xfId="10369"/>
    <cellStyle name="Comma 2 9 2 2 13" xfId="10370"/>
    <cellStyle name="Comma 2 9 2 2 14" xfId="10371"/>
    <cellStyle name="Comma 2 9 2 2 2" xfId="10372"/>
    <cellStyle name="Comma 2 9 2 2 2 10" xfId="10373"/>
    <cellStyle name="Comma 2 9 2 2 2 11" xfId="10374"/>
    <cellStyle name="Comma 2 9 2 2 2 2" xfId="10375"/>
    <cellStyle name="Comma 2 9 2 2 2 2 2" xfId="10376"/>
    <cellStyle name="Comma 2 9 2 2 2 2 2 2" xfId="10377"/>
    <cellStyle name="Comma 2 9 2 2 2 2 2 2 2" xfId="10378"/>
    <cellStyle name="Comma 2 9 2 2 2 2 2 2 3" xfId="10379"/>
    <cellStyle name="Comma 2 9 2 2 2 2 2 3" xfId="10380"/>
    <cellStyle name="Comma 2 9 2 2 2 2 2 3 2" xfId="10381"/>
    <cellStyle name="Comma 2 9 2 2 2 2 2 3 3" xfId="10382"/>
    <cellStyle name="Comma 2 9 2 2 2 2 2 4" xfId="10383"/>
    <cellStyle name="Comma 2 9 2 2 2 2 2 4 2" xfId="10384"/>
    <cellStyle name="Comma 2 9 2 2 2 2 2 4 3" xfId="10385"/>
    <cellStyle name="Comma 2 9 2 2 2 2 2 5" xfId="10386"/>
    <cellStyle name="Comma 2 9 2 2 2 2 2 5 2" xfId="10387"/>
    <cellStyle name="Comma 2 9 2 2 2 2 2 5 3" xfId="10388"/>
    <cellStyle name="Comma 2 9 2 2 2 2 2 6" xfId="10389"/>
    <cellStyle name="Comma 2 9 2 2 2 2 2 7" xfId="10390"/>
    <cellStyle name="Comma 2 9 2 2 2 2 3" xfId="10391"/>
    <cellStyle name="Comma 2 9 2 2 2 2 3 2" xfId="10392"/>
    <cellStyle name="Comma 2 9 2 2 2 2 3 3" xfId="10393"/>
    <cellStyle name="Comma 2 9 2 2 2 2 4" xfId="10394"/>
    <cellStyle name="Comma 2 9 2 2 2 2 4 2" xfId="10395"/>
    <cellStyle name="Comma 2 9 2 2 2 2 4 3" xfId="10396"/>
    <cellStyle name="Comma 2 9 2 2 2 2 5" xfId="10397"/>
    <cellStyle name="Comma 2 9 2 2 2 2 5 2" xfId="10398"/>
    <cellStyle name="Comma 2 9 2 2 2 2 5 3" xfId="10399"/>
    <cellStyle name="Comma 2 9 2 2 2 2 6" xfId="10400"/>
    <cellStyle name="Comma 2 9 2 2 2 2 6 2" xfId="10401"/>
    <cellStyle name="Comma 2 9 2 2 2 2 6 3" xfId="10402"/>
    <cellStyle name="Comma 2 9 2 2 2 2 7" xfId="10403"/>
    <cellStyle name="Comma 2 9 2 2 2 2 8" xfId="10404"/>
    <cellStyle name="Comma 2 9 2 2 2 3" xfId="10405"/>
    <cellStyle name="Comma 2 9 2 2 2 3 2" xfId="10406"/>
    <cellStyle name="Comma 2 9 2 2 2 3 2 2" xfId="10407"/>
    <cellStyle name="Comma 2 9 2 2 2 3 2 3" xfId="10408"/>
    <cellStyle name="Comma 2 9 2 2 2 3 3" xfId="10409"/>
    <cellStyle name="Comma 2 9 2 2 2 3 3 2" xfId="10410"/>
    <cellStyle name="Comma 2 9 2 2 2 3 3 3" xfId="10411"/>
    <cellStyle name="Comma 2 9 2 2 2 3 4" xfId="10412"/>
    <cellStyle name="Comma 2 9 2 2 2 3 4 2" xfId="10413"/>
    <cellStyle name="Comma 2 9 2 2 2 3 4 3" xfId="10414"/>
    <cellStyle name="Comma 2 9 2 2 2 3 5" xfId="10415"/>
    <cellStyle name="Comma 2 9 2 2 2 3 5 2" xfId="10416"/>
    <cellStyle name="Comma 2 9 2 2 2 3 5 3" xfId="10417"/>
    <cellStyle name="Comma 2 9 2 2 2 3 6" xfId="10418"/>
    <cellStyle name="Comma 2 9 2 2 2 3 7" xfId="10419"/>
    <cellStyle name="Comma 2 9 2 2 2 4" xfId="10420"/>
    <cellStyle name="Comma 2 9 2 2 2 4 2" xfId="10421"/>
    <cellStyle name="Comma 2 9 2 2 2 4 2 2" xfId="10422"/>
    <cellStyle name="Comma 2 9 2 2 2 4 2 3" xfId="10423"/>
    <cellStyle name="Comma 2 9 2 2 2 4 3" xfId="10424"/>
    <cellStyle name="Comma 2 9 2 2 2 4 3 2" xfId="10425"/>
    <cellStyle name="Comma 2 9 2 2 2 4 3 3" xfId="10426"/>
    <cellStyle name="Comma 2 9 2 2 2 4 4" xfId="10427"/>
    <cellStyle name="Comma 2 9 2 2 2 4 4 2" xfId="10428"/>
    <cellStyle name="Comma 2 9 2 2 2 4 4 3" xfId="10429"/>
    <cellStyle name="Comma 2 9 2 2 2 4 5" xfId="10430"/>
    <cellStyle name="Comma 2 9 2 2 2 4 5 2" xfId="10431"/>
    <cellStyle name="Comma 2 9 2 2 2 4 5 3" xfId="10432"/>
    <cellStyle name="Comma 2 9 2 2 2 4 6" xfId="10433"/>
    <cellStyle name="Comma 2 9 2 2 2 4 7" xfId="10434"/>
    <cellStyle name="Comma 2 9 2 2 2 5" xfId="10435"/>
    <cellStyle name="Comma 2 9 2 2 2 5 2" xfId="10436"/>
    <cellStyle name="Comma 2 9 2 2 2 5 2 2" xfId="10437"/>
    <cellStyle name="Comma 2 9 2 2 2 5 2 3" xfId="10438"/>
    <cellStyle name="Comma 2 9 2 2 2 5 3" xfId="10439"/>
    <cellStyle name="Comma 2 9 2 2 2 5 3 2" xfId="10440"/>
    <cellStyle name="Comma 2 9 2 2 2 5 3 3" xfId="10441"/>
    <cellStyle name="Comma 2 9 2 2 2 5 4" xfId="10442"/>
    <cellStyle name="Comma 2 9 2 2 2 5 4 2" xfId="10443"/>
    <cellStyle name="Comma 2 9 2 2 2 5 4 3" xfId="10444"/>
    <cellStyle name="Comma 2 9 2 2 2 5 5" xfId="10445"/>
    <cellStyle name="Comma 2 9 2 2 2 5 5 2" xfId="10446"/>
    <cellStyle name="Comma 2 9 2 2 2 5 5 3" xfId="10447"/>
    <cellStyle name="Comma 2 9 2 2 2 5 6" xfId="10448"/>
    <cellStyle name="Comma 2 9 2 2 2 5 7" xfId="10449"/>
    <cellStyle name="Comma 2 9 2 2 2 6" xfId="10450"/>
    <cellStyle name="Comma 2 9 2 2 2 6 2" xfId="10451"/>
    <cellStyle name="Comma 2 9 2 2 2 6 3" xfId="10452"/>
    <cellStyle name="Comma 2 9 2 2 2 7" xfId="10453"/>
    <cellStyle name="Comma 2 9 2 2 2 7 2" xfId="10454"/>
    <cellStyle name="Comma 2 9 2 2 2 7 3" xfId="10455"/>
    <cellStyle name="Comma 2 9 2 2 2 8" xfId="10456"/>
    <cellStyle name="Comma 2 9 2 2 2 8 2" xfId="10457"/>
    <cellStyle name="Comma 2 9 2 2 2 8 3" xfId="10458"/>
    <cellStyle name="Comma 2 9 2 2 2 9" xfId="10459"/>
    <cellStyle name="Comma 2 9 2 2 2 9 2" xfId="10460"/>
    <cellStyle name="Comma 2 9 2 2 2 9 3" xfId="10461"/>
    <cellStyle name="Comma 2 9 2 2 3" xfId="10462"/>
    <cellStyle name="Comma 2 9 2 2 3 2" xfId="10463"/>
    <cellStyle name="Comma 2 9 2 2 3 2 2" xfId="10464"/>
    <cellStyle name="Comma 2 9 2 2 3 2 2 2" xfId="10465"/>
    <cellStyle name="Comma 2 9 2 2 3 2 2 3" xfId="10466"/>
    <cellStyle name="Comma 2 9 2 2 3 2 3" xfId="10467"/>
    <cellStyle name="Comma 2 9 2 2 3 2 3 2" xfId="10468"/>
    <cellStyle name="Comma 2 9 2 2 3 2 3 3" xfId="10469"/>
    <cellStyle name="Comma 2 9 2 2 3 2 4" xfId="10470"/>
    <cellStyle name="Comma 2 9 2 2 3 2 4 2" xfId="10471"/>
    <cellStyle name="Comma 2 9 2 2 3 2 4 3" xfId="10472"/>
    <cellStyle name="Comma 2 9 2 2 3 2 5" xfId="10473"/>
    <cellStyle name="Comma 2 9 2 2 3 2 5 2" xfId="10474"/>
    <cellStyle name="Comma 2 9 2 2 3 2 5 3" xfId="10475"/>
    <cellStyle name="Comma 2 9 2 2 3 2 6" xfId="10476"/>
    <cellStyle name="Comma 2 9 2 2 3 2 7" xfId="10477"/>
    <cellStyle name="Comma 2 9 2 2 3 3" xfId="10478"/>
    <cellStyle name="Comma 2 9 2 2 3 3 2" xfId="10479"/>
    <cellStyle name="Comma 2 9 2 2 3 3 3" xfId="10480"/>
    <cellStyle name="Comma 2 9 2 2 3 4" xfId="10481"/>
    <cellStyle name="Comma 2 9 2 2 3 4 2" xfId="10482"/>
    <cellStyle name="Comma 2 9 2 2 3 4 3" xfId="10483"/>
    <cellStyle name="Comma 2 9 2 2 3 5" xfId="10484"/>
    <cellStyle name="Comma 2 9 2 2 3 5 2" xfId="10485"/>
    <cellStyle name="Comma 2 9 2 2 3 5 3" xfId="10486"/>
    <cellStyle name="Comma 2 9 2 2 3 6" xfId="10487"/>
    <cellStyle name="Comma 2 9 2 2 3 6 2" xfId="10488"/>
    <cellStyle name="Comma 2 9 2 2 3 6 3" xfId="10489"/>
    <cellStyle name="Comma 2 9 2 2 3 7" xfId="10490"/>
    <cellStyle name="Comma 2 9 2 2 3 8" xfId="10491"/>
    <cellStyle name="Comma 2 9 2 2 4" xfId="10492"/>
    <cellStyle name="Comma 2 9 2 2 4 2" xfId="10493"/>
    <cellStyle name="Comma 2 9 2 2 4 2 2" xfId="10494"/>
    <cellStyle name="Comma 2 9 2 2 4 2 2 2" xfId="10495"/>
    <cellStyle name="Comma 2 9 2 2 4 2 2 3" xfId="10496"/>
    <cellStyle name="Comma 2 9 2 2 4 2 3" xfId="10497"/>
    <cellStyle name="Comma 2 9 2 2 4 2 3 2" xfId="10498"/>
    <cellStyle name="Comma 2 9 2 2 4 2 3 3" xfId="10499"/>
    <cellStyle name="Comma 2 9 2 2 4 2 4" xfId="10500"/>
    <cellStyle name="Comma 2 9 2 2 4 2 4 2" xfId="10501"/>
    <cellStyle name="Comma 2 9 2 2 4 2 4 3" xfId="10502"/>
    <cellStyle name="Comma 2 9 2 2 4 2 5" xfId="10503"/>
    <cellStyle name="Comma 2 9 2 2 4 2 5 2" xfId="10504"/>
    <cellStyle name="Comma 2 9 2 2 4 2 5 3" xfId="10505"/>
    <cellStyle name="Comma 2 9 2 2 4 2 6" xfId="10506"/>
    <cellStyle name="Comma 2 9 2 2 4 2 7" xfId="10507"/>
    <cellStyle name="Comma 2 9 2 2 4 3" xfId="10508"/>
    <cellStyle name="Comma 2 9 2 2 4 3 2" xfId="10509"/>
    <cellStyle name="Comma 2 9 2 2 4 3 3" xfId="10510"/>
    <cellStyle name="Comma 2 9 2 2 4 4" xfId="10511"/>
    <cellStyle name="Comma 2 9 2 2 4 4 2" xfId="10512"/>
    <cellStyle name="Comma 2 9 2 2 4 4 3" xfId="10513"/>
    <cellStyle name="Comma 2 9 2 2 4 5" xfId="10514"/>
    <cellStyle name="Comma 2 9 2 2 4 5 2" xfId="10515"/>
    <cellStyle name="Comma 2 9 2 2 4 5 3" xfId="10516"/>
    <cellStyle name="Comma 2 9 2 2 4 6" xfId="10517"/>
    <cellStyle name="Comma 2 9 2 2 4 6 2" xfId="10518"/>
    <cellStyle name="Comma 2 9 2 2 4 6 3" xfId="10519"/>
    <cellStyle name="Comma 2 9 2 2 4 7" xfId="10520"/>
    <cellStyle name="Comma 2 9 2 2 4 8" xfId="10521"/>
    <cellStyle name="Comma 2 9 2 2 5" xfId="10522"/>
    <cellStyle name="Comma 2 9 2 2 5 2" xfId="10523"/>
    <cellStyle name="Comma 2 9 2 2 5 2 2" xfId="10524"/>
    <cellStyle name="Comma 2 9 2 2 5 2 3" xfId="10525"/>
    <cellStyle name="Comma 2 9 2 2 5 3" xfId="10526"/>
    <cellStyle name="Comma 2 9 2 2 5 3 2" xfId="10527"/>
    <cellStyle name="Comma 2 9 2 2 5 3 3" xfId="10528"/>
    <cellStyle name="Comma 2 9 2 2 5 4" xfId="10529"/>
    <cellStyle name="Comma 2 9 2 2 5 4 2" xfId="10530"/>
    <cellStyle name="Comma 2 9 2 2 5 4 3" xfId="10531"/>
    <cellStyle name="Comma 2 9 2 2 5 5" xfId="10532"/>
    <cellStyle name="Comma 2 9 2 2 5 5 2" xfId="10533"/>
    <cellStyle name="Comma 2 9 2 2 5 5 3" xfId="10534"/>
    <cellStyle name="Comma 2 9 2 2 5 6" xfId="10535"/>
    <cellStyle name="Comma 2 9 2 2 5 7" xfId="10536"/>
    <cellStyle name="Comma 2 9 2 2 6" xfId="10537"/>
    <cellStyle name="Comma 2 9 2 2 6 2" xfId="10538"/>
    <cellStyle name="Comma 2 9 2 2 6 2 2" xfId="10539"/>
    <cellStyle name="Comma 2 9 2 2 6 2 3" xfId="10540"/>
    <cellStyle name="Comma 2 9 2 2 6 3" xfId="10541"/>
    <cellStyle name="Comma 2 9 2 2 6 3 2" xfId="10542"/>
    <cellStyle name="Comma 2 9 2 2 6 3 3" xfId="10543"/>
    <cellStyle name="Comma 2 9 2 2 6 4" xfId="10544"/>
    <cellStyle name="Comma 2 9 2 2 6 4 2" xfId="10545"/>
    <cellStyle name="Comma 2 9 2 2 6 4 3" xfId="10546"/>
    <cellStyle name="Comma 2 9 2 2 6 5" xfId="10547"/>
    <cellStyle name="Comma 2 9 2 2 6 5 2" xfId="10548"/>
    <cellStyle name="Comma 2 9 2 2 6 5 3" xfId="10549"/>
    <cellStyle name="Comma 2 9 2 2 6 6" xfId="10550"/>
    <cellStyle name="Comma 2 9 2 2 6 7" xfId="10551"/>
    <cellStyle name="Comma 2 9 2 2 7" xfId="10552"/>
    <cellStyle name="Comma 2 9 2 2 7 2" xfId="10553"/>
    <cellStyle name="Comma 2 9 2 2 7 2 2" xfId="10554"/>
    <cellStyle name="Comma 2 9 2 2 7 2 3" xfId="10555"/>
    <cellStyle name="Comma 2 9 2 2 7 3" xfId="10556"/>
    <cellStyle name="Comma 2 9 2 2 7 3 2" xfId="10557"/>
    <cellStyle name="Comma 2 9 2 2 7 3 3" xfId="10558"/>
    <cellStyle name="Comma 2 9 2 2 7 4" xfId="10559"/>
    <cellStyle name="Comma 2 9 2 2 7 4 2" xfId="10560"/>
    <cellStyle name="Comma 2 9 2 2 7 4 3" xfId="10561"/>
    <cellStyle name="Comma 2 9 2 2 7 5" xfId="10562"/>
    <cellStyle name="Comma 2 9 2 2 7 5 2" xfId="10563"/>
    <cellStyle name="Comma 2 9 2 2 7 5 3" xfId="10564"/>
    <cellStyle name="Comma 2 9 2 2 7 6" xfId="10565"/>
    <cellStyle name="Comma 2 9 2 2 7 7" xfId="10566"/>
    <cellStyle name="Comma 2 9 2 2 8" xfId="10567"/>
    <cellStyle name="Comma 2 9 2 2 8 2" xfId="10568"/>
    <cellStyle name="Comma 2 9 2 2 8 2 2" xfId="10569"/>
    <cellStyle name="Comma 2 9 2 2 8 2 3" xfId="10570"/>
    <cellStyle name="Comma 2 9 2 2 8 3" xfId="10571"/>
    <cellStyle name="Comma 2 9 2 2 8 3 2" xfId="10572"/>
    <cellStyle name="Comma 2 9 2 2 8 3 3" xfId="10573"/>
    <cellStyle name="Comma 2 9 2 2 8 4" xfId="10574"/>
    <cellStyle name="Comma 2 9 2 2 8 4 2" xfId="10575"/>
    <cellStyle name="Comma 2 9 2 2 8 4 3" xfId="10576"/>
    <cellStyle name="Comma 2 9 2 2 8 5" xfId="10577"/>
    <cellStyle name="Comma 2 9 2 2 8 5 2" xfId="10578"/>
    <cellStyle name="Comma 2 9 2 2 8 5 3" xfId="10579"/>
    <cellStyle name="Comma 2 9 2 2 8 6" xfId="10580"/>
    <cellStyle name="Comma 2 9 2 2 8 7" xfId="10581"/>
    <cellStyle name="Comma 2 9 2 2 9" xfId="10582"/>
    <cellStyle name="Comma 2 9 2 2 9 2" xfId="10583"/>
    <cellStyle name="Comma 2 9 2 2 9 3" xfId="10584"/>
    <cellStyle name="Comma 2 9 2 3" xfId="10585"/>
    <cellStyle name="Comma 2 9 2 3 10" xfId="10586"/>
    <cellStyle name="Comma 2 9 2 3 11" xfId="10587"/>
    <cellStyle name="Comma 2 9 2 3 2" xfId="10588"/>
    <cellStyle name="Comma 2 9 2 3 2 2" xfId="10589"/>
    <cellStyle name="Comma 2 9 2 3 2 2 2" xfId="10590"/>
    <cellStyle name="Comma 2 9 2 3 2 2 2 2" xfId="10591"/>
    <cellStyle name="Comma 2 9 2 3 2 2 2 3" xfId="10592"/>
    <cellStyle name="Comma 2 9 2 3 2 2 3" xfId="10593"/>
    <cellStyle name="Comma 2 9 2 3 2 2 3 2" xfId="10594"/>
    <cellStyle name="Comma 2 9 2 3 2 2 3 3" xfId="10595"/>
    <cellStyle name="Comma 2 9 2 3 2 2 4" xfId="10596"/>
    <cellStyle name="Comma 2 9 2 3 2 2 4 2" xfId="10597"/>
    <cellStyle name="Comma 2 9 2 3 2 2 4 3" xfId="10598"/>
    <cellStyle name="Comma 2 9 2 3 2 2 5" xfId="10599"/>
    <cellStyle name="Comma 2 9 2 3 2 2 5 2" xfId="10600"/>
    <cellStyle name="Comma 2 9 2 3 2 2 5 3" xfId="10601"/>
    <cellStyle name="Comma 2 9 2 3 2 2 6" xfId="10602"/>
    <cellStyle name="Comma 2 9 2 3 2 2 7" xfId="10603"/>
    <cellStyle name="Comma 2 9 2 3 2 3" xfId="10604"/>
    <cellStyle name="Comma 2 9 2 3 2 3 2" xfId="10605"/>
    <cellStyle name="Comma 2 9 2 3 2 3 3" xfId="10606"/>
    <cellStyle name="Comma 2 9 2 3 2 4" xfId="10607"/>
    <cellStyle name="Comma 2 9 2 3 2 4 2" xfId="10608"/>
    <cellStyle name="Comma 2 9 2 3 2 4 3" xfId="10609"/>
    <cellStyle name="Comma 2 9 2 3 2 5" xfId="10610"/>
    <cellStyle name="Comma 2 9 2 3 2 5 2" xfId="10611"/>
    <cellStyle name="Comma 2 9 2 3 2 5 3" xfId="10612"/>
    <cellStyle name="Comma 2 9 2 3 2 6" xfId="10613"/>
    <cellStyle name="Comma 2 9 2 3 2 6 2" xfId="10614"/>
    <cellStyle name="Comma 2 9 2 3 2 6 3" xfId="10615"/>
    <cellStyle name="Comma 2 9 2 3 2 7" xfId="10616"/>
    <cellStyle name="Comma 2 9 2 3 2 8" xfId="10617"/>
    <cellStyle name="Comma 2 9 2 3 3" xfId="10618"/>
    <cellStyle name="Comma 2 9 2 3 3 2" xfId="10619"/>
    <cellStyle name="Comma 2 9 2 3 3 2 2" xfId="10620"/>
    <cellStyle name="Comma 2 9 2 3 3 2 3" xfId="10621"/>
    <cellStyle name="Comma 2 9 2 3 3 3" xfId="10622"/>
    <cellStyle name="Comma 2 9 2 3 3 3 2" xfId="10623"/>
    <cellStyle name="Comma 2 9 2 3 3 3 3" xfId="10624"/>
    <cellStyle name="Comma 2 9 2 3 3 4" xfId="10625"/>
    <cellStyle name="Comma 2 9 2 3 3 4 2" xfId="10626"/>
    <cellStyle name="Comma 2 9 2 3 3 4 3" xfId="10627"/>
    <cellStyle name="Comma 2 9 2 3 3 5" xfId="10628"/>
    <cellStyle name="Comma 2 9 2 3 3 5 2" xfId="10629"/>
    <cellStyle name="Comma 2 9 2 3 3 5 3" xfId="10630"/>
    <cellStyle name="Comma 2 9 2 3 3 6" xfId="10631"/>
    <cellStyle name="Comma 2 9 2 3 3 7" xfId="10632"/>
    <cellStyle name="Comma 2 9 2 3 4" xfId="10633"/>
    <cellStyle name="Comma 2 9 2 3 4 2" xfId="10634"/>
    <cellStyle name="Comma 2 9 2 3 4 2 2" xfId="10635"/>
    <cellStyle name="Comma 2 9 2 3 4 2 3" xfId="10636"/>
    <cellStyle name="Comma 2 9 2 3 4 3" xfId="10637"/>
    <cellStyle name="Comma 2 9 2 3 4 3 2" xfId="10638"/>
    <cellStyle name="Comma 2 9 2 3 4 3 3" xfId="10639"/>
    <cellStyle name="Comma 2 9 2 3 4 4" xfId="10640"/>
    <cellStyle name="Comma 2 9 2 3 4 4 2" xfId="10641"/>
    <cellStyle name="Comma 2 9 2 3 4 4 3" xfId="10642"/>
    <cellStyle name="Comma 2 9 2 3 4 5" xfId="10643"/>
    <cellStyle name="Comma 2 9 2 3 4 5 2" xfId="10644"/>
    <cellStyle name="Comma 2 9 2 3 4 5 3" xfId="10645"/>
    <cellStyle name="Comma 2 9 2 3 4 6" xfId="10646"/>
    <cellStyle name="Comma 2 9 2 3 4 7" xfId="10647"/>
    <cellStyle name="Comma 2 9 2 3 5" xfId="10648"/>
    <cellStyle name="Comma 2 9 2 3 5 2" xfId="10649"/>
    <cellStyle name="Comma 2 9 2 3 5 2 2" xfId="10650"/>
    <cellStyle name="Comma 2 9 2 3 5 2 3" xfId="10651"/>
    <cellStyle name="Comma 2 9 2 3 5 3" xfId="10652"/>
    <cellStyle name="Comma 2 9 2 3 5 3 2" xfId="10653"/>
    <cellStyle name="Comma 2 9 2 3 5 3 3" xfId="10654"/>
    <cellStyle name="Comma 2 9 2 3 5 4" xfId="10655"/>
    <cellStyle name="Comma 2 9 2 3 5 4 2" xfId="10656"/>
    <cellStyle name="Comma 2 9 2 3 5 4 3" xfId="10657"/>
    <cellStyle name="Comma 2 9 2 3 5 5" xfId="10658"/>
    <cellStyle name="Comma 2 9 2 3 5 5 2" xfId="10659"/>
    <cellStyle name="Comma 2 9 2 3 5 5 3" xfId="10660"/>
    <cellStyle name="Comma 2 9 2 3 5 6" xfId="10661"/>
    <cellStyle name="Comma 2 9 2 3 5 7" xfId="10662"/>
    <cellStyle name="Comma 2 9 2 3 6" xfId="10663"/>
    <cellStyle name="Comma 2 9 2 3 6 2" xfId="10664"/>
    <cellStyle name="Comma 2 9 2 3 6 3" xfId="10665"/>
    <cellStyle name="Comma 2 9 2 3 7" xfId="10666"/>
    <cellStyle name="Comma 2 9 2 3 7 2" xfId="10667"/>
    <cellStyle name="Comma 2 9 2 3 7 3" xfId="10668"/>
    <cellStyle name="Comma 2 9 2 3 8" xfId="10669"/>
    <cellStyle name="Comma 2 9 2 3 8 2" xfId="10670"/>
    <cellStyle name="Comma 2 9 2 3 8 3" xfId="10671"/>
    <cellStyle name="Comma 2 9 2 3 9" xfId="10672"/>
    <cellStyle name="Comma 2 9 2 3 9 2" xfId="10673"/>
    <cellStyle name="Comma 2 9 2 3 9 3" xfId="10674"/>
    <cellStyle name="Comma 2 9 2 4" xfId="10675"/>
    <cellStyle name="Comma 2 9 2 4 2" xfId="10676"/>
    <cellStyle name="Comma 2 9 2 4 2 2" xfId="10677"/>
    <cellStyle name="Comma 2 9 2 4 2 2 2" xfId="10678"/>
    <cellStyle name="Comma 2 9 2 4 2 2 3" xfId="10679"/>
    <cellStyle name="Comma 2 9 2 4 2 3" xfId="10680"/>
    <cellStyle name="Comma 2 9 2 4 2 3 2" xfId="10681"/>
    <cellStyle name="Comma 2 9 2 4 2 3 3" xfId="10682"/>
    <cellStyle name="Comma 2 9 2 4 2 4" xfId="10683"/>
    <cellStyle name="Comma 2 9 2 4 2 4 2" xfId="10684"/>
    <cellStyle name="Comma 2 9 2 4 2 4 3" xfId="10685"/>
    <cellStyle name="Comma 2 9 2 4 2 5" xfId="10686"/>
    <cellStyle name="Comma 2 9 2 4 2 5 2" xfId="10687"/>
    <cellStyle name="Comma 2 9 2 4 2 5 3" xfId="10688"/>
    <cellStyle name="Comma 2 9 2 4 2 6" xfId="10689"/>
    <cellStyle name="Comma 2 9 2 4 2 7" xfId="10690"/>
    <cellStyle name="Comma 2 9 2 4 3" xfId="10691"/>
    <cellStyle name="Comma 2 9 2 4 3 2" xfId="10692"/>
    <cellStyle name="Comma 2 9 2 4 3 3" xfId="10693"/>
    <cellStyle name="Comma 2 9 2 4 4" xfId="10694"/>
    <cellStyle name="Comma 2 9 2 4 4 2" xfId="10695"/>
    <cellStyle name="Comma 2 9 2 4 4 3" xfId="10696"/>
    <cellStyle name="Comma 2 9 2 4 5" xfId="10697"/>
    <cellStyle name="Comma 2 9 2 4 5 2" xfId="10698"/>
    <cellStyle name="Comma 2 9 2 4 5 3" xfId="10699"/>
    <cellStyle name="Comma 2 9 2 4 6" xfId="10700"/>
    <cellStyle name="Comma 2 9 2 4 6 2" xfId="10701"/>
    <cellStyle name="Comma 2 9 2 4 6 3" xfId="10702"/>
    <cellStyle name="Comma 2 9 2 4 7" xfId="10703"/>
    <cellStyle name="Comma 2 9 2 4 8" xfId="10704"/>
    <cellStyle name="Comma 2 9 2 5" xfId="10705"/>
    <cellStyle name="Comma 2 9 2 5 2" xfId="10706"/>
    <cellStyle name="Comma 2 9 2 5 2 2" xfId="10707"/>
    <cellStyle name="Comma 2 9 2 5 2 2 2" xfId="10708"/>
    <cellStyle name="Comma 2 9 2 5 2 2 3" xfId="10709"/>
    <cellStyle name="Comma 2 9 2 5 2 3" xfId="10710"/>
    <cellStyle name="Comma 2 9 2 5 2 3 2" xfId="10711"/>
    <cellStyle name="Comma 2 9 2 5 2 3 3" xfId="10712"/>
    <cellStyle name="Comma 2 9 2 5 2 4" xfId="10713"/>
    <cellStyle name="Comma 2 9 2 5 2 4 2" xfId="10714"/>
    <cellStyle name="Comma 2 9 2 5 2 4 3" xfId="10715"/>
    <cellStyle name="Comma 2 9 2 5 2 5" xfId="10716"/>
    <cellStyle name="Comma 2 9 2 5 2 5 2" xfId="10717"/>
    <cellStyle name="Comma 2 9 2 5 2 5 3" xfId="10718"/>
    <cellStyle name="Comma 2 9 2 5 2 6" xfId="10719"/>
    <cellStyle name="Comma 2 9 2 5 2 7" xfId="10720"/>
    <cellStyle name="Comma 2 9 2 5 3" xfId="10721"/>
    <cellStyle name="Comma 2 9 2 5 3 2" xfId="10722"/>
    <cellStyle name="Comma 2 9 2 5 3 3" xfId="10723"/>
    <cellStyle name="Comma 2 9 2 5 4" xfId="10724"/>
    <cellStyle name="Comma 2 9 2 5 4 2" xfId="10725"/>
    <cellStyle name="Comma 2 9 2 5 4 3" xfId="10726"/>
    <cellStyle name="Comma 2 9 2 5 5" xfId="10727"/>
    <cellStyle name="Comma 2 9 2 5 5 2" xfId="10728"/>
    <cellStyle name="Comma 2 9 2 5 5 3" xfId="10729"/>
    <cellStyle name="Comma 2 9 2 5 6" xfId="10730"/>
    <cellStyle name="Comma 2 9 2 5 6 2" xfId="10731"/>
    <cellStyle name="Comma 2 9 2 5 6 3" xfId="10732"/>
    <cellStyle name="Comma 2 9 2 5 7" xfId="10733"/>
    <cellStyle name="Comma 2 9 2 5 8" xfId="10734"/>
    <cellStyle name="Comma 2 9 2 6" xfId="10735"/>
    <cellStyle name="Comma 2 9 2 6 2" xfId="10736"/>
    <cellStyle name="Comma 2 9 2 6 2 2" xfId="10737"/>
    <cellStyle name="Comma 2 9 2 6 2 3" xfId="10738"/>
    <cellStyle name="Comma 2 9 2 6 3" xfId="10739"/>
    <cellStyle name="Comma 2 9 2 6 3 2" xfId="10740"/>
    <cellStyle name="Comma 2 9 2 6 3 3" xfId="10741"/>
    <cellStyle name="Comma 2 9 2 6 4" xfId="10742"/>
    <cellStyle name="Comma 2 9 2 6 4 2" xfId="10743"/>
    <cellStyle name="Comma 2 9 2 6 4 3" xfId="10744"/>
    <cellStyle name="Comma 2 9 2 6 5" xfId="10745"/>
    <cellStyle name="Comma 2 9 2 6 5 2" xfId="10746"/>
    <cellStyle name="Comma 2 9 2 6 5 3" xfId="10747"/>
    <cellStyle name="Comma 2 9 2 6 6" xfId="10748"/>
    <cellStyle name="Comma 2 9 2 6 7" xfId="10749"/>
    <cellStyle name="Comma 2 9 2 7" xfId="10750"/>
    <cellStyle name="Comma 2 9 2 7 2" xfId="10751"/>
    <cellStyle name="Comma 2 9 2 7 2 2" xfId="10752"/>
    <cellStyle name="Comma 2 9 2 7 2 3" xfId="10753"/>
    <cellStyle name="Comma 2 9 2 7 3" xfId="10754"/>
    <cellStyle name="Comma 2 9 2 7 3 2" xfId="10755"/>
    <cellStyle name="Comma 2 9 2 7 3 3" xfId="10756"/>
    <cellStyle name="Comma 2 9 2 7 4" xfId="10757"/>
    <cellStyle name="Comma 2 9 2 7 4 2" xfId="10758"/>
    <cellStyle name="Comma 2 9 2 7 4 3" xfId="10759"/>
    <cellStyle name="Comma 2 9 2 7 5" xfId="10760"/>
    <cellStyle name="Comma 2 9 2 7 5 2" xfId="10761"/>
    <cellStyle name="Comma 2 9 2 7 5 3" xfId="10762"/>
    <cellStyle name="Comma 2 9 2 7 6" xfId="10763"/>
    <cellStyle name="Comma 2 9 2 7 7" xfId="10764"/>
    <cellStyle name="Comma 2 9 2 8" xfId="10765"/>
    <cellStyle name="Comma 2 9 2 8 2" xfId="10766"/>
    <cellStyle name="Comma 2 9 2 8 2 2" xfId="10767"/>
    <cellStyle name="Comma 2 9 2 8 2 3" xfId="10768"/>
    <cellStyle name="Comma 2 9 2 8 3" xfId="10769"/>
    <cellStyle name="Comma 2 9 2 8 3 2" xfId="10770"/>
    <cellStyle name="Comma 2 9 2 8 3 3" xfId="10771"/>
    <cellStyle name="Comma 2 9 2 8 4" xfId="10772"/>
    <cellStyle name="Comma 2 9 2 8 4 2" xfId="10773"/>
    <cellStyle name="Comma 2 9 2 8 4 3" xfId="10774"/>
    <cellStyle name="Comma 2 9 2 8 5" xfId="10775"/>
    <cellStyle name="Comma 2 9 2 8 5 2" xfId="10776"/>
    <cellStyle name="Comma 2 9 2 8 5 3" xfId="10777"/>
    <cellStyle name="Comma 2 9 2 8 6" xfId="10778"/>
    <cellStyle name="Comma 2 9 2 8 7" xfId="10779"/>
    <cellStyle name="Comma 2 9 2 9" xfId="10780"/>
    <cellStyle name="Comma 2 9 2 9 2" xfId="10781"/>
    <cellStyle name="Comma 2 9 2 9 2 2" xfId="10782"/>
    <cellStyle name="Comma 2 9 2 9 2 3" xfId="10783"/>
    <cellStyle name="Comma 2 9 2 9 3" xfId="10784"/>
    <cellStyle name="Comma 2 9 2 9 3 2" xfId="10785"/>
    <cellStyle name="Comma 2 9 2 9 3 3" xfId="10786"/>
    <cellStyle name="Comma 2 9 2 9 4" xfId="10787"/>
    <cellStyle name="Comma 2 9 2 9 4 2" xfId="10788"/>
    <cellStyle name="Comma 2 9 2 9 4 3" xfId="10789"/>
    <cellStyle name="Comma 2 9 2 9 5" xfId="10790"/>
    <cellStyle name="Comma 2 9 2 9 5 2" xfId="10791"/>
    <cellStyle name="Comma 2 9 2 9 5 3" xfId="10792"/>
    <cellStyle name="Comma 2 9 2 9 6" xfId="10793"/>
    <cellStyle name="Comma 2 9 2 9 7" xfId="10794"/>
    <cellStyle name="Comma 2 9 3" xfId="10795"/>
    <cellStyle name="Comma 2 9 3 10" xfId="10796"/>
    <cellStyle name="Comma 2 9 3 10 2" xfId="10797"/>
    <cellStyle name="Comma 2 9 3 10 3" xfId="10798"/>
    <cellStyle name="Comma 2 9 3 11" xfId="10799"/>
    <cellStyle name="Comma 2 9 3 11 2" xfId="10800"/>
    <cellStyle name="Comma 2 9 3 11 3" xfId="10801"/>
    <cellStyle name="Comma 2 9 3 12" xfId="10802"/>
    <cellStyle name="Comma 2 9 3 12 2" xfId="10803"/>
    <cellStyle name="Comma 2 9 3 12 3" xfId="10804"/>
    <cellStyle name="Comma 2 9 3 13" xfId="10805"/>
    <cellStyle name="Comma 2 9 3 14" xfId="10806"/>
    <cellStyle name="Comma 2 9 3 2" xfId="10807"/>
    <cellStyle name="Comma 2 9 3 2 10" xfId="10808"/>
    <cellStyle name="Comma 2 9 3 2 11" xfId="10809"/>
    <cellStyle name="Comma 2 9 3 2 2" xfId="10810"/>
    <cellStyle name="Comma 2 9 3 2 2 2" xfId="10811"/>
    <cellStyle name="Comma 2 9 3 2 2 2 2" xfId="10812"/>
    <cellStyle name="Comma 2 9 3 2 2 2 2 2" xfId="10813"/>
    <cellStyle name="Comma 2 9 3 2 2 2 2 3" xfId="10814"/>
    <cellStyle name="Comma 2 9 3 2 2 2 3" xfId="10815"/>
    <cellStyle name="Comma 2 9 3 2 2 2 3 2" xfId="10816"/>
    <cellStyle name="Comma 2 9 3 2 2 2 3 3" xfId="10817"/>
    <cellStyle name="Comma 2 9 3 2 2 2 4" xfId="10818"/>
    <cellStyle name="Comma 2 9 3 2 2 2 4 2" xfId="10819"/>
    <cellStyle name="Comma 2 9 3 2 2 2 4 3" xfId="10820"/>
    <cellStyle name="Comma 2 9 3 2 2 2 5" xfId="10821"/>
    <cellStyle name="Comma 2 9 3 2 2 2 5 2" xfId="10822"/>
    <cellStyle name="Comma 2 9 3 2 2 2 5 3" xfId="10823"/>
    <cellStyle name="Comma 2 9 3 2 2 2 6" xfId="10824"/>
    <cellStyle name="Comma 2 9 3 2 2 2 7" xfId="10825"/>
    <cellStyle name="Comma 2 9 3 2 2 3" xfId="10826"/>
    <cellStyle name="Comma 2 9 3 2 2 3 2" xfId="10827"/>
    <cellStyle name="Comma 2 9 3 2 2 3 3" xfId="10828"/>
    <cellStyle name="Comma 2 9 3 2 2 4" xfId="10829"/>
    <cellStyle name="Comma 2 9 3 2 2 4 2" xfId="10830"/>
    <cellStyle name="Comma 2 9 3 2 2 4 3" xfId="10831"/>
    <cellStyle name="Comma 2 9 3 2 2 5" xfId="10832"/>
    <cellStyle name="Comma 2 9 3 2 2 5 2" xfId="10833"/>
    <cellStyle name="Comma 2 9 3 2 2 5 3" xfId="10834"/>
    <cellStyle name="Comma 2 9 3 2 2 6" xfId="10835"/>
    <cellStyle name="Comma 2 9 3 2 2 6 2" xfId="10836"/>
    <cellStyle name="Comma 2 9 3 2 2 6 3" xfId="10837"/>
    <cellStyle name="Comma 2 9 3 2 2 7" xfId="10838"/>
    <cellStyle name="Comma 2 9 3 2 2 8" xfId="10839"/>
    <cellStyle name="Comma 2 9 3 2 3" xfId="10840"/>
    <cellStyle name="Comma 2 9 3 2 3 2" xfId="10841"/>
    <cellStyle name="Comma 2 9 3 2 3 2 2" xfId="10842"/>
    <cellStyle name="Comma 2 9 3 2 3 2 3" xfId="10843"/>
    <cellStyle name="Comma 2 9 3 2 3 3" xfId="10844"/>
    <cellStyle name="Comma 2 9 3 2 3 3 2" xfId="10845"/>
    <cellStyle name="Comma 2 9 3 2 3 3 3" xfId="10846"/>
    <cellStyle name="Comma 2 9 3 2 3 4" xfId="10847"/>
    <cellStyle name="Comma 2 9 3 2 3 4 2" xfId="10848"/>
    <cellStyle name="Comma 2 9 3 2 3 4 3" xfId="10849"/>
    <cellStyle name="Comma 2 9 3 2 3 5" xfId="10850"/>
    <cellStyle name="Comma 2 9 3 2 3 5 2" xfId="10851"/>
    <cellStyle name="Comma 2 9 3 2 3 5 3" xfId="10852"/>
    <cellStyle name="Comma 2 9 3 2 3 6" xfId="10853"/>
    <cellStyle name="Comma 2 9 3 2 3 7" xfId="10854"/>
    <cellStyle name="Comma 2 9 3 2 4" xfId="10855"/>
    <cellStyle name="Comma 2 9 3 2 4 2" xfId="10856"/>
    <cellStyle name="Comma 2 9 3 2 4 2 2" xfId="10857"/>
    <cellStyle name="Comma 2 9 3 2 4 2 3" xfId="10858"/>
    <cellStyle name="Comma 2 9 3 2 4 3" xfId="10859"/>
    <cellStyle name="Comma 2 9 3 2 4 3 2" xfId="10860"/>
    <cellStyle name="Comma 2 9 3 2 4 3 3" xfId="10861"/>
    <cellStyle name="Comma 2 9 3 2 4 4" xfId="10862"/>
    <cellStyle name="Comma 2 9 3 2 4 4 2" xfId="10863"/>
    <cellStyle name="Comma 2 9 3 2 4 4 3" xfId="10864"/>
    <cellStyle name="Comma 2 9 3 2 4 5" xfId="10865"/>
    <cellStyle name="Comma 2 9 3 2 4 5 2" xfId="10866"/>
    <cellStyle name="Comma 2 9 3 2 4 5 3" xfId="10867"/>
    <cellStyle name="Comma 2 9 3 2 4 6" xfId="10868"/>
    <cellStyle name="Comma 2 9 3 2 4 7" xfId="10869"/>
    <cellStyle name="Comma 2 9 3 2 5" xfId="10870"/>
    <cellStyle name="Comma 2 9 3 2 5 2" xfId="10871"/>
    <cellStyle name="Comma 2 9 3 2 5 2 2" xfId="10872"/>
    <cellStyle name="Comma 2 9 3 2 5 2 3" xfId="10873"/>
    <cellStyle name="Comma 2 9 3 2 5 3" xfId="10874"/>
    <cellStyle name="Comma 2 9 3 2 5 3 2" xfId="10875"/>
    <cellStyle name="Comma 2 9 3 2 5 3 3" xfId="10876"/>
    <cellStyle name="Comma 2 9 3 2 5 4" xfId="10877"/>
    <cellStyle name="Comma 2 9 3 2 5 4 2" xfId="10878"/>
    <cellStyle name="Comma 2 9 3 2 5 4 3" xfId="10879"/>
    <cellStyle name="Comma 2 9 3 2 5 5" xfId="10880"/>
    <cellStyle name="Comma 2 9 3 2 5 5 2" xfId="10881"/>
    <cellStyle name="Comma 2 9 3 2 5 5 3" xfId="10882"/>
    <cellStyle name="Comma 2 9 3 2 5 6" xfId="10883"/>
    <cellStyle name="Comma 2 9 3 2 5 7" xfId="10884"/>
    <cellStyle name="Comma 2 9 3 2 6" xfId="10885"/>
    <cellStyle name="Comma 2 9 3 2 6 2" xfId="10886"/>
    <cellStyle name="Comma 2 9 3 2 6 3" xfId="10887"/>
    <cellStyle name="Comma 2 9 3 2 7" xfId="10888"/>
    <cellStyle name="Comma 2 9 3 2 7 2" xfId="10889"/>
    <cellStyle name="Comma 2 9 3 2 7 3" xfId="10890"/>
    <cellStyle name="Comma 2 9 3 2 8" xfId="10891"/>
    <cellStyle name="Comma 2 9 3 2 8 2" xfId="10892"/>
    <cellStyle name="Comma 2 9 3 2 8 3" xfId="10893"/>
    <cellStyle name="Comma 2 9 3 2 9" xfId="10894"/>
    <cellStyle name="Comma 2 9 3 2 9 2" xfId="10895"/>
    <cellStyle name="Comma 2 9 3 2 9 3" xfId="10896"/>
    <cellStyle name="Comma 2 9 3 3" xfId="10897"/>
    <cellStyle name="Comma 2 9 3 3 2" xfId="10898"/>
    <cellStyle name="Comma 2 9 3 3 2 2" xfId="10899"/>
    <cellStyle name="Comma 2 9 3 3 2 2 2" xfId="10900"/>
    <cellStyle name="Comma 2 9 3 3 2 2 3" xfId="10901"/>
    <cellStyle name="Comma 2 9 3 3 2 3" xfId="10902"/>
    <cellStyle name="Comma 2 9 3 3 2 3 2" xfId="10903"/>
    <cellStyle name="Comma 2 9 3 3 2 3 3" xfId="10904"/>
    <cellStyle name="Comma 2 9 3 3 2 4" xfId="10905"/>
    <cellStyle name="Comma 2 9 3 3 2 4 2" xfId="10906"/>
    <cellStyle name="Comma 2 9 3 3 2 4 3" xfId="10907"/>
    <cellStyle name="Comma 2 9 3 3 2 5" xfId="10908"/>
    <cellStyle name="Comma 2 9 3 3 2 5 2" xfId="10909"/>
    <cellStyle name="Comma 2 9 3 3 2 5 3" xfId="10910"/>
    <cellStyle name="Comma 2 9 3 3 2 6" xfId="10911"/>
    <cellStyle name="Comma 2 9 3 3 2 7" xfId="10912"/>
    <cellStyle name="Comma 2 9 3 3 3" xfId="10913"/>
    <cellStyle name="Comma 2 9 3 3 3 2" xfId="10914"/>
    <cellStyle name="Comma 2 9 3 3 3 3" xfId="10915"/>
    <cellStyle name="Comma 2 9 3 3 4" xfId="10916"/>
    <cellStyle name="Comma 2 9 3 3 4 2" xfId="10917"/>
    <cellStyle name="Comma 2 9 3 3 4 3" xfId="10918"/>
    <cellStyle name="Comma 2 9 3 3 5" xfId="10919"/>
    <cellStyle name="Comma 2 9 3 3 5 2" xfId="10920"/>
    <cellStyle name="Comma 2 9 3 3 5 3" xfId="10921"/>
    <cellStyle name="Comma 2 9 3 3 6" xfId="10922"/>
    <cellStyle name="Comma 2 9 3 3 6 2" xfId="10923"/>
    <cellStyle name="Comma 2 9 3 3 6 3" xfId="10924"/>
    <cellStyle name="Comma 2 9 3 3 7" xfId="10925"/>
    <cellStyle name="Comma 2 9 3 3 8" xfId="10926"/>
    <cellStyle name="Comma 2 9 3 4" xfId="10927"/>
    <cellStyle name="Comma 2 9 3 4 2" xfId="10928"/>
    <cellStyle name="Comma 2 9 3 4 2 2" xfId="10929"/>
    <cellStyle name="Comma 2 9 3 4 2 2 2" xfId="10930"/>
    <cellStyle name="Comma 2 9 3 4 2 2 3" xfId="10931"/>
    <cellStyle name="Comma 2 9 3 4 2 3" xfId="10932"/>
    <cellStyle name="Comma 2 9 3 4 2 3 2" xfId="10933"/>
    <cellStyle name="Comma 2 9 3 4 2 3 3" xfId="10934"/>
    <cellStyle name="Comma 2 9 3 4 2 4" xfId="10935"/>
    <cellStyle name="Comma 2 9 3 4 2 4 2" xfId="10936"/>
    <cellStyle name="Comma 2 9 3 4 2 4 3" xfId="10937"/>
    <cellStyle name="Comma 2 9 3 4 2 5" xfId="10938"/>
    <cellStyle name="Comma 2 9 3 4 2 5 2" xfId="10939"/>
    <cellStyle name="Comma 2 9 3 4 2 5 3" xfId="10940"/>
    <cellStyle name="Comma 2 9 3 4 2 6" xfId="10941"/>
    <cellStyle name="Comma 2 9 3 4 2 7" xfId="10942"/>
    <cellStyle name="Comma 2 9 3 4 3" xfId="10943"/>
    <cellStyle name="Comma 2 9 3 4 3 2" xfId="10944"/>
    <cellStyle name="Comma 2 9 3 4 3 3" xfId="10945"/>
    <cellStyle name="Comma 2 9 3 4 4" xfId="10946"/>
    <cellStyle name="Comma 2 9 3 4 4 2" xfId="10947"/>
    <cellStyle name="Comma 2 9 3 4 4 3" xfId="10948"/>
    <cellStyle name="Comma 2 9 3 4 5" xfId="10949"/>
    <cellStyle name="Comma 2 9 3 4 5 2" xfId="10950"/>
    <cellStyle name="Comma 2 9 3 4 5 3" xfId="10951"/>
    <cellStyle name="Comma 2 9 3 4 6" xfId="10952"/>
    <cellStyle name="Comma 2 9 3 4 6 2" xfId="10953"/>
    <cellStyle name="Comma 2 9 3 4 6 3" xfId="10954"/>
    <cellStyle name="Comma 2 9 3 4 7" xfId="10955"/>
    <cellStyle name="Comma 2 9 3 4 8" xfId="10956"/>
    <cellStyle name="Comma 2 9 3 5" xfId="10957"/>
    <cellStyle name="Comma 2 9 3 5 2" xfId="10958"/>
    <cellStyle name="Comma 2 9 3 5 2 2" xfId="10959"/>
    <cellStyle name="Comma 2 9 3 5 2 3" xfId="10960"/>
    <cellStyle name="Comma 2 9 3 5 3" xfId="10961"/>
    <cellStyle name="Comma 2 9 3 5 3 2" xfId="10962"/>
    <cellStyle name="Comma 2 9 3 5 3 3" xfId="10963"/>
    <cellStyle name="Comma 2 9 3 5 4" xfId="10964"/>
    <cellStyle name="Comma 2 9 3 5 4 2" xfId="10965"/>
    <cellStyle name="Comma 2 9 3 5 4 3" xfId="10966"/>
    <cellStyle name="Comma 2 9 3 5 5" xfId="10967"/>
    <cellStyle name="Comma 2 9 3 5 5 2" xfId="10968"/>
    <cellStyle name="Comma 2 9 3 5 5 3" xfId="10969"/>
    <cellStyle name="Comma 2 9 3 5 6" xfId="10970"/>
    <cellStyle name="Comma 2 9 3 5 7" xfId="10971"/>
    <cellStyle name="Comma 2 9 3 6" xfId="10972"/>
    <cellStyle name="Comma 2 9 3 6 2" xfId="10973"/>
    <cellStyle name="Comma 2 9 3 6 2 2" xfId="10974"/>
    <cellStyle name="Comma 2 9 3 6 2 3" xfId="10975"/>
    <cellStyle name="Comma 2 9 3 6 3" xfId="10976"/>
    <cellStyle name="Comma 2 9 3 6 3 2" xfId="10977"/>
    <cellStyle name="Comma 2 9 3 6 3 3" xfId="10978"/>
    <cellStyle name="Comma 2 9 3 6 4" xfId="10979"/>
    <cellStyle name="Comma 2 9 3 6 4 2" xfId="10980"/>
    <cellStyle name="Comma 2 9 3 6 4 3" xfId="10981"/>
    <cellStyle name="Comma 2 9 3 6 5" xfId="10982"/>
    <cellStyle name="Comma 2 9 3 6 5 2" xfId="10983"/>
    <cellStyle name="Comma 2 9 3 6 5 3" xfId="10984"/>
    <cellStyle name="Comma 2 9 3 6 6" xfId="10985"/>
    <cellStyle name="Comma 2 9 3 6 7" xfId="10986"/>
    <cellStyle name="Comma 2 9 3 7" xfId="10987"/>
    <cellStyle name="Comma 2 9 3 7 2" xfId="10988"/>
    <cellStyle name="Comma 2 9 3 7 2 2" xfId="10989"/>
    <cellStyle name="Comma 2 9 3 7 2 3" xfId="10990"/>
    <cellStyle name="Comma 2 9 3 7 3" xfId="10991"/>
    <cellStyle name="Comma 2 9 3 7 3 2" xfId="10992"/>
    <cellStyle name="Comma 2 9 3 7 3 3" xfId="10993"/>
    <cellStyle name="Comma 2 9 3 7 4" xfId="10994"/>
    <cellStyle name="Comma 2 9 3 7 4 2" xfId="10995"/>
    <cellStyle name="Comma 2 9 3 7 4 3" xfId="10996"/>
    <cellStyle name="Comma 2 9 3 7 5" xfId="10997"/>
    <cellStyle name="Comma 2 9 3 7 5 2" xfId="10998"/>
    <cellStyle name="Comma 2 9 3 7 5 3" xfId="10999"/>
    <cellStyle name="Comma 2 9 3 7 6" xfId="11000"/>
    <cellStyle name="Comma 2 9 3 7 7" xfId="11001"/>
    <cellStyle name="Comma 2 9 3 8" xfId="11002"/>
    <cellStyle name="Comma 2 9 3 8 2" xfId="11003"/>
    <cellStyle name="Comma 2 9 3 8 2 2" xfId="11004"/>
    <cellStyle name="Comma 2 9 3 8 2 3" xfId="11005"/>
    <cellStyle name="Comma 2 9 3 8 3" xfId="11006"/>
    <cellStyle name="Comma 2 9 3 8 3 2" xfId="11007"/>
    <cellStyle name="Comma 2 9 3 8 3 3" xfId="11008"/>
    <cellStyle name="Comma 2 9 3 8 4" xfId="11009"/>
    <cellStyle name="Comma 2 9 3 8 4 2" xfId="11010"/>
    <cellStyle name="Comma 2 9 3 8 4 3" xfId="11011"/>
    <cellStyle name="Comma 2 9 3 8 5" xfId="11012"/>
    <cellStyle name="Comma 2 9 3 8 5 2" xfId="11013"/>
    <cellStyle name="Comma 2 9 3 8 5 3" xfId="11014"/>
    <cellStyle name="Comma 2 9 3 8 6" xfId="11015"/>
    <cellStyle name="Comma 2 9 3 8 7" xfId="11016"/>
    <cellStyle name="Comma 2 9 3 9" xfId="11017"/>
    <cellStyle name="Comma 2 9 3 9 2" xfId="11018"/>
    <cellStyle name="Comma 2 9 3 9 3" xfId="11019"/>
    <cellStyle name="Comma 2 9 4" xfId="11020"/>
    <cellStyle name="Comma 2 9 4 10" xfId="11021"/>
    <cellStyle name="Comma 2 9 4 11" xfId="11022"/>
    <cellStyle name="Comma 2 9 4 2" xfId="11023"/>
    <cellStyle name="Comma 2 9 4 2 2" xfId="11024"/>
    <cellStyle name="Comma 2 9 4 2 2 2" xfId="11025"/>
    <cellStyle name="Comma 2 9 4 2 2 2 2" xfId="11026"/>
    <cellStyle name="Comma 2 9 4 2 2 2 3" xfId="11027"/>
    <cellStyle name="Comma 2 9 4 2 2 3" xfId="11028"/>
    <cellStyle name="Comma 2 9 4 2 2 3 2" xfId="11029"/>
    <cellStyle name="Comma 2 9 4 2 2 3 3" xfId="11030"/>
    <cellStyle name="Comma 2 9 4 2 2 4" xfId="11031"/>
    <cellStyle name="Comma 2 9 4 2 2 4 2" xfId="11032"/>
    <cellStyle name="Comma 2 9 4 2 2 4 3" xfId="11033"/>
    <cellStyle name="Comma 2 9 4 2 2 5" xfId="11034"/>
    <cellStyle name="Comma 2 9 4 2 2 5 2" xfId="11035"/>
    <cellStyle name="Comma 2 9 4 2 2 5 3" xfId="11036"/>
    <cellStyle name="Comma 2 9 4 2 2 6" xfId="11037"/>
    <cellStyle name="Comma 2 9 4 2 2 7" xfId="11038"/>
    <cellStyle name="Comma 2 9 4 2 3" xfId="11039"/>
    <cellStyle name="Comma 2 9 4 2 3 2" xfId="11040"/>
    <cellStyle name="Comma 2 9 4 2 3 3" xfId="11041"/>
    <cellStyle name="Comma 2 9 4 2 4" xfId="11042"/>
    <cellStyle name="Comma 2 9 4 2 4 2" xfId="11043"/>
    <cellStyle name="Comma 2 9 4 2 4 3" xfId="11044"/>
    <cellStyle name="Comma 2 9 4 2 5" xfId="11045"/>
    <cellStyle name="Comma 2 9 4 2 5 2" xfId="11046"/>
    <cellStyle name="Comma 2 9 4 2 5 3" xfId="11047"/>
    <cellStyle name="Comma 2 9 4 2 6" xfId="11048"/>
    <cellStyle name="Comma 2 9 4 2 6 2" xfId="11049"/>
    <cellStyle name="Comma 2 9 4 2 6 3" xfId="11050"/>
    <cellStyle name="Comma 2 9 4 2 7" xfId="11051"/>
    <cellStyle name="Comma 2 9 4 2 8" xfId="11052"/>
    <cellStyle name="Comma 2 9 4 3" xfId="11053"/>
    <cellStyle name="Comma 2 9 4 3 2" xfId="11054"/>
    <cellStyle name="Comma 2 9 4 3 2 2" xfId="11055"/>
    <cellStyle name="Comma 2 9 4 3 2 3" xfId="11056"/>
    <cellStyle name="Comma 2 9 4 3 3" xfId="11057"/>
    <cellStyle name="Comma 2 9 4 3 3 2" xfId="11058"/>
    <cellStyle name="Comma 2 9 4 3 3 3" xfId="11059"/>
    <cellStyle name="Comma 2 9 4 3 4" xfId="11060"/>
    <cellStyle name="Comma 2 9 4 3 4 2" xfId="11061"/>
    <cellStyle name="Comma 2 9 4 3 4 3" xfId="11062"/>
    <cellStyle name="Comma 2 9 4 3 5" xfId="11063"/>
    <cellStyle name="Comma 2 9 4 3 5 2" xfId="11064"/>
    <cellStyle name="Comma 2 9 4 3 5 3" xfId="11065"/>
    <cellStyle name="Comma 2 9 4 3 6" xfId="11066"/>
    <cellStyle name="Comma 2 9 4 3 7" xfId="11067"/>
    <cellStyle name="Comma 2 9 4 4" xfId="11068"/>
    <cellStyle name="Comma 2 9 4 4 2" xfId="11069"/>
    <cellStyle name="Comma 2 9 4 4 2 2" xfId="11070"/>
    <cellStyle name="Comma 2 9 4 4 2 3" xfId="11071"/>
    <cellStyle name="Comma 2 9 4 4 3" xfId="11072"/>
    <cellStyle name="Comma 2 9 4 4 3 2" xfId="11073"/>
    <cellStyle name="Comma 2 9 4 4 3 3" xfId="11074"/>
    <cellStyle name="Comma 2 9 4 4 4" xfId="11075"/>
    <cellStyle name="Comma 2 9 4 4 4 2" xfId="11076"/>
    <cellStyle name="Comma 2 9 4 4 4 3" xfId="11077"/>
    <cellStyle name="Comma 2 9 4 4 5" xfId="11078"/>
    <cellStyle name="Comma 2 9 4 4 5 2" xfId="11079"/>
    <cellStyle name="Comma 2 9 4 4 5 3" xfId="11080"/>
    <cellStyle name="Comma 2 9 4 4 6" xfId="11081"/>
    <cellStyle name="Comma 2 9 4 4 7" xfId="11082"/>
    <cellStyle name="Comma 2 9 4 5" xfId="11083"/>
    <cellStyle name="Comma 2 9 4 5 2" xfId="11084"/>
    <cellStyle name="Comma 2 9 4 5 2 2" xfId="11085"/>
    <cellStyle name="Comma 2 9 4 5 2 3" xfId="11086"/>
    <cellStyle name="Comma 2 9 4 5 3" xfId="11087"/>
    <cellStyle name="Comma 2 9 4 5 3 2" xfId="11088"/>
    <cellStyle name="Comma 2 9 4 5 3 3" xfId="11089"/>
    <cellStyle name="Comma 2 9 4 5 4" xfId="11090"/>
    <cellStyle name="Comma 2 9 4 5 4 2" xfId="11091"/>
    <cellStyle name="Comma 2 9 4 5 4 3" xfId="11092"/>
    <cellStyle name="Comma 2 9 4 5 5" xfId="11093"/>
    <cellStyle name="Comma 2 9 4 5 5 2" xfId="11094"/>
    <cellStyle name="Comma 2 9 4 5 5 3" xfId="11095"/>
    <cellStyle name="Comma 2 9 4 5 6" xfId="11096"/>
    <cellStyle name="Comma 2 9 4 5 7" xfId="11097"/>
    <cellStyle name="Comma 2 9 4 6" xfId="11098"/>
    <cellStyle name="Comma 2 9 4 6 2" xfId="11099"/>
    <cellStyle name="Comma 2 9 4 6 3" xfId="11100"/>
    <cellStyle name="Comma 2 9 4 7" xfId="11101"/>
    <cellStyle name="Comma 2 9 4 7 2" xfId="11102"/>
    <cellStyle name="Comma 2 9 4 7 3" xfId="11103"/>
    <cellStyle name="Comma 2 9 4 8" xfId="11104"/>
    <cellStyle name="Comma 2 9 4 8 2" xfId="11105"/>
    <cellStyle name="Comma 2 9 4 8 3" xfId="11106"/>
    <cellStyle name="Comma 2 9 4 9" xfId="11107"/>
    <cellStyle name="Comma 2 9 4 9 2" xfId="11108"/>
    <cellStyle name="Comma 2 9 4 9 3" xfId="11109"/>
    <cellStyle name="Comma 2 9 5" xfId="11110"/>
    <cellStyle name="Comma 2 9 5 2" xfId="11111"/>
    <cellStyle name="Comma 2 9 5 2 2" xfId="11112"/>
    <cellStyle name="Comma 2 9 5 2 2 2" xfId="11113"/>
    <cellStyle name="Comma 2 9 5 2 2 3" xfId="11114"/>
    <cellStyle name="Comma 2 9 5 2 3" xfId="11115"/>
    <cellStyle name="Comma 2 9 5 2 3 2" xfId="11116"/>
    <cellStyle name="Comma 2 9 5 2 3 3" xfId="11117"/>
    <cellStyle name="Comma 2 9 5 2 4" xfId="11118"/>
    <cellStyle name="Comma 2 9 5 2 4 2" xfId="11119"/>
    <cellStyle name="Comma 2 9 5 2 4 3" xfId="11120"/>
    <cellStyle name="Comma 2 9 5 2 5" xfId="11121"/>
    <cellStyle name="Comma 2 9 5 2 5 2" xfId="11122"/>
    <cellStyle name="Comma 2 9 5 2 5 3" xfId="11123"/>
    <cellStyle name="Comma 2 9 5 2 6" xfId="11124"/>
    <cellStyle name="Comma 2 9 5 2 7" xfId="11125"/>
    <cellStyle name="Comma 2 9 5 3" xfId="11126"/>
    <cellStyle name="Comma 2 9 5 3 2" xfId="11127"/>
    <cellStyle name="Comma 2 9 5 3 3" xfId="11128"/>
    <cellStyle name="Comma 2 9 5 4" xfId="11129"/>
    <cellStyle name="Comma 2 9 5 4 2" xfId="11130"/>
    <cellStyle name="Comma 2 9 5 4 3" xfId="11131"/>
    <cellStyle name="Comma 2 9 5 5" xfId="11132"/>
    <cellStyle name="Comma 2 9 5 5 2" xfId="11133"/>
    <cellStyle name="Comma 2 9 5 5 3" xfId="11134"/>
    <cellStyle name="Comma 2 9 5 6" xfId="11135"/>
    <cellStyle name="Comma 2 9 5 6 2" xfId="11136"/>
    <cellStyle name="Comma 2 9 5 6 3" xfId="11137"/>
    <cellStyle name="Comma 2 9 5 7" xfId="11138"/>
    <cellStyle name="Comma 2 9 5 8" xfId="11139"/>
    <cellStyle name="Comma 2 9 6" xfId="11140"/>
    <cellStyle name="Comma 2 9 6 2" xfId="11141"/>
    <cellStyle name="Comma 2 9 6 2 2" xfId="11142"/>
    <cellStyle name="Comma 2 9 6 2 2 2" xfId="11143"/>
    <cellStyle name="Comma 2 9 6 2 2 3" xfId="11144"/>
    <cellStyle name="Comma 2 9 6 2 3" xfId="11145"/>
    <cellStyle name="Comma 2 9 6 2 3 2" xfId="11146"/>
    <cellStyle name="Comma 2 9 6 2 3 3" xfId="11147"/>
    <cellStyle name="Comma 2 9 6 2 4" xfId="11148"/>
    <cellStyle name="Comma 2 9 6 2 4 2" xfId="11149"/>
    <cellStyle name="Comma 2 9 6 2 4 3" xfId="11150"/>
    <cellStyle name="Comma 2 9 6 2 5" xfId="11151"/>
    <cellStyle name="Comma 2 9 6 2 5 2" xfId="11152"/>
    <cellStyle name="Comma 2 9 6 2 5 3" xfId="11153"/>
    <cellStyle name="Comma 2 9 6 2 6" xfId="11154"/>
    <cellStyle name="Comma 2 9 6 2 7" xfId="11155"/>
    <cellStyle name="Comma 2 9 6 3" xfId="11156"/>
    <cellStyle name="Comma 2 9 6 3 2" xfId="11157"/>
    <cellStyle name="Comma 2 9 6 3 3" xfId="11158"/>
    <cellStyle name="Comma 2 9 6 4" xfId="11159"/>
    <cellStyle name="Comma 2 9 6 4 2" xfId="11160"/>
    <cellStyle name="Comma 2 9 6 4 3" xfId="11161"/>
    <cellStyle name="Comma 2 9 6 5" xfId="11162"/>
    <cellStyle name="Comma 2 9 6 5 2" xfId="11163"/>
    <cellStyle name="Comma 2 9 6 5 3" xfId="11164"/>
    <cellStyle name="Comma 2 9 6 6" xfId="11165"/>
    <cellStyle name="Comma 2 9 6 6 2" xfId="11166"/>
    <cellStyle name="Comma 2 9 6 6 3" xfId="11167"/>
    <cellStyle name="Comma 2 9 6 7" xfId="11168"/>
    <cellStyle name="Comma 2 9 6 8" xfId="11169"/>
    <cellStyle name="Comma 2 9 7" xfId="11170"/>
    <cellStyle name="Comma 2 9 7 2" xfId="11171"/>
    <cellStyle name="Comma 2 9 7 2 2" xfId="11172"/>
    <cellStyle name="Comma 2 9 7 2 3" xfId="11173"/>
    <cellStyle name="Comma 2 9 7 3" xfId="11174"/>
    <cellStyle name="Comma 2 9 7 3 2" xfId="11175"/>
    <cellStyle name="Comma 2 9 7 3 3" xfId="11176"/>
    <cellStyle name="Comma 2 9 7 4" xfId="11177"/>
    <cellStyle name="Comma 2 9 7 4 2" xfId="11178"/>
    <cellStyle name="Comma 2 9 7 4 3" xfId="11179"/>
    <cellStyle name="Comma 2 9 7 5" xfId="11180"/>
    <cellStyle name="Comma 2 9 7 5 2" xfId="11181"/>
    <cellStyle name="Comma 2 9 7 5 3" xfId="11182"/>
    <cellStyle name="Comma 2 9 7 6" xfId="11183"/>
    <cellStyle name="Comma 2 9 7 7" xfId="11184"/>
    <cellStyle name="Comma 2 9 8" xfId="11185"/>
    <cellStyle name="Comma 2 9 8 2" xfId="11186"/>
    <cellStyle name="Comma 2 9 8 2 2" xfId="11187"/>
    <cellStyle name="Comma 2 9 8 2 3" xfId="11188"/>
    <cellStyle name="Comma 2 9 8 3" xfId="11189"/>
    <cellStyle name="Comma 2 9 8 3 2" xfId="11190"/>
    <cellStyle name="Comma 2 9 8 3 3" xfId="11191"/>
    <cellStyle name="Comma 2 9 8 4" xfId="11192"/>
    <cellStyle name="Comma 2 9 8 4 2" xfId="11193"/>
    <cellStyle name="Comma 2 9 8 4 3" xfId="11194"/>
    <cellStyle name="Comma 2 9 8 5" xfId="11195"/>
    <cellStyle name="Comma 2 9 8 5 2" xfId="11196"/>
    <cellStyle name="Comma 2 9 8 5 3" xfId="11197"/>
    <cellStyle name="Comma 2 9 8 6" xfId="11198"/>
    <cellStyle name="Comma 2 9 8 7" xfId="11199"/>
    <cellStyle name="Comma 2 9 9" xfId="11200"/>
    <cellStyle name="Comma 2 9 9 2" xfId="11201"/>
    <cellStyle name="Comma 2 9 9 2 2" xfId="11202"/>
    <cellStyle name="Comma 2 9 9 2 3" xfId="11203"/>
    <cellStyle name="Comma 2 9 9 3" xfId="11204"/>
    <cellStyle name="Comma 2 9 9 3 2" xfId="11205"/>
    <cellStyle name="Comma 2 9 9 3 3" xfId="11206"/>
    <cellStyle name="Comma 2 9 9 4" xfId="11207"/>
    <cellStyle name="Comma 2 9 9 4 2" xfId="11208"/>
    <cellStyle name="Comma 2 9 9 4 3" xfId="11209"/>
    <cellStyle name="Comma 2 9 9 5" xfId="11210"/>
    <cellStyle name="Comma 2 9 9 5 2" xfId="11211"/>
    <cellStyle name="Comma 2 9 9 5 3" xfId="11212"/>
    <cellStyle name="Comma 2 9 9 6" xfId="11213"/>
    <cellStyle name="Comma 2 9 9 7" xfId="11214"/>
    <cellStyle name="Comma 20" xfId="11215"/>
    <cellStyle name="Comma 20 2" xfId="11216"/>
    <cellStyle name="Comma 20 2 2" xfId="11217"/>
    <cellStyle name="Comma 20 3" xfId="11218"/>
    <cellStyle name="Comma 20 4" xfId="11219"/>
    <cellStyle name="Comma 21" xfId="11220"/>
    <cellStyle name="Comma 21 2" xfId="11221"/>
    <cellStyle name="Comma 21 2 2" xfId="11222"/>
    <cellStyle name="Comma 21 3" xfId="11223"/>
    <cellStyle name="Comma 21 4" xfId="11224"/>
    <cellStyle name="Comma 22" xfId="11225"/>
    <cellStyle name="Comma 22 2" xfId="11226"/>
    <cellStyle name="Comma 22 2 2" xfId="11227"/>
    <cellStyle name="Comma 22 3" xfId="11228"/>
    <cellStyle name="Comma 23" xfId="11229"/>
    <cellStyle name="Comma 23 2" xfId="11230"/>
    <cellStyle name="Comma 23 2 2" xfId="11231"/>
    <cellStyle name="Comma 23 3" xfId="11232"/>
    <cellStyle name="Comma 24" xfId="11233"/>
    <cellStyle name="Comma 24 2" xfId="11234"/>
    <cellStyle name="Comma 24 2 2" xfId="11235"/>
    <cellStyle name="Comma 24 3" xfId="11236"/>
    <cellStyle name="Comma 25" xfId="11237"/>
    <cellStyle name="Comma 25 2" xfId="11238"/>
    <cellStyle name="Comma 25 2 2" xfId="11239"/>
    <cellStyle name="Comma 25 3" xfId="11240"/>
    <cellStyle name="Comma 26" xfId="11241"/>
    <cellStyle name="Comma 26 2" xfId="11242"/>
    <cellStyle name="Comma 26 2 2" xfId="11243"/>
    <cellStyle name="Comma 26 3" xfId="11244"/>
    <cellStyle name="Comma 26 4" xfId="11245"/>
    <cellStyle name="Comma 27" xfId="11246"/>
    <cellStyle name="Comma 27 2" xfId="11247"/>
    <cellStyle name="Comma 27 2 2" xfId="11248"/>
    <cellStyle name="Comma 27 3" xfId="11249"/>
    <cellStyle name="Comma 28" xfId="11250"/>
    <cellStyle name="Comma 28 2" xfId="11251"/>
    <cellStyle name="Comma 28 2 2" xfId="11252"/>
    <cellStyle name="Comma 28 3" xfId="11253"/>
    <cellStyle name="Comma 29" xfId="11254"/>
    <cellStyle name="Comma 29 2" xfId="11255"/>
    <cellStyle name="Comma 29 2 2" xfId="11256"/>
    <cellStyle name="Comma 29 3" xfId="11257"/>
    <cellStyle name="Comma 3" xfId="687"/>
    <cellStyle name="Comma 3 10" xfId="11258"/>
    <cellStyle name="Comma 3 10 2" xfId="11259"/>
    <cellStyle name="Comma 3 10 2 2" xfId="11260"/>
    <cellStyle name="Comma 3 10 2 2 2" xfId="11261"/>
    <cellStyle name="Comma 3 10 2 2 3" xfId="11262"/>
    <cellStyle name="Comma 3 10 2 3" xfId="11263"/>
    <cellStyle name="Comma 3 10 2 3 2" xfId="11264"/>
    <cellStyle name="Comma 3 10 2 3 3" xfId="11265"/>
    <cellStyle name="Comma 3 10 2 4" xfId="11266"/>
    <cellStyle name="Comma 3 10 2 4 2" xfId="11267"/>
    <cellStyle name="Comma 3 10 2 4 3" xfId="11268"/>
    <cellStyle name="Comma 3 10 2 5" xfId="11269"/>
    <cellStyle name="Comma 3 10 2 5 2" xfId="11270"/>
    <cellStyle name="Comma 3 10 2 5 3" xfId="11271"/>
    <cellStyle name="Comma 3 10 2 6" xfId="11272"/>
    <cellStyle name="Comma 3 10 2 7" xfId="11273"/>
    <cellStyle name="Comma 3 10 3" xfId="11274"/>
    <cellStyle name="Comma 3 10 3 2" xfId="11275"/>
    <cellStyle name="Comma 3 10 3 3" xfId="11276"/>
    <cellStyle name="Comma 3 10 4" xfId="11277"/>
    <cellStyle name="Comma 3 10 4 2" xfId="11278"/>
    <cellStyle name="Comma 3 10 4 3" xfId="11279"/>
    <cellStyle name="Comma 3 10 5" xfId="11280"/>
    <cellStyle name="Comma 3 10 5 2" xfId="11281"/>
    <cellStyle name="Comma 3 10 5 3" xfId="11282"/>
    <cellStyle name="Comma 3 10 6" xfId="11283"/>
    <cellStyle name="Comma 3 10 6 2" xfId="11284"/>
    <cellStyle name="Comma 3 10 6 3" xfId="11285"/>
    <cellStyle name="Comma 3 10 7" xfId="11286"/>
    <cellStyle name="Comma 3 10 8" xfId="11287"/>
    <cellStyle name="Comma 3 11" xfId="11288"/>
    <cellStyle name="Comma 3 11 2" xfId="11289"/>
    <cellStyle name="Comma 3 11 2 2" xfId="11290"/>
    <cellStyle name="Comma 3 11 2 3" xfId="11291"/>
    <cellStyle name="Comma 3 11 3" xfId="11292"/>
    <cellStyle name="Comma 3 11 3 2" xfId="11293"/>
    <cellStyle name="Comma 3 11 3 3" xfId="11294"/>
    <cellStyle name="Comma 3 11 4" xfId="11295"/>
    <cellStyle name="Comma 3 11 4 2" xfId="11296"/>
    <cellStyle name="Comma 3 11 4 3" xfId="11297"/>
    <cellStyle name="Comma 3 11 5" xfId="11298"/>
    <cellStyle name="Comma 3 11 5 2" xfId="11299"/>
    <cellStyle name="Comma 3 11 5 3" xfId="11300"/>
    <cellStyle name="Comma 3 11 6" xfId="11301"/>
    <cellStyle name="Comma 3 11 7" xfId="11302"/>
    <cellStyle name="Comma 3 12" xfId="11303"/>
    <cellStyle name="Comma 3 12 2" xfId="11304"/>
    <cellStyle name="Comma 3 12 2 2" xfId="11305"/>
    <cellStyle name="Comma 3 12 2 3" xfId="11306"/>
    <cellStyle name="Comma 3 12 3" xfId="11307"/>
    <cellStyle name="Comma 3 12 3 2" xfId="11308"/>
    <cellStyle name="Comma 3 12 3 3" xfId="11309"/>
    <cellStyle name="Comma 3 12 4" xfId="11310"/>
    <cellStyle name="Comma 3 12 4 2" xfId="11311"/>
    <cellStyle name="Comma 3 12 4 3" xfId="11312"/>
    <cellStyle name="Comma 3 12 5" xfId="11313"/>
    <cellStyle name="Comma 3 12 5 2" xfId="11314"/>
    <cellStyle name="Comma 3 12 5 3" xfId="11315"/>
    <cellStyle name="Comma 3 12 6" xfId="11316"/>
    <cellStyle name="Comma 3 12 7" xfId="11317"/>
    <cellStyle name="Comma 3 13" xfId="11318"/>
    <cellStyle name="Comma 3 13 2" xfId="11319"/>
    <cellStyle name="Comma 3 13 2 2" xfId="11320"/>
    <cellStyle name="Comma 3 13 2 3" xfId="11321"/>
    <cellStyle name="Comma 3 13 3" xfId="11322"/>
    <cellStyle name="Comma 3 13 3 2" xfId="11323"/>
    <cellStyle name="Comma 3 13 3 3" xfId="11324"/>
    <cellStyle name="Comma 3 13 4" xfId="11325"/>
    <cellStyle name="Comma 3 13 4 2" xfId="11326"/>
    <cellStyle name="Comma 3 13 4 3" xfId="11327"/>
    <cellStyle name="Comma 3 13 5" xfId="11328"/>
    <cellStyle name="Comma 3 13 5 2" xfId="11329"/>
    <cellStyle name="Comma 3 13 5 3" xfId="11330"/>
    <cellStyle name="Comma 3 13 6" xfId="11331"/>
    <cellStyle name="Comma 3 13 7" xfId="11332"/>
    <cellStyle name="Comma 3 14" xfId="11333"/>
    <cellStyle name="Comma 3 14 2" xfId="11334"/>
    <cellStyle name="Comma 3 14 2 2" xfId="11335"/>
    <cellStyle name="Comma 3 14 2 3" xfId="11336"/>
    <cellStyle name="Comma 3 14 3" xfId="11337"/>
    <cellStyle name="Comma 3 14 3 2" xfId="11338"/>
    <cellStyle name="Comma 3 14 3 3" xfId="11339"/>
    <cellStyle name="Comma 3 14 4" xfId="11340"/>
    <cellStyle name="Comma 3 14 4 2" xfId="11341"/>
    <cellStyle name="Comma 3 14 4 3" xfId="11342"/>
    <cellStyle name="Comma 3 14 5" xfId="11343"/>
    <cellStyle name="Comma 3 14 5 2" xfId="11344"/>
    <cellStyle name="Comma 3 14 5 3" xfId="11345"/>
    <cellStyle name="Comma 3 14 6" xfId="11346"/>
    <cellStyle name="Comma 3 14 7" xfId="11347"/>
    <cellStyle name="Comma 3 15" xfId="11348"/>
    <cellStyle name="Comma 3 15 2" xfId="11349"/>
    <cellStyle name="Comma 3 15 2 2" xfId="11350"/>
    <cellStyle name="Comma 3 15 2 3" xfId="11351"/>
    <cellStyle name="Comma 3 15 3" xfId="11352"/>
    <cellStyle name="Comma 3 15 3 2" xfId="11353"/>
    <cellStyle name="Comma 3 15 3 3" xfId="11354"/>
    <cellStyle name="Comma 3 15 4" xfId="11355"/>
    <cellStyle name="Comma 3 15 4 2" xfId="11356"/>
    <cellStyle name="Comma 3 15 4 3" xfId="11357"/>
    <cellStyle name="Comma 3 15 5" xfId="11358"/>
    <cellStyle name="Comma 3 15 5 2" xfId="11359"/>
    <cellStyle name="Comma 3 15 5 3" xfId="11360"/>
    <cellStyle name="Comma 3 15 6" xfId="11361"/>
    <cellStyle name="Comma 3 15 7" xfId="11362"/>
    <cellStyle name="Comma 3 16" xfId="11363"/>
    <cellStyle name="Comma 3 16 2" xfId="11364"/>
    <cellStyle name="Comma 3 16 3" xfId="11365"/>
    <cellStyle name="Comma 3 17" xfId="11366"/>
    <cellStyle name="Comma 3 17 2" xfId="11367"/>
    <cellStyle name="Comma 3 17 3" xfId="11368"/>
    <cellStyle name="Comma 3 18" xfId="11369"/>
    <cellStyle name="Comma 3 18 2" xfId="11370"/>
    <cellStyle name="Comma 3 18 3" xfId="11371"/>
    <cellStyle name="Comma 3 19" xfId="11372"/>
    <cellStyle name="Comma 3 19 2" xfId="11373"/>
    <cellStyle name="Comma 3 19 3" xfId="11374"/>
    <cellStyle name="Comma 3 2" xfId="688"/>
    <cellStyle name="Comma 3 2 10" xfId="11376"/>
    <cellStyle name="Comma 3 2 10 2" xfId="11377"/>
    <cellStyle name="Comma 3 2 10 2 2" xfId="11378"/>
    <cellStyle name="Comma 3 2 10 2 3" xfId="11379"/>
    <cellStyle name="Comma 3 2 10 3" xfId="11380"/>
    <cellStyle name="Comma 3 2 10 3 2" xfId="11381"/>
    <cellStyle name="Comma 3 2 10 3 3" xfId="11382"/>
    <cellStyle name="Comma 3 2 10 4" xfId="11383"/>
    <cellStyle name="Comma 3 2 10 4 2" xfId="11384"/>
    <cellStyle name="Comma 3 2 10 4 3" xfId="11385"/>
    <cellStyle name="Comma 3 2 10 5" xfId="11386"/>
    <cellStyle name="Comma 3 2 10 5 2" xfId="11387"/>
    <cellStyle name="Comma 3 2 10 5 3" xfId="11388"/>
    <cellStyle name="Comma 3 2 10 6" xfId="11389"/>
    <cellStyle name="Comma 3 2 10 7" xfId="11390"/>
    <cellStyle name="Comma 3 2 11" xfId="11391"/>
    <cellStyle name="Comma 3 2 11 2" xfId="11392"/>
    <cellStyle name="Comma 3 2 11 2 2" xfId="11393"/>
    <cellStyle name="Comma 3 2 11 2 3" xfId="11394"/>
    <cellStyle name="Comma 3 2 11 3" xfId="11395"/>
    <cellStyle name="Comma 3 2 11 3 2" xfId="11396"/>
    <cellStyle name="Comma 3 2 11 3 3" xfId="11397"/>
    <cellStyle name="Comma 3 2 11 4" xfId="11398"/>
    <cellStyle name="Comma 3 2 11 4 2" xfId="11399"/>
    <cellStyle name="Comma 3 2 11 4 3" xfId="11400"/>
    <cellStyle name="Comma 3 2 11 5" xfId="11401"/>
    <cellStyle name="Comma 3 2 11 5 2" xfId="11402"/>
    <cellStyle name="Comma 3 2 11 5 3" xfId="11403"/>
    <cellStyle name="Comma 3 2 11 6" xfId="11404"/>
    <cellStyle name="Comma 3 2 11 7" xfId="11405"/>
    <cellStyle name="Comma 3 2 12" xfId="11406"/>
    <cellStyle name="Comma 3 2 12 2" xfId="11407"/>
    <cellStyle name="Comma 3 2 12 2 2" xfId="11408"/>
    <cellStyle name="Comma 3 2 12 2 3" xfId="11409"/>
    <cellStyle name="Comma 3 2 12 3" xfId="11410"/>
    <cellStyle name="Comma 3 2 12 3 2" xfId="11411"/>
    <cellStyle name="Comma 3 2 12 3 3" xfId="11412"/>
    <cellStyle name="Comma 3 2 12 4" xfId="11413"/>
    <cellStyle name="Comma 3 2 12 4 2" xfId="11414"/>
    <cellStyle name="Comma 3 2 12 4 3" xfId="11415"/>
    <cellStyle name="Comma 3 2 12 5" xfId="11416"/>
    <cellStyle name="Comma 3 2 12 5 2" xfId="11417"/>
    <cellStyle name="Comma 3 2 12 5 3" xfId="11418"/>
    <cellStyle name="Comma 3 2 12 6" xfId="11419"/>
    <cellStyle name="Comma 3 2 12 7" xfId="11420"/>
    <cellStyle name="Comma 3 2 13" xfId="11421"/>
    <cellStyle name="Comma 3 2 13 2" xfId="11422"/>
    <cellStyle name="Comma 3 2 13 2 2" xfId="11423"/>
    <cellStyle name="Comma 3 2 13 2 3" xfId="11424"/>
    <cellStyle name="Comma 3 2 13 3" xfId="11425"/>
    <cellStyle name="Comma 3 2 13 3 2" xfId="11426"/>
    <cellStyle name="Comma 3 2 13 3 3" xfId="11427"/>
    <cellStyle name="Comma 3 2 13 4" xfId="11428"/>
    <cellStyle name="Comma 3 2 13 4 2" xfId="11429"/>
    <cellStyle name="Comma 3 2 13 4 3" xfId="11430"/>
    <cellStyle name="Comma 3 2 13 5" xfId="11431"/>
    <cellStyle name="Comma 3 2 13 5 2" xfId="11432"/>
    <cellStyle name="Comma 3 2 13 5 3" xfId="11433"/>
    <cellStyle name="Comma 3 2 13 6" xfId="11434"/>
    <cellStyle name="Comma 3 2 13 7" xfId="11435"/>
    <cellStyle name="Comma 3 2 14" xfId="11436"/>
    <cellStyle name="Comma 3 2 14 2" xfId="11437"/>
    <cellStyle name="Comma 3 2 14 3" xfId="11438"/>
    <cellStyle name="Comma 3 2 15" xfId="11439"/>
    <cellStyle name="Comma 3 2 15 2" xfId="11440"/>
    <cellStyle name="Comma 3 2 15 3" xfId="11441"/>
    <cellStyle name="Comma 3 2 16" xfId="11442"/>
    <cellStyle name="Comma 3 2 16 2" xfId="11443"/>
    <cellStyle name="Comma 3 2 16 3" xfId="11444"/>
    <cellStyle name="Comma 3 2 17" xfId="11445"/>
    <cellStyle name="Comma 3 2 17 2" xfId="11446"/>
    <cellStyle name="Comma 3 2 17 3" xfId="11447"/>
    <cellStyle name="Comma 3 2 18" xfId="11448"/>
    <cellStyle name="Comma 3 2 19" xfId="11449"/>
    <cellStyle name="Comma 3 2 2" xfId="1457"/>
    <cellStyle name="Comma 3 2 2 10" xfId="11451"/>
    <cellStyle name="Comma 3 2 2 10 2" xfId="11452"/>
    <cellStyle name="Comma 3 2 2 10 2 2" xfId="11453"/>
    <cellStyle name="Comma 3 2 2 10 2 3" xfId="11454"/>
    <cellStyle name="Comma 3 2 2 10 3" xfId="11455"/>
    <cellStyle name="Comma 3 2 2 10 3 2" xfId="11456"/>
    <cellStyle name="Comma 3 2 2 10 3 3" xfId="11457"/>
    <cellStyle name="Comma 3 2 2 10 4" xfId="11458"/>
    <cellStyle name="Comma 3 2 2 10 4 2" xfId="11459"/>
    <cellStyle name="Comma 3 2 2 10 4 3" xfId="11460"/>
    <cellStyle name="Comma 3 2 2 10 5" xfId="11461"/>
    <cellStyle name="Comma 3 2 2 10 5 2" xfId="11462"/>
    <cellStyle name="Comma 3 2 2 10 5 3" xfId="11463"/>
    <cellStyle name="Comma 3 2 2 10 6" xfId="11464"/>
    <cellStyle name="Comma 3 2 2 10 7" xfId="11465"/>
    <cellStyle name="Comma 3 2 2 11" xfId="11466"/>
    <cellStyle name="Comma 3 2 2 11 2" xfId="11467"/>
    <cellStyle name="Comma 3 2 2 11 3" xfId="11468"/>
    <cellStyle name="Comma 3 2 2 12" xfId="11469"/>
    <cellStyle name="Comma 3 2 2 12 2" xfId="11470"/>
    <cellStyle name="Comma 3 2 2 12 3" xfId="11471"/>
    <cellStyle name="Comma 3 2 2 13" xfId="11472"/>
    <cellStyle name="Comma 3 2 2 13 2" xfId="11473"/>
    <cellStyle name="Comma 3 2 2 13 3" xfId="11474"/>
    <cellStyle name="Comma 3 2 2 14" xfId="11475"/>
    <cellStyle name="Comma 3 2 2 14 2" xfId="11476"/>
    <cellStyle name="Comma 3 2 2 14 3" xfId="11477"/>
    <cellStyle name="Comma 3 2 2 15" xfId="11478"/>
    <cellStyle name="Comma 3 2 2 16" xfId="11479"/>
    <cellStyle name="Comma 3 2 2 17" xfId="11450"/>
    <cellStyle name="Comma 3 2 2 2" xfId="11480"/>
    <cellStyle name="Comma 3 2 2 2 10" xfId="11481"/>
    <cellStyle name="Comma 3 2 2 2 10 2" xfId="11482"/>
    <cellStyle name="Comma 3 2 2 2 10 3" xfId="11483"/>
    <cellStyle name="Comma 3 2 2 2 11" xfId="11484"/>
    <cellStyle name="Comma 3 2 2 2 11 2" xfId="11485"/>
    <cellStyle name="Comma 3 2 2 2 11 3" xfId="11486"/>
    <cellStyle name="Comma 3 2 2 2 12" xfId="11487"/>
    <cellStyle name="Comma 3 2 2 2 12 2" xfId="11488"/>
    <cellStyle name="Comma 3 2 2 2 12 3" xfId="11489"/>
    <cellStyle name="Comma 3 2 2 2 13" xfId="11490"/>
    <cellStyle name="Comma 3 2 2 2 13 2" xfId="11491"/>
    <cellStyle name="Comma 3 2 2 2 13 3" xfId="11492"/>
    <cellStyle name="Comma 3 2 2 2 14" xfId="11493"/>
    <cellStyle name="Comma 3 2 2 2 15" xfId="11494"/>
    <cellStyle name="Comma 3 2 2 2 2" xfId="11495"/>
    <cellStyle name="Comma 3 2 2 2 2 10" xfId="11496"/>
    <cellStyle name="Comma 3 2 2 2 2 10 2" xfId="11497"/>
    <cellStyle name="Comma 3 2 2 2 2 10 3" xfId="11498"/>
    <cellStyle name="Comma 3 2 2 2 2 11" xfId="11499"/>
    <cellStyle name="Comma 3 2 2 2 2 11 2" xfId="11500"/>
    <cellStyle name="Comma 3 2 2 2 2 11 3" xfId="11501"/>
    <cellStyle name="Comma 3 2 2 2 2 12" xfId="11502"/>
    <cellStyle name="Comma 3 2 2 2 2 12 2" xfId="11503"/>
    <cellStyle name="Comma 3 2 2 2 2 12 3" xfId="11504"/>
    <cellStyle name="Comma 3 2 2 2 2 13" xfId="11505"/>
    <cellStyle name="Comma 3 2 2 2 2 14" xfId="11506"/>
    <cellStyle name="Comma 3 2 2 2 2 2" xfId="11507"/>
    <cellStyle name="Comma 3 2 2 2 2 2 10" xfId="11508"/>
    <cellStyle name="Comma 3 2 2 2 2 2 11" xfId="11509"/>
    <cellStyle name="Comma 3 2 2 2 2 2 2" xfId="11510"/>
    <cellStyle name="Comma 3 2 2 2 2 2 2 2" xfId="11511"/>
    <cellStyle name="Comma 3 2 2 2 2 2 2 2 2" xfId="11512"/>
    <cellStyle name="Comma 3 2 2 2 2 2 2 2 2 2" xfId="11513"/>
    <cellStyle name="Comma 3 2 2 2 2 2 2 2 2 3" xfId="11514"/>
    <cellStyle name="Comma 3 2 2 2 2 2 2 2 3" xfId="11515"/>
    <cellStyle name="Comma 3 2 2 2 2 2 2 2 3 2" xfId="11516"/>
    <cellStyle name="Comma 3 2 2 2 2 2 2 2 3 3" xfId="11517"/>
    <cellStyle name="Comma 3 2 2 2 2 2 2 2 4" xfId="11518"/>
    <cellStyle name="Comma 3 2 2 2 2 2 2 2 4 2" xfId="11519"/>
    <cellStyle name="Comma 3 2 2 2 2 2 2 2 4 3" xfId="11520"/>
    <cellStyle name="Comma 3 2 2 2 2 2 2 2 5" xfId="11521"/>
    <cellStyle name="Comma 3 2 2 2 2 2 2 2 5 2" xfId="11522"/>
    <cellStyle name="Comma 3 2 2 2 2 2 2 2 5 3" xfId="11523"/>
    <cellStyle name="Comma 3 2 2 2 2 2 2 2 6" xfId="11524"/>
    <cellStyle name="Comma 3 2 2 2 2 2 2 2 7" xfId="11525"/>
    <cellStyle name="Comma 3 2 2 2 2 2 2 3" xfId="11526"/>
    <cellStyle name="Comma 3 2 2 2 2 2 2 3 2" xfId="11527"/>
    <cellStyle name="Comma 3 2 2 2 2 2 2 3 3" xfId="11528"/>
    <cellStyle name="Comma 3 2 2 2 2 2 2 4" xfId="11529"/>
    <cellStyle name="Comma 3 2 2 2 2 2 2 4 2" xfId="11530"/>
    <cellStyle name="Comma 3 2 2 2 2 2 2 4 3" xfId="11531"/>
    <cellStyle name="Comma 3 2 2 2 2 2 2 5" xfId="11532"/>
    <cellStyle name="Comma 3 2 2 2 2 2 2 5 2" xfId="11533"/>
    <cellStyle name="Comma 3 2 2 2 2 2 2 5 3" xfId="11534"/>
    <cellStyle name="Comma 3 2 2 2 2 2 2 6" xfId="11535"/>
    <cellStyle name="Comma 3 2 2 2 2 2 2 6 2" xfId="11536"/>
    <cellStyle name="Comma 3 2 2 2 2 2 2 6 3" xfId="11537"/>
    <cellStyle name="Comma 3 2 2 2 2 2 2 7" xfId="11538"/>
    <cellStyle name="Comma 3 2 2 2 2 2 2 8" xfId="11539"/>
    <cellStyle name="Comma 3 2 2 2 2 2 3" xfId="11540"/>
    <cellStyle name="Comma 3 2 2 2 2 2 3 2" xfId="11541"/>
    <cellStyle name="Comma 3 2 2 2 2 2 3 2 2" xfId="11542"/>
    <cellStyle name="Comma 3 2 2 2 2 2 3 2 3" xfId="11543"/>
    <cellStyle name="Comma 3 2 2 2 2 2 3 3" xfId="11544"/>
    <cellStyle name="Comma 3 2 2 2 2 2 3 3 2" xfId="11545"/>
    <cellStyle name="Comma 3 2 2 2 2 2 3 3 3" xfId="11546"/>
    <cellStyle name="Comma 3 2 2 2 2 2 3 4" xfId="11547"/>
    <cellStyle name="Comma 3 2 2 2 2 2 3 4 2" xfId="11548"/>
    <cellStyle name="Comma 3 2 2 2 2 2 3 4 3" xfId="11549"/>
    <cellStyle name="Comma 3 2 2 2 2 2 3 5" xfId="11550"/>
    <cellStyle name="Comma 3 2 2 2 2 2 3 5 2" xfId="11551"/>
    <cellStyle name="Comma 3 2 2 2 2 2 3 5 3" xfId="11552"/>
    <cellStyle name="Comma 3 2 2 2 2 2 3 6" xfId="11553"/>
    <cellStyle name="Comma 3 2 2 2 2 2 3 7" xfId="11554"/>
    <cellStyle name="Comma 3 2 2 2 2 2 4" xfId="11555"/>
    <cellStyle name="Comma 3 2 2 2 2 2 4 2" xfId="11556"/>
    <cellStyle name="Comma 3 2 2 2 2 2 4 2 2" xfId="11557"/>
    <cellStyle name="Comma 3 2 2 2 2 2 4 2 3" xfId="11558"/>
    <cellStyle name="Comma 3 2 2 2 2 2 4 3" xfId="11559"/>
    <cellStyle name="Comma 3 2 2 2 2 2 4 3 2" xfId="11560"/>
    <cellStyle name="Comma 3 2 2 2 2 2 4 3 3" xfId="11561"/>
    <cellStyle name="Comma 3 2 2 2 2 2 4 4" xfId="11562"/>
    <cellStyle name="Comma 3 2 2 2 2 2 4 4 2" xfId="11563"/>
    <cellStyle name="Comma 3 2 2 2 2 2 4 4 3" xfId="11564"/>
    <cellStyle name="Comma 3 2 2 2 2 2 4 5" xfId="11565"/>
    <cellStyle name="Comma 3 2 2 2 2 2 4 5 2" xfId="11566"/>
    <cellStyle name="Comma 3 2 2 2 2 2 4 5 3" xfId="11567"/>
    <cellStyle name="Comma 3 2 2 2 2 2 4 6" xfId="11568"/>
    <cellStyle name="Comma 3 2 2 2 2 2 4 7" xfId="11569"/>
    <cellStyle name="Comma 3 2 2 2 2 2 5" xfId="11570"/>
    <cellStyle name="Comma 3 2 2 2 2 2 5 2" xfId="11571"/>
    <cellStyle name="Comma 3 2 2 2 2 2 5 2 2" xfId="11572"/>
    <cellStyle name="Comma 3 2 2 2 2 2 5 2 3" xfId="11573"/>
    <cellStyle name="Comma 3 2 2 2 2 2 5 3" xfId="11574"/>
    <cellStyle name="Comma 3 2 2 2 2 2 5 3 2" xfId="11575"/>
    <cellStyle name="Comma 3 2 2 2 2 2 5 3 3" xfId="11576"/>
    <cellStyle name="Comma 3 2 2 2 2 2 5 4" xfId="11577"/>
    <cellStyle name="Comma 3 2 2 2 2 2 5 4 2" xfId="11578"/>
    <cellStyle name="Comma 3 2 2 2 2 2 5 4 3" xfId="11579"/>
    <cellStyle name="Comma 3 2 2 2 2 2 5 5" xfId="11580"/>
    <cellStyle name="Comma 3 2 2 2 2 2 5 5 2" xfId="11581"/>
    <cellStyle name="Comma 3 2 2 2 2 2 5 5 3" xfId="11582"/>
    <cellStyle name="Comma 3 2 2 2 2 2 5 6" xfId="11583"/>
    <cellStyle name="Comma 3 2 2 2 2 2 5 7" xfId="11584"/>
    <cellStyle name="Comma 3 2 2 2 2 2 6" xfId="11585"/>
    <cellStyle name="Comma 3 2 2 2 2 2 6 2" xfId="11586"/>
    <cellStyle name="Comma 3 2 2 2 2 2 6 3" xfId="11587"/>
    <cellStyle name="Comma 3 2 2 2 2 2 7" xfId="11588"/>
    <cellStyle name="Comma 3 2 2 2 2 2 7 2" xfId="11589"/>
    <cellStyle name="Comma 3 2 2 2 2 2 7 3" xfId="11590"/>
    <cellStyle name="Comma 3 2 2 2 2 2 8" xfId="11591"/>
    <cellStyle name="Comma 3 2 2 2 2 2 8 2" xfId="11592"/>
    <cellStyle name="Comma 3 2 2 2 2 2 8 3" xfId="11593"/>
    <cellStyle name="Comma 3 2 2 2 2 2 9" xfId="11594"/>
    <cellStyle name="Comma 3 2 2 2 2 2 9 2" xfId="11595"/>
    <cellStyle name="Comma 3 2 2 2 2 2 9 3" xfId="11596"/>
    <cellStyle name="Comma 3 2 2 2 2 3" xfId="11597"/>
    <cellStyle name="Comma 3 2 2 2 2 3 2" xfId="11598"/>
    <cellStyle name="Comma 3 2 2 2 2 3 2 2" xfId="11599"/>
    <cellStyle name="Comma 3 2 2 2 2 3 2 2 2" xfId="11600"/>
    <cellStyle name="Comma 3 2 2 2 2 3 2 2 3" xfId="11601"/>
    <cellStyle name="Comma 3 2 2 2 2 3 2 3" xfId="11602"/>
    <cellStyle name="Comma 3 2 2 2 2 3 2 3 2" xfId="11603"/>
    <cellStyle name="Comma 3 2 2 2 2 3 2 3 3" xfId="11604"/>
    <cellStyle name="Comma 3 2 2 2 2 3 2 4" xfId="11605"/>
    <cellStyle name="Comma 3 2 2 2 2 3 2 4 2" xfId="11606"/>
    <cellStyle name="Comma 3 2 2 2 2 3 2 4 3" xfId="11607"/>
    <cellStyle name="Comma 3 2 2 2 2 3 2 5" xfId="11608"/>
    <cellStyle name="Comma 3 2 2 2 2 3 2 5 2" xfId="11609"/>
    <cellStyle name="Comma 3 2 2 2 2 3 2 5 3" xfId="11610"/>
    <cellStyle name="Comma 3 2 2 2 2 3 2 6" xfId="11611"/>
    <cellStyle name="Comma 3 2 2 2 2 3 2 7" xfId="11612"/>
    <cellStyle name="Comma 3 2 2 2 2 3 3" xfId="11613"/>
    <cellStyle name="Comma 3 2 2 2 2 3 3 2" xfId="11614"/>
    <cellStyle name="Comma 3 2 2 2 2 3 3 3" xfId="11615"/>
    <cellStyle name="Comma 3 2 2 2 2 3 4" xfId="11616"/>
    <cellStyle name="Comma 3 2 2 2 2 3 4 2" xfId="11617"/>
    <cellStyle name="Comma 3 2 2 2 2 3 4 3" xfId="11618"/>
    <cellStyle name="Comma 3 2 2 2 2 3 5" xfId="11619"/>
    <cellStyle name="Comma 3 2 2 2 2 3 5 2" xfId="11620"/>
    <cellStyle name="Comma 3 2 2 2 2 3 5 3" xfId="11621"/>
    <cellStyle name="Comma 3 2 2 2 2 3 6" xfId="11622"/>
    <cellStyle name="Comma 3 2 2 2 2 3 6 2" xfId="11623"/>
    <cellStyle name="Comma 3 2 2 2 2 3 6 3" xfId="11624"/>
    <cellStyle name="Comma 3 2 2 2 2 3 7" xfId="11625"/>
    <cellStyle name="Comma 3 2 2 2 2 3 8" xfId="11626"/>
    <cellStyle name="Comma 3 2 2 2 2 4" xfId="11627"/>
    <cellStyle name="Comma 3 2 2 2 2 4 2" xfId="11628"/>
    <cellStyle name="Comma 3 2 2 2 2 4 2 2" xfId="11629"/>
    <cellStyle name="Comma 3 2 2 2 2 4 2 2 2" xfId="11630"/>
    <cellStyle name="Comma 3 2 2 2 2 4 2 2 3" xfId="11631"/>
    <cellStyle name="Comma 3 2 2 2 2 4 2 3" xfId="11632"/>
    <cellStyle name="Comma 3 2 2 2 2 4 2 3 2" xfId="11633"/>
    <cellStyle name="Comma 3 2 2 2 2 4 2 3 3" xfId="11634"/>
    <cellStyle name="Comma 3 2 2 2 2 4 2 4" xfId="11635"/>
    <cellStyle name="Comma 3 2 2 2 2 4 2 4 2" xfId="11636"/>
    <cellStyle name="Comma 3 2 2 2 2 4 2 4 3" xfId="11637"/>
    <cellStyle name="Comma 3 2 2 2 2 4 2 5" xfId="11638"/>
    <cellStyle name="Comma 3 2 2 2 2 4 2 5 2" xfId="11639"/>
    <cellStyle name="Comma 3 2 2 2 2 4 2 5 3" xfId="11640"/>
    <cellStyle name="Comma 3 2 2 2 2 4 2 6" xfId="11641"/>
    <cellStyle name="Comma 3 2 2 2 2 4 2 7" xfId="11642"/>
    <cellStyle name="Comma 3 2 2 2 2 4 3" xfId="11643"/>
    <cellStyle name="Comma 3 2 2 2 2 4 3 2" xfId="11644"/>
    <cellStyle name="Comma 3 2 2 2 2 4 3 3" xfId="11645"/>
    <cellStyle name="Comma 3 2 2 2 2 4 4" xfId="11646"/>
    <cellStyle name="Comma 3 2 2 2 2 4 4 2" xfId="11647"/>
    <cellStyle name="Comma 3 2 2 2 2 4 4 3" xfId="11648"/>
    <cellStyle name="Comma 3 2 2 2 2 4 5" xfId="11649"/>
    <cellStyle name="Comma 3 2 2 2 2 4 5 2" xfId="11650"/>
    <cellStyle name="Comma 3 2 2 2 2 4 5 3" xfId="11651"/>
    <cellStyle name="Comma 3 2 2 2 2 4 6" xfId="11652"/>
    <cellStyle name="Comma 3 2 2 2 2 4 6 2" xfId="11653"/>
    <cellStyle name="Comma 3 2 2 2 2 4 6 3" xfId="11654"/>
    <cellStyle name="Comma 3 2 2 2 2 4 7" xfId="11655"/>
    <cellStyle name="Comma 3 2 2 2 2 4 8" xfId="11656"/>
    <cellStyle name="Comma 3 2 2 2 2 5" xfId="11657"/>
    <cellStyle name="Comma 3 2 2 2 2 5 2" xfId="11658"/>
    <cellStyle name="Comma 3 2 2 2 2 5 2 2" xfId="11659"/>
    <cellStyle name="Comma 3 2 2 2 2 5 2 3" xfId="11660"/>
    <cellStyle name="Comma 3 2 2 2 2 5 3" xfId="11661"/>
    <cellStyle name="Comma 3 2 2 2 2 5 3 2" xfId="11662"/>
    <cellStyle name="Comma 3 2 2 2 2 5 3 3" xfId="11663"/>
    <cellStyle name="Comma 3 2 2 2 2 5 4" xfId="11664"/>
    <cellStyle name="Comma 3 2 2 2 2 5 4 2" xfId="11665"/>
    <cellStyle name="Comma 3 2 2 2 2 5 4 3" xfId="11666"/>
    <cellStyle name="Comma 3 2 2 2 2 5 5" xfId="11667"/>
    <cellStyle name="Comma 3 2 2 2 2 5 5 2" xfId="11668"/>
    <cellStyle name="Comma 3 2 2 2 2 5 5 3" xfId="11669"/>
    <cellStyle name="Comma 3 2 2 2 2 5 6" xfId="11670"/>
    <cellStyle name="Comma 3 2 2 2 2 5 7" xfId="11671"/>
    <cellStyle name="Comma 3 2 2 2 2 6" xfId="11672"/>
    <cellStyle name="Comma 3 2 2 2 2 6 2" xfId="11673"/>
    <cellStyle name="Comma 3 2 2 2 2 6 2 2" xfId="11674"/>
    <cellStyle name="Comma 3 2 2 2 2 6 2 3" xfId="11675"/>
    <cellStyle name="Comma 3 2 2 2 2 6 3" xfId="11676"/>
    <cellStyle name="Comma 3 2 2 2 2 6 3 2" xfId="11677"/>
    <cellStyle name="Comma 3 2 2 2 2 6 3 3" xfId="11678"/>
    <cellStyle name="Comma 3 2 2 2 2 6 4" xfId="11679"/>
    <cellStyle name="Comma 3 2 2 2 2 6 4 2" xfId="11680"/>
    <cellStyle name="Comma 3 2 2 2 2 6 4 3" xfId="11681"/>
    <cellStyle name="Comma 3 2 2 2 2 6 5" xfId="11682"/>
    <cellStyle name="Comma 3 2 2 2 2 6 5 2" xfId="11683"/>
    <cellStyle name="Comma 3 2 2 2 2 6 5 3" xfId="11684"/>
    <cellStyle name="Comma 3 2 2 2 2 6 6" xfId="11685"/>
    <cellStyle name="Comma 3 2 2 2 2 6 7" xfId="11686"/>
    <cellStyle name="Comma 3 2 2 2 2 7" xfId="11687"/>
    <cellStyle name="Comma 3 2 2 2 2 7 2" xfId="11688"/>
    <cellStyle name="Comma 3 2 2 2 2 7 2 2" xfId="11689"/>
    <cellStyle name="Comma 3 2 2 2 2 7 2 3" xfId="11690"/>
    <cellStyle name="Comma 3 2 2 2 2 7 3" xfId="11691"/>
    <cellStyle name="Comma 3 2 2 2 2 7 3 2" xfId="11692"/>
    <cellStyle name="Comma 3 2 2 2 2 7 3 3" xfId="11693"/>
    <cellStyle name="Comma 3 2 2 2 2 7 4" xfId="11694"/>
    <cellStyle name="Comma 3 2 2 2 2 7 4 2" xfId="11695"/>
    <cellStyle name="Comma 3 2 2 2 2 7 4 3" xfId="11696"/>
    <cellStyle name="Comma 3 2 2 2 2 7 5" xfId="11697"/>
    <cellStyle name="Comma 3 2 2 2 2 7 5 2" xfId="11698"/>
    <cellStyle name="Comma 3 2 2 2 2 7 5 3" xfId="11699"/>
    <cellStyle name="Comma 3 2 2 2 2 7 6" xfId="11700"/>
    <cellStyle name="Comma 3 2 2 2 2 7 7" xfId="11701"/>
    <cellStyle name="Comma 3 2 2 2 2 8" xfId="11702"/>
    <cellStyle name="Comma 3 2 2 2 2 8 2" xfId="11703"/>
    <cellStyle name="Comma 3 2 2 2 2 8 2 2" xfId="11704"/>
    <cellStyle name="Comma 3 2 2 2 2 8 2 3" xfId="11705"/>
    <cellStyle name="Comma 3 2 2 2 2 8 3" xfId="11706"/>
    <cellStyle name="Comma 3 2 2 2 2 8 3 2" xfId="11707"/>
    <cellStyle name="Comma 3 2 2 2 2 8 3 3" xfId="11708"/>
    <cellStyle name="Comma 3 2 2 2 2 8 4" xfId="11709"/>
    <cellStyle name="Comma 3 2 2 2 2 8 4 2" xfId="11710"/>
    <cellStyle name="Comma 3 2 2 2 2 8 4 3" xfId="11711"/>
    <cellStyle name="Comma 3 2 2 2 2 8 5" xfId="11712"/>
    <cellStyle name="Comma 3 2 2 2 2 8 5 2" xfId="11713"/>
    <cellStyle name="Comma 3 2 2 2 2 8 5 3" xfId="11714"/>
    <cellStyle name="Comma 3 2 2 2 2 8 6" xfId="11715"/>
    <cellStyle name="Comma 3 2 2 2 2 8 7" xfId="11716"/>
    <cellStyle name="Comma 3 2 2 2 2 9" xfId="11717"/>
    <cellStyle name="Comma 3 2 2 2 2 9 2" xfId="11718"/>
    <cellStyle name="Comma 3 2 2 2 2 9 3" xfId="11719"/>
    <cellStyle name="Comma 3 2 2 2 3" xfId="11720"/>
    <cellStyle name="Comma 3 2 2 2 3 10" xfId="11721"/>
    <cellStyle name="Comma 3 2 2 2 3 11" xfId="11722"/>
    <cellStyle name="Comma 3 2 2 2 3 2" xfId="11723"/>
    <cellStyle name="Comma 3 2 2 2 3 2 2" xfId="11724"/>
    <cellStyle name="Comma 3 2 2 2 3 2 2 2" xfId="11725"/>
    <cellStyle name="Comma 3 2 2 2 3 2 2 2 2" xfId="11726"/>
    <cellStyle name="Comma 3 2 2 2 3 2 2 2 3" xfId="11727"/>
    <cellStyle name="Comma 3 2 2 2 3 2 2 3" xfId="11728"/>
    <cellStyle name="Comma 3 2 2 2 3 2 2 3 2" xfId="11729"/>
    <cellStyle name="Comma 3 2 2 2 3 2 2 3 3" xfId="11730"/>
    <cellStyle name="Comma 3 2 2 2 3 2 2 4" xfId="11731"/>
    <cellStyle name="Comma 3 2 2 2 3 2 2 4 2" xfId="11732"/>
    <cellStyle name="Comma 3 2 2 2 3 2 2 4 3" xfId="11733"/>
    <cellStyle name="Comma 3 2 2 2 3 2 2 5" xfId="11734"/>
    <cellStyle name="Comma 3 2 2 2 3 2 2 5 2" xfId="11735"/>
    <cellStyle name="Comma 3 2 2 2 3 2 2 5 3" xfId="11736"/>
    <cellStyle name="Comma 3 2 2 2 3 2 2 6" xfId="11737"/>
    <cellStyle name="Comma 3 2 2 2 3 2 2 7" xfId="11738"/>
    <cellStyle name="Comma 3 2 2 2 3 2 3" xfId="11739"/>
    <cellStyle name="Comma 3 2 2 2 3 2 3 2" xfId="11740"/>
    <cellStyle name="Comma 3 2 2 2 3 2 3 3" xfId="11741"/>
    <cellStyle name="Comma 3 2 2 2 3 2 4" xfId="11742"/>
    <cellStyle name="Comma 3 2 2 2 3 2 4 2" xfId="11743"/>
    <cellStyle name="Comma 3 2 2 2 3 2 4 3" xfId="11744"/>
    <cellStyle name="Comma 3 2 2 2 3 2 5" xfId="11745"/>
    <cellStyle name="Comma 3 2 2 2 3 2 5 2" xfId="11746"/>
    <cellStyle name="Comma 3 2 2 2 3 2 5 3" xfId="11747"/>
    <cellStyle name="Comma 3 2 2 2 3 2 6" xfId="11748"/>
    <cellStyle name="Comma 3 2 2 2 3 2 6 2" xfId="11749"/>
    <cellStyle name="Comma 3 2 2 2 3 2 6 3" xfId="11750"/>
    <cellStyle name="Comma 3 2 2 2 3 2 7" xfId="11751"/>
    <cellStyle name="Comma 3 2 2 2 3 2 8" xfId="11752"/>
    <cellStyle name="Comma 3 2 2 2 3 3" xfId="11753"/>
    <cellStyle name="Comma 3 2 2 2 3 3 2" xfId="11754"/>
    <cellStyle name="Comma 3 2 2 2 3 3 2 2" xfId="11755"/>
    <cellStyle name="Comma 3 2 2 2 3 3 2 3" xfId="11756"/>
    <cellStyle name="Comma 3 2 2 2 3 3 3" xfId="11757"/>
    <cellStyle name="Comma 3 2 2 2 3 3 3 2" xfId="11758"/>
    <cellStyle name="Comma 3 2 2 2 3 3 3 3" xfId="11759"/>
    <cellStyle name="Comma 3 2 2 2 3 3 4" xfId="11760"/>
    <cellStyle name="Comma 3 2 2 2 3 3 4 2" xfId="11761"/>
    <cellStyle name="Comma 3 2 2 2 3 3 4 3" xfId="11762"/>
    <cellStyle name="Comma 3 2 2 2 3 3 5" xfId="11763"/>
    <cellStyle name="Comma 3 2 2 2 3 3 5 2" xfId="11764"/>
    <cellStyle name="Comma 3 2 2 2 3 3 5 3" xfId="11765"/>
    <cellStyle name="Comma 3 2 2 2 3 3 6" xfId="11766"/>
    <cellStyle name="Comma 3 2 2 2 3 3 7" xfId="11767"/>
    <cellStyle name="Comma 3 2 2 2 3 4" xfId="11768"/>
    <cellStyle name="Comma 3 2 2 2 3 4 2" xfId="11769"/>
    <cellStyle name="Comma 3 2 2 2 3 4 2 2" xfId="11770"/>
    <cellStyle name="Comma 3 2 2 2 3 4 2 3" xfId="11771"/>
    <cellStyle name="Comma 3 2 2 2 3 4 3" xfId="11772"/>
    <cellStyle name="Comma 3 2 2 2 3 4 3 2" xfId="11773"/>
    <cellStyle name="Comma 3 2 2 2 3 4 3 3" xfId="11774"/>
    <cellStyle name="Comma 3 2 2 2 3 4 4" xfId="11775"/>
    <cellStyle name="Comma 3 2 2 2 3 4 4 2" xfId="11776"/>
    <cellStyle name="Comma 3 2 2 2 3 4 4 3" xfId="11777"/>
    <cellStyle name="Comma 3 2 2 2 3 4 5" xfId="11778"/>
    <cellStyle name="Comma 3 2 2 2 3 4 5 2" xfId="11779"/>
    <cellStyle name="Comma 3 2 2 2 3 4 5 3" xfId="11780"/>
    <cellStyle name="Comma 3 2 2 2 3 4 6" xfId="11781"/>
    <cellStyle name="Comma 3 2 2 2 3 4 7" xfId="11782"/>
    <cellStyle name="Comma 3 2 2 2 3 5" xfId="11783"/>
    <cellStyle name="Comma 3 2 2 2 3 5 2" xfId="11784"/>
    <cellStyle name="Comma 3 2 2 2 3 5 2 2" xfId="11785"/>
    <cellStyle name="Comma 3 2 2 2 3 5 2 3" xfId="11786"/>
    <cellStyle name="Comma 3 2 2 2 3 5 3" xfId="11787"/>
    <cellStyle name="Comma 3 2 2 2 3 5 3 2" xfId="11788"/>
    <cellStyle name="Comma 3 2 2 2 3 5 3 3" xfId="11789"/>
    <cellStyle name="Comma 3 2 2 2 3 5 4" xfId="11790"/>
    <cellStyle name="Comma 3 2 2 2 3 5 4 2" xfId="11791"/>
    <cellStyle name="Comma 3 2 2 2 3 5 4 3" xfId="11792"/>
    <cellStyle name="Comma 3 2 2 2 3 5 5" xfId="11793"/>
    <cellStyle name="Comma 3 2 2 2 3 5 5 2" xfId="11794"/>
    <cellStyle name="Comma 3 2 2 2 3 5 5 3" xfId="11795"/>
    <cellStyle name="Comma 3 2 2 2 3 5 6" xfId="11796"/>
    <cellStyle name="Comma 3 2 2 2 3 5 7" xfId="11797"/>
    <cellStyle name="Comma 3 2 2 2 3 6" xfId="11798"/>
    <cellStyle name="Comma 3 2 2 2 3 6 2" xfId="11799"/>
    <cellStyle name="Comma 3 2 2 2 3 6 3" xfId="11800"/>
    <cellStyle name="Comma 3 2 2 2 3 7" xfId="11801"/>
    <cellStyle name="Comma 3 2 2 2 3 7 2" xfId="11802"/>
    <cellStyle name="Comma 3 2 2 2 3 7 3" xfId="11803"/>
    <cellStyle name="Comma 3 2 2 2 3 8" xfId="11804"/>
    <cellStyle name="Comma 3 2 2 2 3 8 2" xfId="11805"/>
    <cellStyle name="Comma 3 2 2 2 3 8 3" xfId="11806"/>
    <cellStyle name="Comma 3 2 2 2 3 9" xfId="11807"/>
    <cellStyle name="Comma 3 2 2 2 3 9 2" xfId="11808"/>
    <cellStyle name="Comma 3 2 2 2 3 9 3" xfId="11809"/>
    <cellStyle name="Comma 3 2 2 2 4" xfId="11810"/>
    <cellStyle name="Comma 3 2 2 2 4 2" xfId="11811"/>
    <cellStyle name="Comma 3 2 2 2 4 2 2" xfId="11812"/>
    <cellStyle name="Comma 3 2 2 2 4 2 2 2" xfId="11813"/>
    <cellStyle name="Comma 3 2 2 2 4 2 2 3" xfId="11814"/>
    <cellStyle name="Comma 3 2 2 2 4 2 3" xfId="11815"/>
    <cellStyle name="Comma 3 2 2 2 4 2 3 2" xfId="11816"/>
    <cellStyle name="Comma 3 2 2 2 4 2 3 3" xfId="11817"/>
    <cellStyle name="Comma 3 2 2 2 4 2 4" xfId="11818"/>
    <cellStyle name="Comma 3 2 2 2 4 2 4 2" xfId="11819"/>
    <cellStyle name="Comma 3 2 2 2 4 2 4 3" xfId="11820"/>
    <cellStyle name="Comma 3 2 2 2 4 2 5" xfId="11821"/>
    <cellStyle name="Comma 3 2 2 2 4 2 5 2" xfId="11822"/>
    <cellStyle name="Comma 3 2 2 2 4 2 5 3" xfId="11823"/>
    <cellStyle name="Comma 3 2 2 2 4 2 6" xfId="11824"/>
    <cellStyle name="Comma 3 2 2 2 4 2 7" xfId="11825"/>
    <cellStyle name="Comma 3 2 2 2 4 3" xfId="11826"/>
    <cellStyle name="Comma 3 2 2 2 4 3 2" xfId="11827"/>
    <cellStyle name="Comma 3 2 2 2 4 3 3" xfId="11828"/>
    <cellStyle name="Comma 3 2 2 2 4 4" xfId="11829"/>
    <cellStyle name="Comma 3 2 2 2 4 4 2" xfId="11830"/>
    <cellStyle name="Comma 3 2 2 2 4 4 3" xfId="11831"/>
    <cellStyle name="Comma 3 2 2 2 4 5" xfId="11832"/>
    <cellStyle name="Comma 3 2 2 2 4 5 2" xfId="11833"/>
    <cellStyle name="Comma 3 2 2 2 4 5 3" xfId="11834"/>
    <cellStyle name="Comma 3 2 2 2 4 6" xfId="11835"/>
    <cellStyle name="Comma 3 2 2 2 4 6 2" xfId="11836"/>
    <cellStyle name="Comma 3 2 2 2 4 6 3" xfId="11837"/>
    <cellStyle name="Comma 3 2 2 2 4 7" xfId="11838"/>
    <cellStyle name="Comma 3 2 2 2 4 8" xfId="11839"/>
    <cellStyle name="Comma 3 2 2 2 5" xfId="11840"/>
    <cellStyle name="Comma 3 2 2 2 5 2" xfId="11841"/>
    <cellStyle name="Comma 3 2 2 2 5 2 2" xfId="11842"/>
    <cellStyle name="Comma 3 2 2 2 5 2 2 2" xfId="11843"/>
    <cellStyle name="Comma 3 2 2 2 5 2 2 3" xfId="11844"/>
    <cellStyle name="Comma 3 2 2 2 5 2 3" xfId="11845"/>
    <cellStyle name="Comma 3 2 2 2 5 2 3 2" xfId="11846"/>
    <cellStyle name="Comma 3 2 2 2 5 2 3 3" xfId="11847"/>
    <cellStyle name="Comma 3 2 2 2 5 2 4" xfId="11848"/>
    <cellStyle name="Comma 3 2 2 2 5 2 4 2" xfId="11849"/>
    <cellStyle name="Comma 3 2 2 2 5 2 4 3" xfId="11850"/>
    <cellStyle name="Comma 3 2 2 2 5 2 5" xfId="11851"/>
    <cellStyle name="Comma 3 2 2 2 5 2 5 2" xfId="11852"/>
    <cellStyle name="Comma 3 2 2 2 5 2 5 3" xfId="11853"/>
    <cellStyle name="Comma 3 2 2 2 5 2 6" xfId="11854"/>
    <cellStyle name="Comma 3 2 2 2 5 2 7" xfId="11855"/>
    <cellStyle name="Comma 3 2 2 2 5 3" xfId="11856"/>
    <cellStyle name="Comma 3 2 2 2 5 3 2" xfId="11857"/>
    <cellStyle name="Comma 3 2 2 2 5 3 3" xfId="11858"/>
    <cellStyle name="Comma 3 2 2 2 5 4" xfId="11859"/>
    <cellStyle name="Comma 3 2 2 2 5 4 2" xfId="11860"/>
    <cellStyle name="Comma 3 2 2 2 5 4 3" xfId="11861"/>
    <cellStyle name="Comma 3 2 2 2 5 5" xfId="11862"/>
    <cellStyle name="Comma 3 2 2 2 5 5 2" xfId="11863"/>
    <cellStyle name="Comma 3 2 2 2 5 5 3" xfId="11864"/>
    <cellStyle name="Comma 3 2 2 2 5 6" xfId="11865"/>
    <cellStyle name="Comma 3 2 2 2 5 6 2" xfId="11866"/>
    <cellStyle name="Comma 3 2 2 2 5 6 3" xfId="11867"/>
    <cellStyle name="Comma 3 2 2 2 5 7" xfId="11868"/>
    <cellStyle name="Comma 3 2 2 2 5 8" xfId="11869"/>
    <cellStyle name="Comma 3 2 2 2 6" xfId="11870"/>
    <cellStyle name="Comma 3 2 2 2 6 2" xfId="11871"/>
    <cellStyle name="Comma 3 2 2 2 6 2 2" xfId="11872"/>
    <cellStyle name="Comma 3 2 2 2 6 2 3" xfId="11873"/>
    <cellStyle name="Comma 3 2 2 2 6 3" xfId="11874"/>
    <cellStyle name="Comma 3 2 2 2 6 3 2" xfId="11875"/>
    <cellStyle name="Comma 3 2 2 2 6 3 3" xfId="11876"/>
    <cellStyle name="Comma 3 2 2 2 6 4" xfId="11877"/>
    <cellStyle name="Comma 3 2 2 2 6 4 2" xfId="11878"/>
    <cellStyle name="Comma 3 2 2 2 6 4 3" xfId="11879"/>
    <cellStyle name="Comma 3 2 2 2 6 5" xfId="11880"/>
    <cellStyle name="Comma 3 2 2 2 6 5 2" xfId="11881"/>
    <cellStyle name="Comma 3 2 2 2 6 5 3" xfId="11882"/>
    <cellStyle name="Comma 3 2 2 2 6 6" xfId="11883"/>
    <cellStyle name="Comma 3 2 2 2 6 7" xfId="11884"/>
    <cellStyle name="Comma 3 2 2 2 7" xfId="11885"/>
    <cellStyle name="Comma 3 2 2 2 7 2" xfId="11886"/>
    <cellStyle name="Comma 3 2 2 2 7 2 2" xfId="11887"/>
    <cellStyle name="Comma 3 2 2 2 7 2 3" xfId="11888"/>
    <cellStyle name="Comma 3 2 2 2 7 3" xfId="11889"/>
    <cellStyle name="Comma 3 2 2 2 7 3 2" xfId="11890"/>
    <cellStyle name="Comma 3 2 2 2 7 3 3" xfId="11891"/>
    <cellStyle name="Comma 3 2 2 2 7 4" xfId="11892"/>
    <cellStyle name="Comma 3 2 2 2 7 4 2" xfId="11893"/>
    <cellStyle name="Comma 3 2 2 2 7 4 3" xfId="11894"/>
    <cellStyle name="Comma 3 2 2 2 7 5" xfId="11895"/>
    <cellStyle name="Comma 3 2 2 2 7 5 2" xfId="11896"/>
    <cellStyle name="Comma 3 2 2 2 7 5 3" xfId="11897"/>
    <cellStyle name="Comma 3 2 2 2 7 6" xfId="11898"/>
    <cellStyle name="Comma 3 2 2 2 7 7" xfId="11899"/>
    <cellStyle name="Comma 3 2 2 2 8" xfId="11900"/>
    <cellStyle name="Comma 3 2 2 2 8 2" xfId="11901"/>
    <cellStyle name="Comma 3 2 2 2 8 2 2" xfId="11902"/>
    <cellStyle name="Comma 3 2 2 2 8 2 3" xfId="11903"/>
    <cellStyle name="Comma 3 2 2 2 8 3" xfId="11904"/>
    <cellStyle name="Comma 3 2 2 2 8 3 2" xfId="11905"/>
    <cellStyle name="Comma 3 2 2 2 8 3 3" xfId="11906"/>
    <cellStyle name="Comma 3 2 2 2 8 4" xfId="11907"/>
    <cellStyle name="Comma 3 2 2 2 8 4 2" xfId="11908"/>
    <cellStyle name="Comma 3 2 2 2 8 4 3" xfId="11909"/>
    <cellStyle name="Comma 3 2 2 2 8 5" xfId="11910"/>
    <cellStyle name="Comma 3 2 2 2 8 5 2" xfId="11911"/>
    <cellStyle name="Comma 3 2 2 2 8 5 3" xfId="11912"/>
    <cellStyle name="Comma 3 2 2 2 8 6" xfId="11913"/>
    <cellStyle name="Comma 3 2 2 2 8 7" xfId="11914"/>
    <cellStyle name="Comma 3 2 2 2 9" xfId="11915"/>
    <cellStyle name="Comma 3 2 2 2 9 2" xfId="11916"/>
    <cellStyle name="Comma 3 2 2 2 9 2 2" xfId="11917"/>
    <cellStyle name="Comma 3 2 2 2 9 2 3" xfId="11918"/>
    <cellStyle name="Comma 3 2 2 2 9 3" xfId="11919"/>
    <cellStyle name="Comma 3 2 2 2 9 3 2" xfId="11920"/>
    <cellStyle name="Comma 3 2 2 2 9 3 3" xfId="11921"/>
    <cellStyle name="Comma 3 2 2 2 9 4" xfId="11922"/>
    <cellStyle name="Comma 3 2 2 2 9 4 2" xfId="11923"/>
    <cellStyle name="Comma 3 2 2 2 9 4 3" xfId="11924"/>
    <cellStyle name="Comma 3 2 2 2 9 5" xfId="11925"/>
    <cellStyle name="Comma 3 2 2 2 9 5 2" xfId="11926"/>
    <cellStyle name="Comma 3 2 2 2 9 5 3" xfId="11927"/>
    <cellStyle name="Comma 3 2 2 2 9 6" xfId="11928"/>
    <cellStyle name="Comma 3 2 2 2 9 7" xfId="11929"/>
    <cellStyle name="Comma 3 2 2 3" xfId="11930"/>
    <cellStyle name="Comma 3 2 2 3 10" xfId="11931"/>
    <cellStyle name="Comma 3 2 2 3 10 2" xfId="11932"/>
    <cellStyle name="Comma 3 2 2 3 10 3" xfId="11933"/>
    <cellStyle name="Comma 3 2 2 3 11" xfId="11934"/>
    <cellStyle name="Comma 3 2 2 3 11 2" xfId="11935"/>
    <cellStyle name="Comma 3 2 2 3 11 3" xfId="11936"/>
    <cellStyle name="Comma 3 2 2 3 12" xfId="11937"/>
    <cellStyle name="Comma 3 2 2 3 12 2" xfId="11938"/>
    <cellStyle name="Comma 3 2 2 3 12 3" xfId="11939"/>
    <cellStyle name="Comma 3 2 2 3 13" xfId="11940"/>
    <cellStyle name="Comma 3 2 2 3 14" xfId="11941"/>
    <cellStyle name="Comma 3 2 2 3 2" xfId="11942"/>
    <cellStyle name="Comma 3 2 2 3 2 10" xfId="11943"/>
    <cellStyle name="Comma 3 2 2 3 2 11" xfId="11944"/>
    <cellStyle name="Comma 3 2 2 3 2 2" xfId="11945"/>
    <cellStyle name="Comma 3 2 2 3 2 2 2" xfId="11946"/>
    <cellStyle name="Comma 3 2 2 3 2 2 2 2" xfId="11947"/>
    <cellStyle name="Comma 3 2 2 3 2 2 2 2 2" xfId="11948"/>
    <cellStyle name="Comma 3 2 2 3 2 2 2 2 3" xfId="11949"/>
    <cellStyle name="Comma 3 2 2 3 2 2 2 3" xfId="11950"/>
    <cellStyle name="Comma 3 2 2 3 2 2 2 3 2" xfId="11951"/>
    <cellStyle name="Comma 3 2 2 3 2 2 2 3 3" xfId="11952"/>
    <cellStyle name="Comma 3 2 2 3 2 2 2 4" xfId="11953"/>
    <cellStyle name="Comma 3 2 2 3 2 2 2 4 2" xfId="11954"/>
    <cellStyle name="Comma 3 2 2 3 2 2 2 4 3" xfId="11955"/>
    <cellStyle name="Comma 3 2 2 3 2 2 2 5" xfId="11956"/>
    <cellStyle name="Comma 3 2 2 3 2 2 2 5 2" xfId="11957"/>
    <cellStyle name="Comma 3 2 2 3 2 2 2 5 3" xfId="11958"/>
    <cellStyle name="Comma 3 2 2 3 2 2 2 6" xfId="11959"/>
    <cellStyle name="Comma 3 2 2 3 2 2 2 7" xfId="11960"/>
    <cellStyle name="Comma 3 2 2 3 2 2 3" xfId="11961"/>
    <cellStyle name="Comma 3 2 2 3 2 2 3 2" xfId="11962"/>
    <cellStyle name="Comma 3 2 2 3 2 2 3 3" xfId="11963"/>
    <cellStyle name="Comma 3 2 2 3 2 2 4" xfId="11964"/>
    <cellStyle name="Comma 3 2 2 3 2 2 4 2" xfId="11965"/>
    <cellStyle name="Comma 3 2 2 3 2 2 4 3" xfId="11966"/>
    <cellStyle name="Comma 3 2 2 3 2 2 5" xfId="11967"/>
    <cellStyle name="Comma 3 2 2 3 2 2 5 2" xfId="11968"/>
    <cellStyle name="Comma 3 2 2 3 2 2 5 3" xfId="11969"/>
    <cellStyle name="Comma 3 2 2 3 2 2 6" xfId="11970"/>
    <cellStyle name="Comma 3 2 2 3 2 2 6 2" xfId="11971"/>
    <cellStyle name="Comma 3 2 2 3 2 2 6 3" xfId="11972"/>
    <cellStyle name="Comma 3 2 2 3 2 2 7" xfId="11973"/>
    <cellStyle name="Comma 3 2 2 3 2 2 8" xfId="11974"/>
    <cellStyle name="Comma 3 2 2 3 2 3" xfId="11975"/>
    <cellStyle name="Comma 3 2 2 3 2 3 2" xfId="11976"/>
    <cellStyle name="Comma 3 2 2 3 2 3 2 2" xfId="11977"/>
    <cellStyle name="Comma 3 2 2 3 2 3 2 3" xfId="11978"/>
    <cellStyle name="Comma 3 2 2 3 2 3 3" xfId="11979"/>
    <cellStyle name="Comma 3 2 2 3 2 3 3 2" xfId="11980"/>
    <cellStyle name="Comma 3 2 2 3 2 3 3 3" xfId="11981"/>
    <cellStyle name="Comma 3 2 2 3 2 3 4" xfId="11982"/>
    <cellStyle name="Comma 3 2 2 3 2 3 4 2" xfId="11983"/>
    <cellStyle name="Comma 3 2 2 3 2 3 4 3" xfId="11984"/>
    <cellStyle name="Comma 3 2 2 3 2 3 5" xfId="11985"/>
    <cellStyle name="Comma 3 2 2 3 2 3 5 2" xfId="11986"/>
    <cellStyle name="Comma 3 2 2 3 2 3 5 3" xfId="11987"/>
    <cellStyle name="Comma 3 2 2 3 2 3 6" xfId="11988"/>
    <cellStyle name="Comma 3 2 2 3 2 3 7" xfId="11989"/>
    <cellStyle name="Comma 3 2 2 3 2 4" xfId="11990"/>
    <cellStyle name="Comma 3 2 2 3 2 4 2" xfId="11991"/>
    <cellStyle name="Comma 3 2 2 3 2 4 2 2" xfId="11992"/>
    <cellStyle name="Comma 3 2 2 3 2 4 2 3" xfId="11993"/>
    <cellStyle name="Comma 3 2 2 3 2 4 3" xfId="11994"/>
    <cellStyle name="Comma 3 2 2 3 2 4 3 2" xfId="11995"/>
    <cellStyle name="Comma 3 2 2 3 2 4 3 3" xfId="11996"/>
    <cellStyle name="Comma 3 2 2 3 2 4 4" xfId="11997"/>
    <cellStyle name="Comma 3 2 2 3 2 4 4 2" xfId="11998"/>
    <cellStyle name="Comma 3 2 2 3 2 4 4 3" xfId="11999"/>
    <cellStyle name="Comma 3 2 2 3 2 4 5" xfId="12000"/>
    <cellStyle name="Comma 3 2 2 3 2 4 5 2" xfId="12001"/>
    <cellStyle name="Comma 3 2 2 3 2 4 5 3" xfId="12002"/>
    <cellStyle name="Comma 3 2 2 3 2 4 6" xfId="12003"/>
    <cellStyle name="Comma 3 2 2 3 2 4 7" xfId="12004"/>
    <cellStyle name="Comma 3 2 2 3 2 5" xfId="12005"/>
    <cellStyle name="Comma 3 2 2 3 2 5 2" xfId="12006"/>
    <cellStyle name="Comma 3 2 2 3 2 5 2 2" xfId="12007"/>
    <cellStyle name="Comma 3 2 2 3 2 5 2 3" xfId="12008"/>
    <cellStyle name="Comma 3 2 2 3 2 5 3" xfId="12009"/>
    <cellStyle name="Comma 3 2 2 3 2 5 3 2" xfId="12010"/>
    <cellStyle name="Comma 3 2 2 3 2 5 3 3" xfId="12011"/>
    <cellStyle name="Comma 3 2 2 3 2 5 4" xfId="12012"/>
    <cellStyle name="Comma 3 2 2 3 2 5 4 2" xfId="12013"/>
    <cellStyle name="Comma 3 2 2 3 2 5 4 3" xfId="12014"/>
    <cellStyle name="Comma 3 2 2 3 2 5 5" xfId="12015"/>
    <cellStyle name="Comma 3 2 2 3 2 5 5 2" xfId="12016"/>
    <cellStyle name="Comma 3 2 2 3 2 5 5 3" xfId="12017"/>
    <cellStyle name="Comma 3 2 2 3 2 5 6" xfId="12018"/>
    <cellStyle name="Comma 3 2 2 3 2 5 7" xfId="12019"/>
    <cellStyle name="Comma 3 2 2 3 2 6" xfId="12020"/>
    <cellStyle name="Comma 3 2 2 3 2 6 2" xfId="12021"/>
    <cellStyle name="Comma 3 2 2 3 2 6 3" xfId="12022"/>
    <cellStyle name="Comma 3 2 2 3 2 7" xfId="12023"/>
    <cellStyle name="Comma 3 2 2 3 2 7 2" xfId="12024"/>
    <cellStyle name="Comma 3 2 2 3 2 7 3" xfId="12025"/>
    <cellStyle name="Comma 3 2 2 3 2 8" xfId="12026"/>
    <cellStyle name="Comma 3 2 2 3 2 8 2" xfId="12027"/>
    <cellStyle name="Comma 3 2 2 3 2 8 3" xfId="12028"/>
    <cellStyle name="Comma 3 2 2 3 2 9" xfId="12029"/>
    <cellStyle name="Comma 3 2 2 3 2 9 2" xfId="12030"/>
    <cellStyle name="Comma 3 2 2 3 2 9 3" xfId="12031"/>
    <cellStyle name="Comma 3 2 2 3 3" xfId="12032"/>
    <cellStyle name="Comma 3 2 2 3 3 2" xfId="12033"/>
    <cellStyle name="Comma 3 2 2 3 3 2 2" xfId="12034"/>
    <cellStyle name="Comma 3 2 2 3 3 2 2 2" xfId="12035"/>
    <cellStyle name="Comma 3 2 2 3 3 2 2 3" xfId="12036"/>
    <cellStyle name="Comma 3 2 2 3 3 2 3" xfId="12037"/>
    <cellStyle name="Comma 3 2 2 3 3 2 3 2" xfId="12038"/>
    <cellStyle name="Comma 3 2 2 3 3 2 3 3" xfId="12039"/>
    <cellStyle name="Comma 3 2 2 3 3 2 4" xfId="12040"/>
    <cellStyle name="Comma 3 2 2 3 3 2 4 2" xfId="12041"/>
    <cellStyle name="Comma 3 2 2 3 3 2 4 3" xfId="12042"/>
    <cellStyle name="Comma 3 2 2 3 3 2 5" xfId="12043"/>
    <cellStyle name="Comma 3 2 2 3 3 2 5 2" xfId="12044"/>
    <cellStyle name="Comma 3 2 2 3 3 2 5 3" xfId="12045"/>
    <cellStyle name="Comma 3 2 2 3 3 2 6" xfId="12046"/>
    <cellStyle name="Comma 3 2 2 3 3 2 7" xfId="12047"/>
    <cellStyle name="Comma 3 2 2 3 3 3" xfId="12048"/>
    <cellStyle name="Comma 3 2 2 3 3 3 2" xfId="12049"/>
    <cellStyle name="Comma 3 2 2 3 3 3 3" xfId="12050"/>
    <cellStyle name="Comma 3 2 2 3 3 4" xfId="12051"/>
    <cellStyle name="Comma 3 2 2 3 3 4 2" xfId="12052"/>
    <cellStyle name="Comma 3 2 2 3 3 4 3" xfId="12053"/>
    <cellStyle name="Comma 3 2 2 3 3 5" xfId="12054"/>
    <cellStyle name="Comma 3 2 2 3 3 5 2" xfId="12055"/>
    <cellStyle name="Comma 3 2 2 3 3 5 3" xfId="12056"/>
    <cellStyle name="Comma 3 2 2 3 3 6" xfId="12057"/>
    <cellStyle name="Comma 3 2 2 3 3 6 2" xfId="12058"/>
    <cellStyle name="Comma 3 2 2 3 3 6 3" xfId="12059"/>
    <cellStyle name="Comma 3 2 2 3 3 7" xfId="12060"/>
    <cellStyle name="Comma 3 2 2 3 3 8" xfId="12061"/>
    <cellStyle name="Comma 3 2 2 3 4" xfId="12062"/>
    <cellStyle name="Comma 3 2 2 3 4 2" xfId="12063"/>
    <cellStyle name="Comma 3 2 2 3 4 2 2" xfId="12064"/>
    <cellStyle name="Comma 3 2 2 3 4 2 2 2" xfId="12065"/>
    <cellStyle name="Comma 3 2 2 3 4 2 2 3" xfId="12066"/>
    <cellStyle name="Comma 3 2 2 3 4 2 3" xfId="12067"/>
    <cellStyle name="Comma 3 2 2 3 4 2 3 2" xfId="12068"/>
    <cellStyle name="Comma 3 2 2 3 4 2 3 3" xfId="12069"/>
    <cellStyle name="Comma 3 2 2 3 4 2 4" xfId="12070"/>
    <cellStyle name="Comma 3 2 2 3 4 2 4 2" xfId="12071"/>
    <cellStyle name="Comma 3 2 2 3 4 2 4 3" xfId="12072"/>
    <cellStyle name="Comma 3 2 2 3 4 2 5" xfId="12073"/>
    <cellStyle name="Comma 3 2 2 3 4 2 5 2" xfId="12074"/>
    <cellStyle name="Comma 3 2 2 3 4 2 5 3" xfId="12075"/>
    <cellStyle name="Comma 3 2 2 3 4 2 6" xfId="12076"/>
    <cellStyle name="Comma 3 2 2 3 4 2 7" xfId="12077"/>
    <cellStyle name="Comma 3 2 2 3 4 3" xfId="12078"/>
    <cellStyle name="Comma 3 2 2 3 4 3 2" xfId="12079"/>
    <cellStyle name="Comma 3 2 2 3 4 3 3" xfId="12080"/>
    <cellStyle name="Comma 3 2 2 3 4 4" xfId="12081"/>
    <cellStyle name="Comma 3 2 2 3 4 4 2" xfId="12082"/>
    <cellStyle name="Comma 3 2 2 3 4 4 3" xfId="12083"/>
    <cellStyle name="Comma 3 2 2 3 4 5" xfId="12084"/>
    <cellStyle name="Comma 3 2 2 3 4 5 2" xfId="12085"/>
    <cellStyle name="Comma 3 2 2 3 4 5 3" xfId="12086"/>
    <cellStyle name="Comma 3 2 2 3 4 6" xfId="12087"/>
    <cellStyle name="Comma 3 2 2 3 4 6 2" xfId="12088"/>
    <cellStyle name="Comma 3 2 2 3 4 6 3" xfId="12089"/>
    <cellStyle name="Comma 3 2 2 3 4 7" xfId="12090"/>
    <cellStyle name="Comma 3 2 2 3 4 8" xfId="12091"/>
    <cellStyle name="Comma 3 2 2 3 5" xfId="12092"/>
    <cellStyle name="Comma 3 2 2 3 5 2" xfId="12093"/>
    <cellStyle name="Comma 3 2 2 3 5 2 2" xfId="12094"/>
    <cellStyle name="Comma 3 2 2 3 5 2 3" xfId="12095"/>
    <cellStyle name="Comma 3 2 2 3 5 3" xfId="12096"/>
    <cellStyle name="Comma 3 2 2 3 5 3 2" xfId="12097"/>
    <cellStyle name="Comma 3 2 2 3 5 3 3" xfId="12098"/>
    <cellStyle name="Comma 3 2 2 3 5 4" xfId="12099"/>
    <cellStyle name="Comma 3 2 2 3 5 4 2" xfId="12100"/>
    <cellStyle name="Comma 3 2 2 3 5 4 3" xfId="12101"/>
    <cellStyle name="Comma 3 2 2 3 5 5" xfId="12102"/>
    <cellStyle name="Comma 3 2 2 3 5 5 2" xfId="12103"/>
    <cellStyle name="Comma 3 2 2 3 5 5 3" xfId="12104"/>
    <cellStyle name="Comma 3 2 2 3 5 6" xfId="12105"/>
    <cellStyle name="Comma 3 2 2 3 5 7" xfId="12106"/>
    <cellStyle name="Comma 3 2 2 3 6" xfId="12107"/>
    <cellStyle name="Comma 3 2 2 3 6 2" xfId="12108"/>
    <cellStyle name="Comma 3 2 2 3 6 2 2" xfId="12109"/>
    <cellStyle name="Comma 3 2 2 3 6 2 3" xfId="12110"/>
    <cellStyle name="Comma 3 2 2 3 6 3" xfId="12111"/>
    <cellStyle name="Comma 3 2 2 3 6 3 2" xfId="12112"/>
    <cellStyle name="Comma 3 2 2 3 6 3 3" xfId="12113"/>
    <cellStyle name="Comma 3 2 2 3 6 4" xfId="12114"/>
    <cellStyle name="Comma 3 2 2 3 6 4 2" xfId="12115"/>
    <cellStyle name="Comma 3 2 2 3 6 4 3" xfId="12116"/>
    <cellStyle name="Comma 3 2 2 3 6 5" xfId="12117"/>
    <cellStyle name="Comma 3 2 2 3 6 5 2" xfId="12118"/>
    <cellStyle name="Comma 3 2 2 3 6 5 3" xfId="12119"/>
    <cellStyle name="Comma 3 2 2 3 6 6" xfId="12120"/>
    <cellStyle name="Comma 3 2 2 3 6 7" xfId="12121"/>
    <cellStyle name="Comma 3 2 2 3 7" xfId="12122"/>
    <cellStyle name="Comma 3 2 2 3 7 2" xfId="12123"/>
    <cellStyle name="Comma 3 2 2 3 7 2 2" xfId="12124"/>
    <cellStyle name="Comma 3 2 2 3 7 2 3" xfId="12125"/>
    <cellStyle name="Comma 3 2 2 3 7 3" xfId="12126"/>
    <cellStyle name="Comma 3 2 2 3 7 3 2" xfId="12127"/>
    <cellStyle name="Comma 3 2 2 3 7 3 3" xfId="12128"/>
    <cellStyle name="Comma 3 2 2 3 7 4" xfId="12129"/>
    <cellStyle name="Comma 3 2 2 3 7 4 2" xfId="12130"/>
    <cellStyle name="Comma 3 2 2 3 7 4 3" xfId="12131"/>
    <cellStyle name="Comma 3 2 2 3 7 5" xfId="12132"/>
    <cellStyle name="Comma 3 2 2 3 7 5 2" xfId="12133"/>
    <cellStyle name="Comma 3 2 2 3 7 5 3" xfId="12134"/>
    <cellStyle name="Comma 3 2 2 3 7 6" xfId="12135"/>
    <cellStyle name="Comma 3 2 2 3 7 7" xfId="12136"/>
    <cellStyle name="Comma 3 2 2 3 8" xfId="12137"/>
    <cellStyle name="Comma 3 2 2 3 8 2" xfId="12138"/>
    <cellStyle name="Comma 3 2 2 3 8 2 2" xfId="12139"/>
    <cellStyle name="Comma 3 2 2 3 8 2 3" xfId="12140"/>
    <cellStyle name="Comma 3 2 2 3 8 3" xfId="12141"/>
    <cellStyle name="Comma 3 2 2 3 8 3 2" xfId="12142"/>
    <cellStyle name="Comma 3 2 2 3 8 3 3" xfId="12143"/>
    <cellStyle name="Comma 3 2 2 3 8 4" xfId="12144"/>
    <cellStyle name="Comma 3 2 2 3 8 4 2" xfId="12145"/>
    <cellStyle name="Comma 3 2 2 3 8 4 3" xfId="12146"/>
    <cellStyle name="Comma 3 2 2 3 8 5" xfId="12147"/>
    <cellStyle name="Comma 3 2 2 3 8 5 2" xfId="12148"/>
    <cellStyle name="Comma 3 2 2 3 8 5 3" xfId="12149"/>
    <cellStyle name="Comma 3 2 2 3 8 6" xfId="12150"/>
    <cellStyle name="Comma 3 2 2 3 8 7" xfId="12151"/>
    <cellStyle name="Comma 3 2 2 3 9" xfId="12152"/>
    <cellStyle name="Comma 3 2 2 3 9 2" xfId="12153"/>
    <cellStyle name="Comma 3 2 2 3 9 3" xfId="12154"/>
    <cellStyle name="Comma 3 2 2 4" xfId="12155"/>
    <cellStyle name="Comma 3 2 2 4 10" xfId="12156"/>
    <cellStyle name="Comma 3 2 2 4 11" xfId="12157"/>
    <cellStyle name="Comma 3 2 2 4 2" xfId="12158"/>
    <cellStyle name="Comma 3 2 2 4 2 2" xfId="12159"/>
    <cellStyle name="Comma 3 2 2 4 2 2 2" xfId="12160"/>
    <cellStyle name="Comma 3 2 2 4 2 2 2 2" xfId="12161"/>
    <cellStyle name="Comma 3 2 2 4 2 2 2 3" xfId="12162"/>
    <cellStyle name="Comma 3 2 2 4 2 2 3" xfId="12163"/>
    <cellStyle name="Comma 3 2 2 4 2 2 3 2" xfId="12164"/>
    <cellStyle name="Comma 3 2 2 4 2 2 3 3" xfId="12165"/>
    <cellStyle name="Comma 3 2 2 4 2 2 4" xfId="12166"/>
    <cellStyle name="Comma 3 2 2 4 2 2 4 2" xfId="12167"/>
    <cellStyle name="Comma 3 2 2 4 2 2 4 3" xfId="12168"/>
    <cellStyle name="Comma 3 2 2 4 2 2 5" xfId="12169"/>
    <cellStyle name="Comma 3 2 2 4 2 2 5 2" xfId="12170"/>
    <cellStyle name="Comma 3 2 2 4 2 2 5 3" xfId="12171"/>
    <cellStyle name="Comma 3 2 2 4 2 2 6" xfId="12172"/>
    <cellStyle name="Comma 3 2 2 4 2 2 7" xfId="12173"/>
    <cellStyle name="Comma 3 2 2 4 2 3" xfId="12174"/>
    <cellStyle name="Comma 3 2 2 4 2 3 2" xfId="12175"/>
    <cellStyle name="Comma 3 2 2 4 2 3 3" xfId="12176"/>
    <cellStyle name="Comma 3 2 2 4 2 4" xfId="12177"/>
    <cellStyle name="Comma 3 2 2 4 2 4 2" xfId="12178"/>
    <cellStyle name="Comma 3 2 2 4 2 4 3" xfId="12179"/>
    <cellStyle name="Comma 3 2 2 4 2 5" xfId="12180"/>
    <cellStyle name="Comma 3 2 2 4 2 5 2" xfId="12181"/>
    <cellStyle name="Comma 3 2 2 4 2 5 3" xfId="12182"/>
    <cellStyle name="Comma 3 2 2 4 2 6" xfId="12183"/>
    <cellStyle name="Comma 3 2 2 4 2 6 2" xfId="12184"/>
    <cellStyle name="Comma 3 2 2 4 2 6 3" xfId="12185"/>
    <cellStyle name="Comma 3 2 2 4 2 7" xfId="12186"/>
    <cellStyle name="Comma 3 2 2 4 2 8" xfId="12187"/>
    <cellStyle name="Comma 3 2 2 4 3" xfId="12188"/>
    <cellStyle name="Comma 3 2 2 4 3 2" xfId="12189"/>
    <cellStyle name="Comma 3 2 2 4 3 2 2" xfId="12190"/>
    <cellStyle name="Comma 3 2 2 4 3 2 3" xfId="12191"/>
    <cellStyle name="Comma 3 2 2 4 3 3" xfId="12192"/>
    <cellStyle name="Comma 3 2 2 4 3 3 2" xfId="12193"/>
    <cellStyle name="Comma 3 2 2 4 3 3 3" xfId="12194"/>
    <cellStyle name="Comma 3 2 2 4 3 4" xfId="12195"/>
    <cellStyle name="Comma 3 2 2 4 3 4 2" xfId="12196"/>
    <cellStyle name="Comma 3 2 2 4 3 4 3" xfId="12197"/>
    <cellStyle name="Comma 3 2 2 4 3 5" xfId="12198"/>
    <cellStyle name="Comma 3 2 2 4 3 5 2" xfId="12199"/>
    <cellStyle name="Comma 3 2 2 4 3 5 3" xfId="12200"/>
    <cellStyle name="Comma 3 2 2 4 3 6" xfId="12201"/>
    <cellStyle name="Comma 3 2 2 4 3 7" xfId="12202"/>
    <cellStyle name="Comma 3 2 2 4 4" xfId="12203"/>
    <cellStyle name="Comma 3 2 2 4 4 2" xfId="12204"/>
    <cellStyle name="Comma 3 2 2 4 4 2 2" xfId="12205"/>
    <cellStyle name="Comma 3 2 2 4 4 2 3" xfId="12206"/>
    <cellStyle name="Comma 3 2 2 4 4 3" xfId="12207"/>
    <cellStyle name="Comma 3 2 2 4 4 3 2" xfId="12208"/>
    <cellStyle name="Comma 3 2 2 4 4 3 3" xfId="12209"/>
    <cellStyle name="Comma 3 2 2 4 4 4" xfId="12210"/>
    <cellStyle name="Comma 3 2 2 4 4 4 2" xfId="12211"/>
    <cellStyle name="Comma 3 2 2 4 4 4 3" xfId="12212"/>
    <cellStyle name="Comma 3 2 2 4 4 5" xfId="12213"/>
    <cellStyle name="Comma 3 2 2 4 4 5 2" xfId="12214"/>
    <cellStyle name="Comma 3 2 2 4 4 5 3" xfId="12215"/>
    <cellStyle name="Comma 3 2 2 4 4 6" xfId="12216"/>
    <cellStyle name="Comma 3 2 2 4 4 7" xfId="12217"/>
    <cellStyle name="Comma 3 2 2 4 5" xfId="12218"/>
    <cellStyle name="Comma 3 2 2 4 5 2" xfId="12219"/>
    <cellStyle name="Comma 3 2 2 4 5 2 2" xfId="12220"/>
    <cellStyle name="Comma 3 2 2 4 5 2 3" xfId="12221"/>
    <cellStyle name="Comma 3 2 2 4 5 3" xfId="12222"/>
    <cellStyle name="Comma 3 2 2 4 5 3 2" xfId="12223"/>
    <cellStyle name="Comma 3 2 2 4 5 3 3" xfId="12224"/>
    <cellStyle name="Comma 3 2 2 4 5 4" xfId="12225"/>
    <cellStyle name="Comma 3 2 2 4 5 4 2" xfId="12226"/>
    <cellStyle name="Comma 3 2 2 4 5 4 3" xfId="12227"/>
    <cellStyle name="Comma 3 2 2 4 5 5" xfId="12228"/>
    <cellStyle name="Comma 3 2 2 4 5 5 2" xfId="12229"/>
    <cellStyle name="Comma 3 2 2 4 5 5 3" xfId="12230"/>
    <cellStyle name="Comma 3 2 2 4 5 6" xfId="12231"/>
    <cellStyle name="Comma 3 2 2 4 5 7" xfId="12232"/>
    <cellStyle name="Comma 3 2 2 4 6" xfId="12233"/>
    <cellStyle name="Comma 3 2 2 4 6 2" xfId="12234"/>
    <cellStyle name="Comma 3 2 2 4 6 3" xfId="12235"/>
    <cellStyle name="Comma 3 2 2 4 7" xfId="12236"/>
    <cellStyle name="Comma 3 2 2 4 7 2" xfId="12237"/>
    <cellStyle name="Comma 3 2 2 4 7 3" xfId="12238"/>
    <cellStyle name="Comma 3 2 2 4 8" xfId="12239"/>
    <cellStyle name="Comma 3 2 2 4 8 2" xfId="12240"/>
    <cellStyle name="Comma 3 2 2 4 8 3" xfId="12241"/>
    <cellStyle name="Comma 3 2 2 4 9" xfId="12242"/>
    <cellStyle name="Comma 3 2 2 4 9 2" xfId="12243"/>
    <cellStyle name="Comma 3 2 2 4 9 3" xfId="12244"/>
    <cellStyle name="Comma 3 2 2 5" xfId="12245"/>
    <cellStyle name="Comma 3 2 2 5 2" xfId="12246"/>
    <cellStyle name="Comma 3 2 2 5 2 2" xfId="12247"/>
    <cellStyle name="Comma 3 2 2 5 2 2 2" xfId="12248"/>
    <cellStyle name="Comma 3 2 2 5 2 2 3" xfId="12249"/>
    <cellStyle name="Comma 3 2 2 5 2 3" xfId="12250"/>
    <cellStyle name="Comma 3 2 2 5 2 3 2" xfId="12251"/>
    <cellStyle name="Comma 3 2 2 5 2 3 3" xfId="12252"/>
    <cellStyle name="Comma 3 2 2 5 2 4" xfId="12253"/>
    <cellStyle name="Comma 3 2 2 5 2 4 2" xfId="12254"/>
    <cellStyle name="Comma 3 2 2 5 2 4 3" xfId="12255"/>
    <cellStyle name="Comma 3 2 2 5 2 5" xfId="12256"/>
    <cellStyle name="Comma 3 2 2 5 2 5 2" xfId="12257"/>
    <cellStyle name="Comma 3 2 2 5 2 5 3" xfId="12258"/>
    <cellStyle name="Comma 3 2 2 5 2 6" xfId="12259"/>
    <cellStyle name="Comma 3 2 2 5 2 7" xfId="12260"/>
    <cellStyle name="Comma 3 2 2 5 3" xfId="12261"/>
    <cellStyle name="Comma 3 2 2 5 3 2" xfId="12262"/>
    <cellStyle name="Comma 3 2 2 5 3 3" xfId="12263"/>
    <cellStyle name="Comma 3 2 2 5 4" xfId="12264"/>
    <cellStyle name="Comma 3 2 2 5 4 2" xfId="12265"/>
    <cellStyle name="Comma 3 2 2 5 4 3" xfId="12266"/>
    <cellStyle name="Comma 3 2 2 5 5" xfId="12267"/>
    <cellStyle name="Comma 3 2 2 5 5 2" xfId="12268"/>
    <cellStyle name="Comma 3 2 2 5 5 3" xfId="12269"/>
    <cellStyle name="Comma 3 2 2 5 6" xfId="12270"/>
    <cellStyle name="Comma 3 2 2 5 6 2" xfId="12271"/>
    <cellStyle name="Comma 3 2 2 5 6 3" xfId="12272"/>
    <cellStyle name="Comma 3 2 2 5 7" xfId="12273"/>
    <cellStyle name="Comma 3 2 2 5 8" xfId="12274"/>
    <cellStyle name="Comma 3 2 2 6" xfId="12275"/>
    <cellStyle name="Comma 3 2 2 6 2" xfId="12276"/>
    <cellStyle name="Comma 3 2 2 6 2 2" xfId="12277"/>
    <cellStyle name="Comma 3 2 2 6 2 2 2" xfId="12278"/>
    <cellStyle name="Comma 3 2 2 6 2 2 3" xfId="12279"/>
    <cellStyle name="Comma 3 2 2 6 2 3" xfId="12280"/>
    <cellStyle name="Comma 3 2 2 6 2 3 2" xfId="12281"/>
    <cellStyle name="Comma 3 2 2 6 2 3 3" xfId="12282"/>
    <cellStyle name="Comma 3 2 2 6 2 4" xfId="12283"/>
    <cellStyle name="Comma 3 2 2 6 2 4 2" xfId="12284"/>
    <cellStyle name="Comma 3 2 2 6 2 4 3" xfId="12285"/>
    <cellStyle name="Comma 3 2 2 6 2 5" xfId="12286"/>
    <cellStyle name="Comma 3 2 2 6 2 5 2" xfId="12287"/>
    <cellStyle name="Comma 3 2 2 6 2 5 3" xfId="12288"/>
    <cellStyle name="Comma 3 2 2 6 2 6" xfId="12289"/>
    <cellStyle name="Comma 3 2 2 6 2 7" xfId="12290"/>
    <cellStyle name="Comma 3 2 2 6 3" xfId="12291"/>
    <cellStyle name="Comma 3 2 2 6 3 2" xfId="12292"/>
    <cellStyle name="Comma 3 2 2 6 3 3" xfId="12293"/>
    <cellStyle name="Comma 3 2 2 6 4" xfId="12294"/>
    <cellStyle name="Comma 3 2 2 6 4 2" xfId="12295"/>
    <cellStyle name="Comma 3 2 2 6 4 3" xfId="12296"/>
    <cellStyle name="Comma 3 2 2 6 5" xfId="12297"/>
    <cellStyle name="Comma 3 2 2 6 5 2" xfId="12298"/>
    <cellStyle name="Comma 3 2 2 6 5 3" xfId="12299"/>
    <cellStyle name="Comma 3 2 2 6 6" xfId="12300"/>
    <cellStyle name="Comma 3 2 2 6 6 2" xfId="12301"/>
    <cellStyle name="Comma 3 2 2 6 6 3" xfId="12302"/>
    <cellStyle name="Comma 3 2 2 6 7" xfId="12303"/>
    <cellStyle name="Comma 3 2 2 6 8" xfId="12304"/>
    <cellStyle name="Comma 3 2 2 7" xfId="12305"/>
    <cellStyle name="Comma 3 2 2 7 2" xfId="12306"/>
    <cellStyle name="Comma 3 2 2 7 2 2" xfId="12307"/>
    <cellStyle name="Comma 3 2 2 7 2 3" xfId="12308"/>
    <cellStyle name="Comma 3 2 2 7 3" xfId="12309"/>
    <cellStyle name="Comma 3 2 2 7 3 2" xfId="12310"/>
    <cellStyle name="Comma 3 2 2 7 3 3" xfId="12311"/>
    <cellStyle name="Comma 3 2 2 7 4" xfId="12312"/>
    <cellStyle name="Comma 3 2 2 7 4 2" xfId="12313"/>
    <cellStyle name="Comma 3 2 2 7 4 3" xfId="12314"/>
    <cellStyle name="Comma 3 2 2 7 5" xfId="12315"/>
    <cellStyle name="Comma 3 2 2 7 5 2" xfId="12316"/>
    <cellStyle name="Comma 3 2 2 7 5 3" xfId="12317"/>
    <cellStyle name="Comma 3 2 2 7 6" xfId="12318"/>
    <cellStyle name="Comma 3 2 2 7 7" xfId="12319"/>
    <cellStyle name="Comma 3 2 2 8" xfId="12320"/>
    <cellStyle name="Comma 3 2 2 8 2" xfId="12321"/>
    <cellStyle name="Comma 3 2 2 8 2 2" xfId="12322"/>
    <cellStyle name="Comma 3 2 2 8 2 3" xfId="12323"/>
    <cellStyle name="Comma 3 2 2 8 3" xfId="12324"/>
    <cellStyle name="Comma 3 2 2 8 3 2" xfId="12325"/>
    <cellStyle name="Comma 3 2 2 8 3 3" xfId="12326"/>
    <cellStyle name="Comma 3 2 2 8 4" xfId="12327"/>
    <cellStyle name="Comma 3 2 2 8 4 2" xfId="12328"/>
    <cellStyle name="Comma 3 2 2 8 4 3" xfId="12329"/>
    <cellStyle name="Comma 3 2 2 8 5" xfId="12330"/>
    <cellStyle name="Comma 3 2 2 8 5 2" xfId="12331"/>
    <cellStyle name="Comma 3 2 2 8 5 3" xfId="12332"/>
    <cellStyle name="Comma 3 2 2 8 6" xfId="12333"/>
    <cellStyle name="Comma 3 2 2 8 7" xfId="12334"/>
    <cellStyle name="Comma 3 2 2 9" xfId="12335"/>
    <cellStyle name="Comma 3 2 2 9 2" xfId="12336"/>
    <cellStyle name="Comma 3 2 2 9 2 2" xfId="12337"/>
    <cellStyle name="Comma 3 2 2 9 2 3" xfId="12338"/>
    <cellStyle name="Comma 3 2 2 9 3" xfId="12339"/>
    <cellStyle name="Comma 3 2 2 9 3 2" xfId="12340"/>
    <cellStyle name="Comma 3 2 2 9 3 3" xfId="12341"/>
    <cellStyle name="Comma 3 2 2 9 4" xfId="12342"/>
    <cellStyle name="Comma 3 2 2 9 4 2" xfId="12343"/>
    <cellStyle name="Comma 3 2 2 9 4 3" xfId="12344"/>
    <cellStyle name="Comma 3 2 2 9 5" xfId="12345"/>
    <cellStyle name="Comma 3 2 2 9 5 2" xfId="12346"/>
    <cellStyle name="Comma 3 2 2 9 5 3" xfId="12347"/>
    <cellStyle name="Comma 3 2 2 9 6" xfId="12348"/>
    <cellStyle name="Comma 3 2 2 9 7" xfId="12349"/>
    <cellStyle name="Comma 3 2 20" xfId="11375"/>
    <cellStyle name="Comma 3 2 3" xfId="12350"/>
    <cellStyle name="Comma 3 2 3 10" xfId="12351"/>
    <cellStyle name="Comma 3 2 3 10 2" xfId="12352"/>
    <cellStyle name="Comma 3 2 3 10 3" xfId="12353"/>
    <cellStyle name="Comma 3 2 3 11" xfId="12354"/>
    <cellStyle name="Comma 3 2 3 11 2" xfId="12355"/>
    <cellStyle name="Comma 3 2 3 11 3" xfId="12356"/>
    <cellStyle name="Comma 3 2 3 12" xfId="12357"/>
    <cellStyle name="Comma 3 2 3 12 2" xfId="12358"/>
    <cellStyle name="Comma 3 2 3 12 3" xfId="12359"/>
    <cellStyle name="Comma 3 2 3 13" xfId="12360"/>
    <cellStyle name="Comma 3 2 3 13 2" xfId="12361"/>
    <cellStyle name="Comma 3 2 3 13 3" xfId="12362"/>
    <cellStyle name="Comma 3 2 3 14" xfId="12363"/>
    <cellStyle name="Comma 3 2 3 15" xfId="12364"/>
    <cellStyle name="Comma 3 2 3 2" xfId="12365"/>
    <cellStyle name="Comma 3 2 3 2 10" xfId="12366"/>
    <cellStyle name="Comma 3 2 3 2 10 2" xfId="12367"/>
    <cellStyle name="Comma 3 2 3 2 10 3" xfId="12368"/>
    <cellStyle name="Comma 3 2 3 2 11" xfId="12369"/>
    <cellStyle name="Comma 3 2 3 2 11 2" xfId="12370"/>
    <cellStyle name="Comma 3 2 3 2 11 3" xfId="12371"/>
    <cellStyle name="Comma 3 2 3 2 12" xfId="12372"/>
    <cellStyle name="Comma 3 2 3 2 12 2" xfId="12373"/>
    <cellStyle name="Comma 3 2 3 2 12 3" xfId="12374"/>
    <cellStyle name="Comma 3 2 3 2 13" xfId="12375"/>
    <cellStyle name="Comma 3 2 3 2 14" xfId="12376"/>
    <cellStyle name="Comma 3 2 3 2 2" xfId="12377"/>
    <cellStyle name="Comma 3 2 3 2 2 10" xfId="12378"/>
    <cellStyle name="Comma 3 2 3 2 2 11" xfId="12379"/>
    <cellStyle name="Comma 3 2 3 2 2 2" xfId="12380"/>
    <cellStyle name="Comma 3 2 3 2 2 2 2" xfId="12381"/>
    <cellStyle name="Comma 3 2 3 2 2 2 2 2" xfId="12382"/>
    <cellStyle name="Comma 3 2 3 2 2 2 2 2 2" xfId="12383"/>
    <cellStyle name="Comma 3 2 3 2 2 2 2 2 3" xfId="12384"/>
    <cellStyle name="Comma 3 2 3 2 2 2 2 3" xfId="12385"/>
    <cellStyle name="Comma 3 2 3 2 2 2 2 3 2" xfId="12386"/>
    <cellStyle name="Comma 3 2 3 2 2 2 2 3 3" xfId="12387"/>
    <cellStyle name="Comma 3 2 3 2 2 2 2 4" xfId="12388"/>
    <cellStyle name="Comma 3 2 3 2 2 2 2 4 2" xfId="12389"/>
    <cellStyle name="Comma 3 2 3 2 2 2 2 4 3" xfId="12390"/>
    <cellStyle name="Comma 3 2 3 2 2 2 2 5" xfId="12391"/>
    <cellStyle name="Comma 3 2 3 2 2 2 2 5 2" xfId="12392"/>
    <cellStyle name="Comma 3 2 3 2 2 2 2 5 3" xfId="12393"/>
    <cellStyle name="Comma 3 2 3 2 2 2 2 6" xfId="12394"/>
    <cellStyle name="Comma 3 2 3 2 2 2 2 7" xfId="12395"/>
    <cellStyle name="Comma 3 2 3 2 2 2 3" xfId="12396"/>
    <cellStyle name="Comma 3 2 3 2 2 2 3 2" xfId="12397"/>
    <cellStyle name="Comma 3 2 3 2 2 2 3 3" xfId="12398"/>
    <cellStyle name="Comma 3 2 3 2 2 2 4" xfId="12399"/>
    <cellStyle name="Comma 3 2 3 2 2 2 4 2" xfId="12400"/>
    <cellStyle name="Comma 3 2 3 2 2 2 4 3" xfId="12401"/>
    <cellStyle name="Comma 3 2 3 2 2 2 5" xfId="12402"/>
    <cellStyle name="Comma 3 2 3 2 2 2 5 2" xfId="12403"/>
    <cellStyle name="Comma 3 2 3 2 2 2 5 3" xfId="12404"/>
    <cellStyle name="Comma 3 2 3 2 2 2 6" xfId="12405"/>
    <cellStyle name="Comma 3 2 3 2 2 2 6 2" xfId="12406"/>
    <cellStyle name="Comma 3 2 3 2 2 2 6 3" xfId="12407"/>
    <cellStyle name="Comma 3 2 3 2 2 2 7" xfId="12408"/>
    <cellStyle name="Comma 3 2 3 2 2 2 8" xfId="12409"/>
    <cellStyle name="Comma 3 2 3 2 2 3" xfId="12410"/>
    <cellStyle name="Comma 3 2 3 2 2 3 2" xfId="12411"/>
    <cellStyle name="Comma 3 2 3 2 2 3 2 2" xfId="12412"/>
    <cellStyle name="Comma 3 2 3 2 2 3 2 3" xfId="12413"/>
    <cellStyle name="Comma 3 2 3 2 2 3 3" xfId="12414"/>
    <cellStyle name="Comma 3 2 3 2 2 3 3 2" xfId="12415"/>
    <cellStyle name="Comma 3 2 3 2 2 3 3 3" xfId="12416"/>
    <cellStyle name="Comma 3 2 3 2 2 3 4" xfId="12417"/>
    <cellStyle name="Comma 3 2 3 2 2 3 4 2" xfId="12418"/>
    <cellStyle name="Comma 3 2 3 2 2 3 4 3" xfId="12419"/>
    <cellStyle name="Comma 3 2 3 2 2 3 5" xfId="12420"/>
    <cellStyle name="Comma 3 2 3 2 2 3 5 2" xfId="12421"/>
    <cellStyle name="Comma 3 2 3 2 2 3 5 3" xfId="12422"/>
    <cellStyle name="Comma 3 2 3 2 2 3 6" xfId="12423"/>
    <cellStyle name="Comma 3 2 3 2 2 3 7" xfId="12424"/>
    <cellStyle name="Comma 3 2 3 2 2 4" xfId="12425"/>
    <cellStyle name="Comma 3 2 3 2 2 4 2" xfId="12426"/>
    <cellStyle name="Comma 3 2 3 2 2 4 2 2" xfId="12427"/>
    <cellStyle name="Comma 3 2 3 2 2 4 2 3" xfId="12428"/>
    <cellStyle name="Comma 3 2 3 2 2 4 3" xfId="12429"/>
    <cellStyle name="Comma 3 2 3 2 2 4 3 2" xfId="12430"/>
    <cellStyle name="Comma 3 2 3 2 2 4 3 3" xfId="12431"/>
    <cellStyle name="Comma 3 2 3 2 2 4 4" xfId="12432"/>
    <cellStyle name="Comma 3 2 3 2 2 4 4 2" xfId="12433"/>
    <cellStyle name="Comma 3 2 3 2 2 4 4 3" xfId="12434"/>
    <cellStyle name="Comma 3 2 3 2 2 4 5" xfId="12435"/>
    <cellStyle name="Comma 3 2 3 2 2 4 5 2" xfId="12436"/>
    <cellStyle name="Comma 3 2 3 2 2 4 5 3" xfId="12437"/>
    <cellStyle name="Comma 3 2 3 2 2 4 6" xfId="12438"/>
    <cellStyle name="Comma 3 2 3 2 2 4 7" xfId="12439"/>
    <cellStyle name="Comma 3 2 3 2 2 5" xfId="12440"/>
    <cellStyle name="Comma 3 2 3 2 2 5 2" xfId="12441"/>
    <cellStyle name="Comma 3 2 3 2 2 5 2 2" xfId="12442"/>
    <cellStyle name="Comma 3 2 3 2 2 5 2 3" xfId="12443"/>
    <cellStyle name="Comma 3 2 3 2 2 5 3" xfId="12444"/>
    <cellStyle name="Comma 3 2 3 2 2 5 3 2" xfId="12445"/>
    <cellStyle name="Comma 3 2 3 2 2 5 3 3" xfId="12446"/>
    <cellStyle name="Comma 3 2 3 2 2 5 4" xfId="12447"/>
    <cellStyle name="Comma 3 2 3 2 2 5 4 2" xfId="12448"/>
    <cellStyle name="Comma 3 2 3 2 2 5 4 3" xfId="12449"/>
    <cellStyle name="Comma 3 2 3 2 2 5 5" xfId="12450"/>
    <cellStyle name="Comma 3 2 3 2 2 5 5 2" xfId="12451"/>
    <cellStyle name="Comma 3 2 3 2 2 5 5 3" xfId="12452"/>
    <cellStyle name="Comma 3 2 3 2 2 5 6" xfId="12453"/>
    <cellStyle name="Comma 3 2 3 2 2 5 7" xfId="12454"/>
    <cellStyle name="Comma 3 2 3 2 2 6" xfId="12455"/>
    <cellStyle name="Comma 3 2 3 2 2 6 2" xfId="12456"/>
    <cellStyle name="Comma 3 2 3 2 2 6 3" xfId="12457"/>
    <cellStyle name="Comma 3 2 3 2 2 7" xfId="12458"/>
    <cellStyle name="Comma 3 2 3 2 2 7 2" xfId="12459"/>
    <cellStyle name="Comma 3 2 3 2 2 7 3" xfId="12460"/>
    <cellStyle name="Comma 3 2 3 2 2 8" xfId="12461"/>
    <cellStyle name="Comma 3 2 3 2 2 8 2" xfId="12462"/>
    <cellStyle name="Comma 3 2 3 2 2 8 3" xfId="12463"/>
    <cellStyle name="Comma 3 2 3 2 2 9" xfId="12464"/>
    <cellStyle name="Comma 3 2 3 2 2 9 2" xfId="12465"/>
    <cellStyle name="Comma 3 2 3 2 2 9 3" xfId="12466"/>
    <cellStyle name="Comma 3 2 3 2 3" xfId="12467"/>
    <cellStyle name="Comma 3 2 3 2 3 2" xfId="12468"/>
    <cellStyle name="Comma 3 2 3 2 3 2 2" xfId="12469"/>
    <cellStyle name="Comma 3 2 3 2 3 2 2 2" xfId="12470"/>
    <cellStyle name="Comma 3 2 3 2 3 2 2 3" xfId="12471"/>
    <cellStyle name="Comma 3 2 3 2 3 2 3" xfId="12472"/>
    <cellStyle name="Comma 3 2 3 2 3 2 3 2" xfId="12473"/>
    <cellStyle name="Comma 3 2 3 2 3 2 3 3" xfId="12474"/>
    <cellStyle name="Comma 3 2 3 2 3 2 4" xfId="12475"/>
    <cellStyle name="Comma 3 2 3 2 3 2 4 2" xfId="12476"/>
    <cellStyle name="Comma 3 2 3 2 3 2 4 3" xfId="12477"/>
    <cellStyle name="Comma 3 2 3 2 3 2 5" xfId="12478"/>
    <cellStyle name="Comma 3 2 3 2 3 2 5 2" xfId="12479"/>
    <cellStyle name="Comma 3 2 3 2 3 2 5 3" xfId="12480"/>
    <cellStyle name="Comma 3 2 3 2 3 2 6" xfId="12481"/>
    <cellStyle name="Comma 3 2 3 2 3 2 7" xfId="12482"/>
    <cellStyle name="Comma 3 2 3 2 3 3" xfId="12483"/>
    <cellStyle name="Comma 3 2 3 2 3 3 2" xfId="12484"/>
    <cellStyle name="Comma 3 2 3 2 3 3 3" xfId="12485"/>
    <cellStyle name="Comma 3 2 3 2 3 4" xfId="12486"/>
    <cellStyle name="Comma 3 2 3 2 3 4 2" xfId="12487"/>
    <cellStyle name="Comma 3 2 3 2 3 4 3" xfId="12488"/>
    <cellStyle name="Comma 3 2 3 2 3 5" xfId="12489"/>
    <cellStyle name="Comma 3 2 3 2 3 5 2" xfId="12490"/>
    <cellStyle name="Comma 3 2 3 2 3 5 3" xfId="12491"/>
    <cellStyle name="Comma 3 2 3 2 3 6" xfId="12492"/>
    <cellStyle name="Comma 3 2 3 2 3 6 2" xfId="12493"/>
    <cellStyle name="Comma 3 2 3 2 3 6 3" xfId="12494"/>
    <cellStyle name="Comma 3 2 3 2 3 7" xfId="12495"/>
    <cellStyle name="Comma 3 2 3 2 3 8" xfId="12496"/>
    <cellStyle name="Comma 3 2 3 2 4" xfId="12497"/>
    <cellStyle name="Comma 3 2 3 2 4 2" xfId="12498"/>
    <cellStyle name="Comma 3 2 3 2 4 2 2" xfId="12499"/>
    <cellStyle name="Comma 3 2 3 2 4 2 2 2" xfId="12500"/>
    <cellStyle name="Comma 3 2 3 2 4 2 2 3" xfId="12501"/>
    <cellStyle name="Comma 3 2 3 2 4 2 3" xfId="12502"/>
    <cellStyle name="Comma 3 2 3 2 4 2 3 2" xfId="12503"/>
    <cellStyle name="Comma 3 2 3 2 4 2 3 3" xfId="12504"/>
    <cellStyle name="Comma 3 2 3 2 4 2 4" xfId="12505"/>
    <cellStyle name="Comma 3 2 3 2 4 2 4 2" xfId="12506"/>
    <cellStyle name="Comma 3 2 3 2 4 2 4 3" xfId="12507"/>
    <cellStyle name="Comma 3 2 3 2 4 2 5" xfId="12508"/>
    <cellStyle name="Comma 3 2 3 2 4 2 5 2" xfId="12509"/>
    <cellStyle name="Comma 3 2 3 2 4 2 5 3" xfId="12510"/>
    <cellStyle name="Comma 3 2 3 2 4 2 6" xfId="12511"/>
    <cellStyle name="Comma 3 2 3 2 4 2 7" xfId="12512"/>
    <cellStyle name="Comma 3 2 3 2 4 3" xfId="12513"/>
    <cellStyle name="Comma 3 2 3 2 4 3 2" xfId="12514"/>
    <cellStyle name="Comma 3 2 3 2 4 3 3" xfId="12515"/>
    <cellStyle name="Comma 3 2 3 2 4 4" xfId="12516"/>
    <cellStyle name="Comma 3 2 3 2 4 4 2" xfId="12517"/>
    <cellStyle name="Comma 3 2 3 2 4 4 3" xfId="12518"/>
    <cellStyle name="Comma 3 2 3 2 4 5" xfId="12519"/>
    <cellStyle name="Comma 3 2 3 2 4 5 2" xfId="12520"/>
    <cellStyle name="Comma 3 2 3 2 4 5 3" xfId="12521"/>
    <cellStyle name="Comma 3 2 3 2 4 6" xfId="12522"/>
    <cellStyle name="Comma 3 2 3 2 4 6 2" xfId="12523"/>
    <cellStyle name="Comma 3 2 3 2 4 6 3" xfId="12524"/>
    <cellStyle name="Comma 3 2 3 2 4 7" xfId="12525"/>
    <cellStyle name="Comma 3 2 3 2 4 8" xfId="12526"/>
    <cellStyle name="Comma 3 2 3 2 5" xfId="12527"/>
    <cellStyle name="Comma 3 2 3 2 5 2" xfId="12528"/>
    <cellStyle name="Comma 3 2 3 2 5 2 2" xfId="12529"/>
    <cellStyle name="Comma 3 2 3 2 5 2 3" xfId="12530"/>
    <cellStyle name="Comma 3 2 3 2 5 3" xfId="12531"/>
    <cellStyle name="Comma 3 2 3 2 5 3 2" xfId="12532"/>
    <cellStyle name="Comma 3 2 3 2 5 3 3" xfId="12533"/>
    <cellStyle name="Comma 3 2 3 2 5 4" xfId="12534"/>
    <cellStyle name="Comma 3 2 3 2 5 4 2" xfId="12535"/>
    <cellStyle name="Comma 3 2 3 2 5 4 3" xfId="12536"/>
    <cellStyle name="Comma 3 2 3 2 5 5" xfId="12537"/>
    <cellStyle name="Comma 3 2 3 2 5 5 2" xfId="12538"/>
    <cellStyle name="Comma 3 2 3 2 5 5 3" xfId="12539"/>
    <cellStyle name="Comma 3 2 3 2 5 6" xfId="12540"/>
    <cellStyle name="Comma 3 2 3 2 5 7" xfId="12541"/>
    <cellStyle name="Comma 3 2 3 2 6" xfId="12542"/>
    <cellStyle name="Comma 3 2 3 2 6 2" xfId="12543"/>
    <cellStyle name="Comma 3 2 3 2 6 2 2" xfId="12544"/>
    <cellStyle name="Comma 3 2 3 2 6 2 3" xfId="12545"/>
    <cellStyle name="Comma 3 2 3 2 6 3" xfId="12546"/>
    <cellStyle name="Comma 3 2 3 2 6 3 2" xfId="12547"/>
    <cellStyle name="Comma 3 2 3 2 6 3 3" xfId="12548"/>
    <cellStyle name="Comma 3 2 3 2 6 4" xfId="12549"/>
    <cellStyle name="Comma 3 2 3 2 6 4 2" xfId="12550"/>
    <cellStyle name="Comma 3 2 3 2 6 4 3" xfId="12551"/>
    <cellStyle name="Comma 3 2 3 2 6 5" xfId="12552"/>
    <cellStyle name="Comma 3 2 3 2 6 5 2" xfId="12553"/>
    <cellStyle name="Comma 3 2 3 2 6 5 3" xfId="12554"/>
    <cellStyle name="Comma 3 2 3 2 6 6" xfId="12555"/>
    <cellStyle name="Comma 3 2 3 2 6 7" xfId="12556"/>
    <cellStyle name="Comma 3 2 3 2 7" xfId="12557"/>
    <cellStyle name="Comma 3 2 3 2 7 2" xfId="12558"/>
    <cellStyle name="Comma 3 2 3 2 7 2 2" xfId="12559"/>
    <cellStyle name="Comma 3 2 3 2 7 2 3" xfId="12560"/>
    <cellStyle name="Comma 3 2 3 2 7 3" xfId="12561"/>
    <cellStyle name="Comma 3 2 3 2 7 3 2" xfId="12562"/>
    <cellStyle name="Comma 3 2 3 2 7 3 3" xfId="12563"/>
    <cellStyle name="Comma 3 2 3 2 7 4" xfId="12564"/>
    <cellStyle name="Comma 3 2 3 2 7 4 2" xfId="12565"/>
    <cellStyle name="Comma 3 2 3 2 7 4 3" xfId="12566"/>
    <cellStyle name="Comma 3 2 3 2 7 5" xfId="12567"/>
    <cellStyle name="Comma 3 2 3 2 7 5 2" xfId="12568"/>
    <cellStyle name="Comma 3 2 3 2 7 5 3" xfId="12569"/>
    <cellStyle name="Comma 3 2 3 2 7 6" xfId="12570"/>
    <cellStyle name="Comma 3 2 3 2 7 7" xfId="12571"/>
    <cellStyle name="Comma 3 2 3 2 8" xfId="12572"/>
    <cellStyle name="Comma 3 2 3 2 8 2" xfId="12573"/>
    <cellStyle name="Comma 3 2 3 2 8 2 2" xfId="12574"/>
    <cellStyle name="Comma 3 2 3 2 8 2 3" xfId="12575"/>
    <cellStyle name="Comma 3 2 3 2 8 3" xfId="12576"/>
    <cellStyle name="Comma 3 2 3 2 8 3 2" xfId="12577"/>
    <cellStyle name="Comma 3 2 3 2 8 3 3" xfId="12578"/>
    <cellStyle name="Comma 3 2 3 2 8 4" xfId="12579"/>
    <cellStyle name="Comma 3 2 3 2 8 4 2" xfId="12580"/>
    <cellStyle name="Comma 3 2 3 2 8 4 3" xfId="12581"/>
    <cellStyle name="Comma 3 2 3 2 8 5" xfId="12582"/>
    <cellStyle name="Comma 3 2 3 2 8 5 2" xfId="12583"/>
    <cellStyle name="Comma 3 2 3 2 8 5 3" xfId="12584"/>
    <cellStyle name="Comma 3 2 3 2 8 6" xfId="12585"/>
    <cellStyle name="Comma 3 2 3 2 8 7" xfId="12586"/>
    <cellStyle name="Comma 3 2 3 2 9" xfId="12587"/>
    <cellStyle name="Comma 3 2 3 2 9 2" xfId="12588"/>
    <cellStyle name="Comma 3 2 3 2 9 3" xfId="12589"/>
    <cellStyle name="Comma 3 2 3 3" xfId="12590"/>
    <cellStyle name="Comma 3 2 3 3 10" xfId="12591"/>
    <cellStyle name="Comma 3 2 3 3 11" xfId="12592"/>
    <cellStyle name="Comma 3 2 3 3 2" xfId="12593"/>
    <cellStyle name="Comma 3 2 3 3 2 2" xfId="12594"/>
    <cellStyle name="Comma 3 2 3 3 2 2 2" xfId="12595"/>
    <cellStyle name="Comma 3 2 3 3 2 2 2 2" xfId="12596"/>
    <cellStyle name="Comma 3 2 3 3 2 2 2 3" xfId="12597"/>
    <cellStyle name="Comma 3 2 3 3 2 2 3" xfId="12598"/>
    <cellStyle name="Comma 3 2 3 3 2 2 3 2" xfId="12599"/>
    <cellStyle name="Comma 3 2 3 3 2 2 3 3" xfId="12600"/>
    <cellStyle name="Comma 3 2 3 3 2 2 4" xfId="12601"/>
    <cellStyle name="Comma 3 2 3 3 2 2 4 2" xfId="12602"/>
    <cellStyle name="Comma 3 2 3 3 2 2 4 3" xfId="12603"/>
    <cellStyle name="Comma 3 2 3 3 2 2 5" xfId="12604"/>
    <cellStyle name="Comma 3 2 3 3 2 2 5 2" xfId="12605"/>
    <cellStyle name="Comma 3 2 3 3 2 2 5 3" xfId="12606"/>
    <cellStyle name="Comma 3 2 3 3 2 2 6" xfId="12607"/>
    <cellStyle name="Comma 3 2 3 3 2 2 7" xfId="12608"/>
    <cellStyle name="Comma 3 2 3 3 2 3" xfId="12609"/>
    <cellStyle name="Comma 3 2 3 3 2 3 2" xfId="12610"/>
    <cellStyle name="Comma 3 2 3 3 2 3 3" xfId="12611"/>
    <cellStyle name="Comma 3 2 3 3 2 4" xfId="12612"/>
    <cellStyle name="Comma 3 2 3 3 2 4 2" xfId="12613"/>
    <cellStyle name="Comma 3 2 3 3 2 4 3" xfId="12614"/>
    <cellStyle name="Comma 3 2 3 3 2 5" xfId="12615"/>
    <cellStyle name="Comma 3 2 3 3 2 5 2" xfId="12616"/>
    <cellStyle name="Comma 3 2 3 3 2 5 3" xfId="12617"/>
    <cellStyle name="Comma 3 2 3 3 2 6" xfId="12618"/>
    <cellStyle name="Comma 3 2 3 3 2 6 2" xfId="12619"/>
    <cellStyle name="Comma 3 2 3 3 2 6 3" xfId="12620"/>
    <cellStyle name="Comma 3 2 3 3 2 7" xfId="12621"/>
    <cellStyle name="Comma 3 2 3 3 2 8" xfId="12622"/>
    <cellStyle name="Comma 3 2 3 3 3" xfId="12623"/>
    <cellStyle name="Comma 3 2 3 3 3 2" xfId="12624"/>
    <cellStyle name="Comma 3 2 3 3 3 2 2" xfId="12625"/>
    <cellStyle name="Comma 3 2 3 3 3 2 3" xfId="12626"/>
    <cellStyle name="Comma 3 2 3 3 3 3" xfId="12627"/>
    <cellStyle name="Comma 3 2 3 3 3 3 2" xfId="12628"/>
    <cellStyle name="Comma 3 2 3 3 3 3 3" xfId="12629"/>
    <cellStyle name="Comma 3 2 3 3 3 4" xfId="12630"/>
    <cellStyle name="Comma 3 2 3 3 3 4 2" xfId="12631"/>
    <cellStyle name="Comma 3 2 3 3 3 4 3" xfId="12632"/>
    <cellStyle name="Comma 3 2 3 3 3 5" xfId="12633"/>
    <cellStyle name="Comma 3 2 3 3 3 5 2" xfId="12634"/>
    <cellStyle name="Comma 3 2 3 3 3 5 3" xfId="12635"/>
    <cellStyle name="Comma 3 2 3 3 3 6" xfId="12636"/>
    <cellStyle name="Comma 3 2 3 3 3 7" xfId="12637"/>
    <cellStyle name="Comma 3 2 3 3 4" xfId="12638"/>
    <cellStyle name="Comma 3 2 3 3 4 2" xfId="12639"/>
    <cellStyle name="Comma 3 2 3 3 4 2 2" xfId="12640"/>
    <cellStyle name="Comma 3 2 3 3 4 2 3" xfId="12641"/>
    <cellStyle name="Comma 3 2 3 3 4 3" xfId="12642"/>
    <cellStyle name="Comma 3 2 3 3 4 3 2" xfId="12643"/>
    <cellStyle name="Comma 3 2 3 3 4 3 3" xfId="12644"/>
    <cellStyle name="Comma 3 2 3 3 4 4" xfId="12645"/>
    <cellStyle name="Comma 3 2 3 3 4 4 2" xfId="12646"/>
    <cellStyle name="Comma 3 2 3 3 4 4 3" xfId="12647"/>
    <cellStyle name="Comma 3 2 3 3 4 5" xfId="12648"/>
    <cellStyle name="Comma 3 2 3 3 4 5 2" xfId="12649"/>
    <cellStyle name="Comma 3 2 3 3 4 5 3" xfId="12650"/>
    <cellStyle name="Comma 3 2 3 3 4 6" xfId="12651"/>
    <cellStyle name="Comma 3 2 3 3 4 7" xfId="12652"/>
    <cellStyle name="Comma 3 2 3 3 5" xfId="12653"/>
    <cellStyle name="Comma 3 2 3 3 5 2" xfId="12654"/>
    <cellStyle name="Comma 3 2 3 3 5 2 2" xfId="12655"/>
    <cellStyle name="Comma 3 2 3 3 5 2 3" xfId="12656"/>
    <cellStyle name="Comma 3 2 3 3 5 3" xfId="12657"/>
    <cellStyle name="Comma 3 2 3 3 5 3 2" xfId="12658"/>
    <cellStyle name="Comma 3 2 3 3 5 3 3" xfId="12659"/>
    <cellStyle name="Comma 3 2 3 3 5 4" xfId="12660"/>
    <cellStyle name="Comma 3 2 3 3 5 4 2" xfId="12661"/>
    <cellStyle name="Comma 3 2 3 3 5 4 3" xfId="12662"/>
    <cellStyle name="Comma 3 2 3 3 5 5" xfId="12663"/>
    <cellStyle name="Comma 3 2 3 3 5 5 2" xfId="12664"/>
    <cellStyle name="Comma 3 2 3 3 5 5 3" xfId="12665"/>
    <cellStyle name="Comma 3 2 3 3 5 6" xfId="12666"/>
    <cellStyle name="Comma 3 2 3 3 5 7" xfId="12667"/>
    <cellStyle name="Comma 3 2 3 3 6" xfId="12668"/>
    <cellStyle name="Comma 3 2 3 3 6 2" xfId="12669"/>
    <cellStyle name="Comma 3 2 3 3 6 3" xfId="12670"/>
    <cellStyle name="Comma 3 2 3 3 7" xfId="12671"/>
    <cellStyle name="Comma 3 2 3 3 7 2" xfId="12672"/>
    <cellStyle name="Comma 3 2 3 3 7 3" xfId="12673"/>
    <cellStyle name="Comma 3 2 3 3 8" xfId="12674"/>
    <cellStyle name="Comma 3 2 3 3 8 2" xfId="12675"/>
    <cellStyle name="Comma 3 2 3 3 8 3" xfId="12676"/>
    <cellStyle name="Comma 3 2 3 3 9" xfId="12677"/>
    <cellStyle name="Comma 3 2 3 3 9 2" xfId="12678"/>
    <cellStyle name="Comma 3 2 3 3 9 3" xfId="12679"/>
    <cellStyle name="Comma 3 2 3 4" xfId="12680"/>
    <cellStyle name="Comma 3 2 3 4 2" xfId="12681"/>
    <cellStyle name="Comma 3 2 3 4 2 2" xfId="12682"/>
    <cellStyle name="Comma 3 2 3 4 2 2 2" xfId="12683"/>
    <cellStyle name="Comma 3 2 3 4 2 2 3" xfId="12684"/>
    <cellStyle name="Comma 3 2 3 4 2 3" xfId="12685"/>
    <cellStyle name="Comma 3 2 3 4 2 3 2" xfId="12686"/>
    <cellStyle name="Comma 3 2 3 4 2 3 3" xfId="12687"/>
    <cellStyle name="Comma 3 2 3 4 2 4" xfId="12688"/>
    <cellStyle name="Comma 3 2 3 4 2 4 2" xfId="12689"/>
    <cellStyle name="Comma 3 2 3 4 2 4 3" xfId="12690"/>
    <cellStyle name="Comma 3 2 3 4 2 5" xfId="12691"/>
    <cellStyle name="Comma 3 2 3 4 2 5 2" xfId="12692"/>
    <cellStyle name="Comma 3 2 3 4 2 5 3" xfId="12693"/>
    <cellStyle name="Comma 3 2 3 4 2 6" xfId="12694"/>
    <cellStyle name="Comma 3 2 3 4 2 7" xfId="12695"/>
    <cellStyle name="Comma 3 2 3 4 3" xfId="12696"/>
    <cellStyle name="Comma 3 2 3 4 3 2" xfId="12697"/>
    <cellStyle name="Comma 3 2 3 4 3 3" xfId="12698"/>
    <cellStyle name="Comma 3 2 3 4 4" xfId="12699"/>
    <cellStyle name="Comma 3 2 3 4 4 2" xfId="12700"/>
    <cellStyle name="Comma 3 2 3 4 4 3" xfId="12701"/>
    <cellStyle name="Comma 3 2 3 4 5" xfId="12702"/>
    <cellStyle name="Comma 3 2 3 4 5 2" xfId="12703"/>
    <cellStyle name="Comma 3 2 3 4 5 3" xfId="12704"/>
    <cellStyle name="Comma 3 2 3 4 6" xfId="12705"/>
    <cellStyle name="Comma 3 2 3 4 6 2" xfId="12706"/>
    <cellStyle name="Comma 3 2 3 4 6 3" xfId="12707"/>
    <cellStyle name="Comma 3 2 3 4 7" xfId="12708"/>
    <cellStyle name="Comma 3 2 3 4 8" xfId="12709"/>
    <cellStyle name="Comma 3 2 3 5" xfId="12710"/>
    <cellStyle name="Comma 3 2 3 5 2" xfId="12711"/>
    <cellStyle name="Comma 3 2 3 5 2 2" xfId="12712"/>
    <cellStyle name="Comma 3 2 3 5 2 2 2" xfId="12713"/>
    <cellStyle name="Comma 3 2 3 5 2 2 3" xfId="12714"/>
    <cellStyle name="Comma 3 2 3 5 2 3" xfId="12715"/>
    <cellStyle name="Comma 3 2 3 5 2 3 2" xfId="12716"/>
    <cellStyle name="Comma 3 2 3 5 2 3 3" xfId="12717"/>
    <cellStyle name="Comma 3 2 3 5 2 4" xfId="12718"/>
    <cellStyle name="Comma 3 2 3 5 2 4 2" xfId="12719"/>
    <cellStyle name="Comma 3 2 3 5 2 4 3" xfId="12720"/>
    <cellStyle name="Comma 3 2 3 5 2 5" xfId="12721"/>
    <cellStyle name="Comma 3 2 3 5 2 5 2" xfId="12722"/>
    <cellStyle name="Comma 3 2 3 5 2 5 3" xfId="12723"/>
    <cellStyle name="Comma 3 2 3 5 2 6" xfId="12724"/>
    <cellStyle name="Comma 3 2 3 5 2 7" xfId="12725"/>
    <cellStyle name="Comma 3 2 3 5 3" xfId="12726"/>
    <cellStyle name="Comma 3 2 3 5 3 2" xfId="12727"/>
    <cellStyle name="Comma 3 2 3 5 3 3" xfId="12728"/>
    <cellStyle name="Comma 3 2 3 5 4" xfId="12729"/>
    <cellStyle name="Comma 3 2 3 5 4 2" xfId="12730"/>
    <cellStyle name="Comma 3 2 3 5 4 3" xfId="12731"/>
    <cellStyle name="Comma 3 2 3 5 5" xfId="12732"/>
    <cellStyle name="Comma 3 2 3 5 5 2" xfId="12733"/>
    <cellStyle name="Comma 3 2 3 5 5 3" xfId="12734"/>
    <cellStyle name="Comma 3 2 3 5 6" xfId="12735"/>
    <cellStyle name="Comma 3 2 3 5 6 2" xfId="12736"/>
    <cellStyle name="Comma 3 2 3 5 6 3" xfId="12737"/>
    <cellStyle name="Comma 3 2 3 5 7" xfId="12738"/>
    <cellStyle name="Comma 3 2 3 5 8" xfId="12739"/>
    <cellStyle name="Comma 3 2 3 6" xfId="12740"/>
    <cellStyle name="Comma 3 2 3 6 2" xfId="12741"/>
    <cellStyle name="Comma 3 2 3 6 2 2" xfId="12742"/>
    <cellStyle name="Comma 3 2 3 6 2 3" xfId="12743"/>
    <cellStyle name="Comma 3 2 3 6 3" xfId="12744"/>
    <cellStyle name="Comma 3 2 3 6 3 2" xfId="12745"/>
    <cellStyle name="Comma 3 2 3 6 3 3" xfId="12746"/>
    <cellStyle name="Comma 3 2 3 6 4" xfId="12747"/>
    <cellStyle name="Comma 3 2 3 6 4 2" xfId="12748"/>
    <cellStyle name="Comma 3 2 3 6 4 3" xfId="12749"/>
    <cellStyle name="Comma 3 2 3 6 5" xfId="12750"/>
    <cellStyle name="Comma 3 2 3 6 5 2" xfId="12751"/>
    <cellStyle name="Comma 3 2 3 6 5 3" xfId="12752"/>
    <cellStyle name="Comma 3 2 3 6 6" xfId="12753"/>
    <cellStyle name="Comma 3 2 3 6 7" xfId="12754"/>
    <cellStyle name="Comma 3 2 3 7" xfId="12755"/>
    <cellStyle name="Comma 3 2 3 7 2" xfId="12756"/>
    <cellStyle name="Comma 3 2 3 7 2 2" xfId="12757"/>
    <cellStyle name="Comma 3 2 3 7 2 3" xfId="12758"/>
    <cellStyle name="Comma 3 2 3 7 3" xfId="12759"/>
    <cellStyle name="Comma 3 2 3 7 3 2" xfId="12760"/>
    <cellStyle name="Comma 3 2 3 7 3 3" xfId="12761"/>
    <cellStyle name="Comma 3 2 3 7 4" xfId="12762"/>
    <cellStyle name="Comma 3 2 3 7 4 2" xfId="12763"/>
    <cellStyle name="Comma 3 2 3 7 4 3" xfId="12764"/>
    <cellStyle name="Comma 3 2 3 7 5" xfId="12765"/>
    <cellStyle name="Comma 3 2 3 7 5 2" xfId="12766"/>
    <cellStyle name="Comma 3 2 3 7 5 3" xfId="12767"/>
    <cellStyle name="Comma 3 2 3 7 6" xfId="12768"/>
    <cellStyle name="Comma 3 2 3 7 7" xfId="12769"/>
    <cellStyle name="Comma 3 2 3 8" xfId="12770"/>
    <cellStyle name="Comma 3 2 3 8 2" xfId="12771"/>
    <cellStyle name="Comma 3 2 3 8 2 2" xfId="12772"/>
    <cellStyle name="Comma 3 2 3 8 2 3" xfId="12773"/>
    <cellStyle name="Comma 3 2 3 8 3" xfId="12774"/>
    <cellStyle name="Comma 3 2 3 8 3 2" xfId="12775"/>
    <cellStyle name="Comma 3 2 3 8 3 3" xfId="12776"/>
    <cellStyle name="Comma 3 2 3 8 4" xfId="12777"/>
    <cellStyle name="Comma 3 2 3 8 4 2" xfId="12778"/>
    <cellStyle name="Comma 3 2 3 8 4 3" xfId="12779"/>
    <cellStyle name="Comma 3 2 3 8 5" xfId="12780"/>
    <cellStyle name="Comma 3 2 3 8 5 2" xfId="12781"/>
    <cellStyle name="Comma 3 2 3 8 5 3" xfId="12782"/>
    <cellStyle name="Comma 3 2 3 8 6" xfId="12783"/>
    <cellStyle name="Comma 3 2 3 8 7" xfId="12784"/>
    <cellStyle name="Comma 3 2 3 9" xfId="12785"/>
    <cellStyle name="Comma 3 2 3 9 2" xfId="12786"/>
    <cellStyle name="Comma 3 2 3 9 2 2" xfId="12787"/>
    <cellStyle name="Comma 3 2 3 9 2 3" xfId="12788"/>
    <cellStyle name="Comma 3 2 3 9 3" xfId="12789"/>
    <cellStyle name="Comma 3 2 3 9 3 2" xfId="12790"/>
    <cellStyle name="Comma 3 2 3 9 3 3" xfId="12791"/>
    <cellStyle name="Comma 3 2 3 9 4" xfId="12792"/>
    <cellStyle name="Comma 3 2 3 9 4 2" xfId="12793"/>
    <cellStyle name="Comma 3 2 3 9 4 3" xfId="12794"/>
    <cellStyle name="Comma 3 2 3 9 5" xfId="12795"/>
    <cellStyle name="Comma 3 2 3 9 5 2" xfId="12796"/>
    <cellStyle name="Comma 3 2 3 9 5 3" xfId="12797"/>
    <cellStyle name="Comma 3 2 3 9 6" xfId="12798"/>
    <cellStyle name="Comma 3 2 3 9 7" xfId="12799"/>
    <cellStyle name="Comma 3 2 4" xfId="12800"/>
    <cellStyle name="Comma 3 2 4 10" xfId="12801"/>
    <cellStyle name="Comma 3 2 4 10 2" xfId="12802"/>
    <cellStyle name="Comma 3 2 4 10 3" xfId="12803"/>
    <cellStyle name="Comma 3 2 4 11" xfId="12804"/>
    <cellStyle name="Comma 3 2 4 11 2" xfId="12805"/>
    <cellStyle name="Comma 3 2 4 11 3" xfId="12806"/>
    <cellStyle name="Comma 3 2 4 12" xfId="12807"/>
    <cellStyle name="Comma 3 2 4 12 2" xfId="12808"/>
    <cellStyle name="Comma 3 2 4 12 3" xfId="12809"/>
    <cellStyle name="Comma 3 2 4 13" xfId="12810"/>
    <cellStyle name="Comma 3 2 4 14" xfId="12811"/>
    <cellStyle name="Comma 3 2 4 2" xfId="12812"/>
    <cellStyle name="Comma 3 2 4 2 10" xfId="12813"/>
    <cellStyle name="Comma 3 2 4 2 11" xfId="12814"/>
    <cellStyle name="Comma 3 2 4 2 2" xfId="12815"/>
    <cellStyle name="Comma 3 2 4 2 2 2" xfId="12816"/>
    <cellStyle name="Comma 3 2 4 2 2 2 2" xfId="12817"/>
    <cellStyle name="Comma 3 2 4 2 2 2 2 2" xfId="12818"/>
    <cellStyle name="Comma 3 2 4 2 2 2 2 3" xfId="12819"/>
    <cellStyle name="Comma 3 2 4 2 2 2 3" xfId="12820"/>
    <cellStyle name="Comma 3 2 4 2 2 2 3 2" xfId="12821"/>
    <cellStyle name="Comma 3 2 4 2 2 2 3 3" xfId="12822"/>
    <cellStyle name="Comma 3 2 4 2 2 2 4" xfId="12823"/>
    <cellStyle name="Comma 3 2 4 2 2 2 4 2" xfId="12824"/>
    <cellStyle name="Comma 3 2 4 2 2 2 4 3" xfId="12825"/>
    <cellStyle name="Comma 3 2 4 2 2 2 5" xfId="12826"/>
    <cellStyle name="Comma 3 2 4 2 2 2 5 2" xfId="12827"/>
    <cellStyle name="Comma 3 2 4 2 2 2 5 3" xfId="12828"/>
    <cellStyle name="Comma 3 2 4 2 2 2 6" xfId="12829"/>
    <cellStyle name="Comma 3 2 4 2 2 2 7" xfId="12830"/>
    <cellStyle name="Comma 3 2 4 2 2 3" xfId="12831"/>
    <cellStyle name="Comma 3 2 4 2 2 3 2" xfId="12832"/>
    <cellStyle name="Comma 3 2 4 2 2 3 3" xfId="12833"/>
    <cellStyle name="Comma 3 2 4 2 2 4" xfId="12834"/>
    <cellStyle name="Comma 3 2 4 2 2 4 2" xfId="12835"/>
    <cellStyle name="Comma 3 2 4 2 2 4 3" xfId="12836"/>
    <cellStyle name="Comma 3 2 4 2 2 5" xfId="12837"/>
    <cellStyle name="Comma 3 2 4 2 2 5 2" xfId="12838"/>
    <cellStyle name="Comma 3 2 4 2 2 5 3" xfId="12839"/>
    <cellStyle name="Comma 3 2 4 2 2 6" xfId="12840"/>
    <cellStyle name="Comma 3 2 4 2 2 6 2" xfId="12841"/>
    <cellStyle name="Comma 3 2 4 2 2 6 3" xfId="12842"/>
    <cellStyle name="Comma 3 2 4 2 2 7" xfId="12843"/>
    <cellStyle name="Comma 3 2 4 2 2 8" xfId="12844"/>
    <cellStyle name="Comma 3 2 4 2 3" xfId="12845"/>
    <cellStyle name="Comma 3 2 4 2 3 2" xfId="12846"/>
    <cellStyle name="Comma 3 2 4 2 3 2 2" xfId="12847"/>
    <cellStyle name="Comma 3 2 4 2 3 2 3" xfId="12848"/>
    <cellStyle name="Comma 3 2 4 2 3 3" xfId="12849"/>
    <cellStyle name="Comma 3 2 4 2 3 3 2" xfId="12850"/>
    <cellStyle name="Comma 3 2 4 2 3 3 3" xfId="12851"/>
    <cellStyle name="Comma 3 2 4 2 3 4" xfId="12852"/>
    <cellStyle name="Comma 3 2 4 2 3 4 2" xfId="12853"/>
    <cellStyle name="Comma 3 2 4 2 3 4 3" xfId="12854"/>
    <cellStyle name="Comma 3 2 4 2 3 5" xfId="12855"/>
    <cellStyle name="Comma 3 2 4 2 3 5 2" xfId="12856"/>
    <cellStyle name="Comma 3 2 4 2 3 5 3" xfId="12857"/>
    <cellStyle name="Comma 3 2 4 2 3 6" xfId="12858"/>
    <cellStyle name="Comma 3 2 4 2 3 7" xfId="12859"/>
    <cellStyle name="Comma 3 2 4 2 4" xfId="12860"/>
    <cellStyle name="Comma 3 2 4 2 4 2" xfId="12861"/>
    <cellStyle name="Comma 3 2 4 2 4 2 2" xfId="12862"/>
    <cellStyle name="Comma 3 2 4 2 4 2 3" xfId="12863"/>
    <cellStyle name="Comma 3 2 4 2 4 3" xfId="12864"/>
    <cellStyle name="Comma 3 2 4 2 4 3 2" xfId="12865"/>
    <cellStyle name="Comma 3 2 4 2 4 3 3" xfId="12866"/>
    <cellStyle name="Comma 3 2 4 2 4 4" xfId="12867"/>
    <cellStyle name="Comma 3 2 4 2 4 4 2" xfId="12868"/>
    <cellStyle name="Comma 3 2 4 2 4 4 3" xfId="12869"/>
    <cellStyle name="Comma 3 2 4 2 4 5" xfId="12870"/>
    <cellStyle name="Comma 3 2 4 2 4 5 2" xfId="12871"/>
    <cellStyle name="Comma 3 2 4 2 4 5 3" xfId="12872"/>
    <cellStyle name="Comma 3 2 4 2 4 6" xfId="12873"/>
    <cellStyle name="Comma 3 2 4 2 4 7" xfId="12874"/>
    <cellStyle name="Comma 3 2 4 2 5" xfId="12875"/>
    <cellStyle name="Comma 3 2 4 2 5 2" xfId="12876"/>
    <cellStyle name="Comma 3 2 4 2 5 2 2" xfId="12877"/>
    <cellStyle name="Comma 3 2 4 2 5 2 3" xfId="12878"/>
    <cellStyle name="Comma 3 2 4 2 5 3" xfId="12879"/>
    <cellStyle name="Comma 3 2 4 2 5 3 2" xfId="12880"/>
    <cellStyle name="Comma 3 2 4 2 5 3 3" xfId="12881"/>
    <cellStyle name="Comma 3 2 4 2 5 4" xfId="12882"/>
    <cellStyle name="Comma 3 2 4 2 5 4 2" xfId="12883"/>
    <cellStyle name="Comma 3 2 4 2 5 4 3" xfId="12884"/>
    <cellStyle name="Comma 3 2 4 2 5 5" xfId="12885"/>
    <cellStyle name="Comma 3 2 4 2 5 5 2" xfId="12886"/>
    <cellStyle name="Comma 3 2 4 2 5 5 3" xfId="12887"/>
    <cellStyle name="Comma 3 2 4 2 5 6" xfId="12888"/>
    <cellStyle name="Comma 3 2 4 2 5 7" xfId="12889"/>
    <cellStyle name="Comma 3 2 4 2 6" xfId="12890"/>
    <cellStyle name="Comma 3 2 4 2 6 2" xfId="12891"/>
    <cellStyle name="Comma 3 2 4 2 6 3" xfId="12892"/>
    <cellStyle name="Comma 3 2 4 2 7" xfId="12893"/>
    <cellStyle name="Comma 3 2 4 2 7 2" xfId="12894"/>
    <cellStyle name="Comma 3 2 4 2 7 3" xfId="12895"/>
    <cellStyle name="Comma 3 2 4 2 8" xfId="12896"/>
    <cellStyle name="Comma 3 2 4 2 8 2" xfId="12897"/>
    <cellStyle name="Comma 3 2 4 2 8 3" xfId="12898"/>
    <cellStyle name="Comma 3 2 4 2 9" xfId="12899"/>
    <cellStyle name="Comma 3 2 4 2 9 2" xfId="12900"/>
    <cellStyle name="Comma 3 2 4 2 9 3" xfId="12901"/>
    <cellStyle name="Comma 3 2 4 3" xfId="12902"/>
    <cellStyle name="Comma 3 2 4 3 2" xfId="12903"/>
    <cellStyle name="Comma 3 2 4 3 2 2" xfId="12904"/>
    <cellStyle name="Comma 3 2 4 3 2 2 2" xfId="12905"/>
    <cellStyle name="Comma 3 2 4 3 2 2 3" xfId="12906"/>
    <cellStyle name="Comma 3 2 4 3 2 3" xfId="12907"/>
    <cellStyle name="Comma 3 2 4 3 2 3 2" xfId="12908"/>
    <cellStyle name="Comma 3 2 4 3 2 3 3" xfId="12909"/>
    <cellStyle name="Comma 3 2 4 3 2 4" xfId="12910"/>
    <cellStyle name="Comma 3 2 4 3 2 4 2" xfId="12911"/>
    <cellStyle name="Comma 3 2 4 3 2 4 3" xfId="12912"/>
    <cellStyle name="Comma 3 2 4 3 2 5" xfId="12913"/>
    <cellStyle name="Comma 3 2 4 3 2 5 2" xfId="12914"/>
    <cellStyle name="Comma 3 2 4 3 2 5 3" xfId="12915"/>
    <cellStyle name="Comma 3 2 4 3 2 6" xfId="12916"/>
    <cellStyle name="Comma 3 2 4 3 2 7" xfId="12917"/>
    <cellStyle name="Comma 3 2 4 3 3" xfId="12918"/>
    <cellStyle name="Comma 3 2 4 3 3 2" xfId="12919"/>
    <cellStyle name="Comma 3 2 4 3 3 3" xfId="12920"/>
    <cellStyle name="Comma 3 2 4 3 4" xfId="12921"/>
    <cellStyle name="Comma 3 2 4 3 4 2" xfId="12922"/>
    <cellStyle name="Comma 3 2 4 3 4 3" xfId="12923"/>
    <cellStyle name="Comma 3 2 4 3 5" xfId="12924"/>
    <cellStyle name="Comma 3 2 4 3 5 2" xfId="12925"/>
    <cellStyle name="Comma 3 2 4 3 5 3" xfId="12926"/>
    <cellStyle name="Comma 3 2 4 3 6" xfId="12927"/>
    <cellStyle name="Comma 3 2 4 3 6 2" xfId="12928"/>
    <cellStyle name="Comma 3 2 4 3 6 3" xfId="12929"/>
    <cellStyle name="Comma 3 2 4 3 7" xfId="12930"/>
    <cellStyle name="Comma 3 2 4 3 8" xfId="12931"/>
    <cellStyle name="Comma 3 2 4 4" xfId="12932"/>
    <cellStyle name="Comma 3 2 4 4 2" xfId="12933"/>
    <cellStyle name="Comma 3 2 4 4 2 2" xfId="12934"/>
    <cellStyle name="Comma 3 2 4 4 2 2 2" xfId="12935"/>
    <cellStyle name="Comma 3 2 4 4 2 2 3" xfId="12936"/>
    <cellStyle name="Comma 3 2 4 4 2 3" xfId="12937"/>
    <cellStyle name="Comma 3 2 4 4 2 3 2" xfId="12938"/>
    <cellStyle name="Comma 3 2 4 4 2 3 3" xfId="12939"/>
    <cellStyle name="Comma 3 2 4 4 2 4" xfId="12940"/>
    <cellStyle name="Comma 3 2 4 4 2 4 2" xfId="12941"/>
    <cellStyle name="Comma 3 2 4 4 2 4 3" xfId="12942"/>
    <cellStyle name="Comma 3 2 4 4 2 5" xfId="12943"/>
    <cellStyle name="Comma 3 2 4 4 2 5 2" xfId="12944"/>
    <cellStyle name="Comma 3 2 4 4 2 5 3" xfId="12945"/>
    <cellStyle name="Comma 3 2 4 4 2 6" xfId="12946"/>
    <cellStyle name="Comma 3 2 4 4 2 7" xfId="12947"/>
    <cellStyle name="Comma 3 2 4 4 3" xfId="12948"/>
    <cellStyle name="Comma 3 2 4 4 3 2" xfId="12949"/>
    <cellStyle name="Comma 3 2 4 4 3 3" xfId="12950"/>
    <cellStyle name="Comma 3 2 4 4 4" xfId="12951"/>
    <cellStyle name="Comma 3 2 4 4 4 2" xfId="12952"/>
    <cellStyle name="Comma 3 2 4 4 4 3" xfId="12953"/>
    <cellStyle name="Comma 3 2 4 4 5" xfId="12954"/>
    <cellStyle name="Comma 3 2 4 4 5 2" xfId="12955"/>
    <cellStyle name="Comma 3 2 4 4 5 3" xfId="12956"/>
    <cellStyle name="Comma 3 2 4 4 6" xfId="12957"/>
    <cellStyle name="Comma 3 2 4 4 6 2" xfId="12958"/>
    <cellStyle name="Comma 3 2 4 4 6 3" xfId="12959"/>
    <cellStyle name="Comma 3 2 4 4 7" xfId="12960"/>
    <cellStyle name="Comma 3 2 4 4 8" xfId="12961"/>
    <cellStyle name="Comma 3 2 4 5" xfId="12962"/>
    <cellStyle name="Comma 3 2 4 5 2" xfId="12963"/>
    <cellStyle name="Comma 3 2 4 5 2 2" xfId="12964"/>
    <cellStyle name="Comma 3 2 4 5 2 3" xfId="12965"/>
    <cellStyle name="Comma 3 2 4 5 3" xfId="12966"/>
    <cellStyle name="Comma 3 2 4 5 3 2" xfId="12967"/>
    <cellStyle name="Comma 3 2 4 5 3 3" xfId="12968"/>
    <cellStyle name="Comma 3 2 4 5 4" xfId="12969"/>
    <cellStyle name="Comma 3 2 4 5 4 2" xfId="12970"/>
    <cellStyle name="Comma 3 2 4 5 4 3" xfId="12971"/>
    <cellStyle name="Comma 3 2 4 5 5" xfId="12972"/>
    <cellStyle name="Comma 3 2 4 5 5 2" xfId="12973"/>
    <cellStyle name="Comma 3 2 4 5 5 3" xfId="12974"/>
    <cellStyle name="Comma 3 2 4 5 6" xfId="12975"/>
    <cellStyle name="Comma 3 2 4 5 7" xfId="12976"/>
    <cellStyle name="Comma 3 2 4 6" xfId="12977"/>
    <cellStyle name="Comma 3 2 4 6 2" xfId="12978"/>
    <cellStyle name="Comma 3 2 4 6 2 2" xfId="12979"/>
    <cellStyle name="Comma 3 2 4 6 2 3" xfId="12980"/>
    <cellStyle name="Comma 3 2 4 6 3" xfId="12981"/>
    <cellStyle name="Comma 3 2 4 6 3 2" xfId="12982"/>
    <cellStyle name="Comma 3 2 4 6 3 3" xfId="12983"/>
    <cellStyle name="Comma 3 2 4 6 4" xfId="12984"/>
    <cellStyle name="Comma 3 2 4 6 4 2" xfId="12985"/>
    <cellStyle name="Comma 3 2 4 6 4 3" xfId="12986"/>
    <cellStyle name="Comma 3 2 4 6 5" xfId="12987"/>
    <cellStyle name="Comma 3 2 4 6 5 2" xfId="12988"/>
    <cellStyle name="Comma 3 2 4 6 5 3" xfId="12989"/>
    <cellStyle name="Comma 3 2 4 6 6" xfId="12990"/>
    <cellStyle name="Comma 3 2 4 6 7" xfId="12991"/>
    <cellStyle name="Comma 3 2 4 7" xfId="12992"/>
    <cellStyle name="Comma 3 2 4 7 2" xfId="12993"/>
    <cellStyle name="Comma 3 2 4 7 2 2" xfId="12994"/>
    <cellStyle name="Comma 3 2 4 7 2 3" xfId="12995"/>
    <cellStyle name="Comma 3 2 4 7 3" xfId="12996"/>
    <cellStyle name="Comma 3 2 4 7 3 2" xfId="12997"/>
    <cellStyle name="Comma 3 2 4 7 3 3" xfId="12998"/>
    <cellStyle name="Comma 3 2 4 7 4" xfId="12999"/>
    <cellStyle name="Comma 3 2 4 7 4 2" xfId="13000"/>
    <cellStyle name="Comma 3 2 4 7 4 3" xfId="13001"/>
    <cellStyle name="Comma 3 2 4 7 5" xfId="13002"/>
    <cellStyle name="Comma 3 2 4 7 5 2" xfId="13003"/>
    <cellStyle name="Comma 3 2 4 7 5 3" xfId="13004"/>
    <cellStyle name="Comma 3 2 4 7 6" xfId="13005"/>
    <cellStyle name="Comma 3 2 4 7 7" xfId="13006"/>
    <cellStyle name="Comma 3 2 4 8" xfId="13007"/>
    <cellStyle name="Comma 3 2 4 8 2" xfId="13008"/>
    <cellStyle name="Comma 3 2 4 8 2 2" xfId="13009"/>
    <cellStyle name="Comma 3 2 4 8 2 3" xfId="13010"/>
    <cellStyle name="Comma 3 2 4 8 3" xfId="13011"/>
    <cellStyle name="Comma 3 2 4 8 3 2" xfId="13012"/>
    <cellStyle name="Comma 3 2 4 8 3 3" xfId="13013"/>
    <cellStyle name="Comma 3 2 4 8 4" xfId="13014"/>
    <cellStyle name="Comma 3 2 4 8 4 2" xfId="13015"/>
    <cellStyle name="Comma 3 2 4 8 4 3" xfId="13016"/>
    <cellStyle name="Comma 3 2 4 8 5" xfId="13017"/>
    <cellStyle name="Comma 3 2 4 8 5 2" xfId="13018"/>
    <cellStyle name="Comma 3 2 4 8 5 3" xfId="13019"/>
    <cellStyle name="Comma 3 2 4 8 6" xfId="13020"/>
    <cellStyle name="Comma 3 2 4 8 7" xfId="13021"/>
    <cellStyle name="Comma 3 2 4 9" xfId="13022"/>
    <cellStyle name="Comma 3 2 4 9 2" xfId="13023"/>
    <cellStyle name="Comma 3 2 4 9 3" xfId="13024"/>
    <cellStyle name="Comma 3 2 5" xfId="13025"/>
    <cellStyle name="Comma 3 2 5 10" xfId="13026"/>
    <cellStyle name="Comma 3 2 5 11" xfId="13027"/>
    <cellStyle name="Comma 3 2 5 2" xfId="13028"/>
    <cellStyle name="Comma 3 2 5 2 2" xfId="13029"/>
    <cellStyle name="Comma 3 2 5 2 2 2" xfId="13030"/>
    <cellStyle name="Comma 3 2 5 2 2 2 2" xfId="13031"/>
    <cellStyle name="Comma 3 2 5 2 2 2 3" xfId="13032"/>
    <cellStyle name="Comma 3 2 5 2 2 3" xfId="13033"/>
    <cellStyle name="Comma 3 2 5 2 2 3 2" xfId="13034"/>
    <cellStyle name="Comma 3 2 5 2 2 3 3" xfId="13035"/>
    <cellStyle name="Comma 3 2 5 2 2 4" xfId="13036"/>
    <cellStyle name="Comma 3 2 5 2 2 4 2" xfId="13037"/>
    <cellStyle name="Comma 3 2 5 2 2 4 3" xfId="13038"/>
    <cellStyle name="Comma 3 2 5 2 2 5" xfId="13039"/>
    <cellStyle name="Comma 3 2 5 2 2 5 2" xfId="13040"/>
    <cellStyle name="Comma 3 2 5 2 2 5 3" xfId="13041"/>
    <cellStyle name="Comma 3 2 5 2 2 6" xfId="13042"/>
    <cellStyle name="Comma 3 2 5 2 2 7" xfId="13043"/>
    <cellStyle name="Comma 3 2 5 2 3" xfId="13044"/>
    <cellStyle name="Comma 3 2 5 2 3 2" xfId="13045"/>
    <cellStyle name="Comma 3 2 5 2 3 3" xfId="13046"/>
    <cellStyle name="Comma 3 2 5 2 4" xfId="13047"/>
    <cellStyle name="Comma 3 2 5 2 4 2" xfId="13048"/>
    <cellStyle name="Comma 3 2 5 2 4 3" xfId="13049"/>
    <cellStyle name="Comma 3 2 5 2 5" xfId="13050"/>
    <cellStyle name="Comma 3 2 5 2 5 2" xfId="13051"/>
    <cellStyle name="Comma 3 2 5 2 5 3" xfId="13052"/>
    <cellStyle name="Comma 3 2 5 2 6" xfId="13053"/>
    <cellStyle name="Comma 3 2 5 2 6 2" xfId="13054"/>
    <cellStyle name="Comma 3 2 5 2 6 3" xfId="13055"/>
    <cellStyle name="Comma 3 2 5 2 7" xfId="13056"/>
    <cellStyle name="Comma 3 2 5 2 8" xfId="13057"/>
    <cellStyle name="Comma 3 2 5 3" xfId="13058"/>
    <cellStyle name="Comma 3 2 5 3 2" xfId="13059"/>
    <cellStyle name="Comma 3 2 5 3 2 2" xfId="13060"/>
    <cellStyle name="Comma 3 2 5 3 2 3" xfId="13061"/>
    <cellStyle name="Comma 3 2 5 3 3" xfId="13062"/>
    <cellStyle name="Comma 3 2 5 3 3 2" xfId="13063"/>
    <cellStyle name="Comma 3 2 5 3 3 3" xfId="13064"/>
    <cellStyle name="Comma 3 2 5 3 4" xfId="13065"/>
    <cellStyle name="Comma 3 2 5 3 4 2" xfId="13066"/>
    <cellStyle name="Comma 3 2 5 3 4 3" xfId="13067"/>
    <cellStyle name="Comma 3 2 5 3 5" xfId="13068"/>
    <cellStyle name="Comma 3 2 5 3 5 2" xfId="13069"/>
    <cellStyle name="Comma 3 2 5 3 5 3" xfId="13070"/>
    <cellStyle name="Comma 3 2 5 3 6" xfId="13071"/>
    <cellStyle name="Comma 3 2 5 3 7" xfId="13072"/>
    <cellStyle name="Comma 3 2 5 4" xfId="13073"/>
    <cellStyle name="Comma 3 2 5 4 2" xfId="13074"/>
    <cellStyle name="Comma 3 2 5 4 2 2" xfId="13075"/>
    <cellStyle name="Comma 3 2 5 4 2 3" xfId="13076"/>
    <cellStyle name="Comma 3 2 5 4 3" xfId="13077"/>
    <cellStyle name="Comma 3 2 5 4 3 2" xfId="13078"/>
    <cellStyle name="Comma 3 2 5 4 3 3" xfId="13079"/>
    <cellStyle name="Comma 3 2 5 4 4" xfId="13080"/>
    <cellStyle name="Comma 3 2 5 4 4 2" xfId="13081"/>
    <cellStyle name="Comma 3 2 5 4 4 3" xfId="13082"/>
    <cellStyle name="Comma 3 2 5 4 5" xfId="13083"/>
    <cellStyle name="Comma 3 2 5 4 5 2" xfId="13084"/>
    <cellStyle name="Comma 3 2 5 4 5 3" xfId="13085"/>
    <cellStyle name="Comma 3 2 5 4 6" xfId="13086"/>
    <cellStyle name="Comma 3 2 5 4 7" xfId="13087"/>
    <cellStyle name="Comma 3 2 5 5" xfId="13088"/>
    <cellStyle name="Comma 3 2 5 5 2" xfId="13089"/>
    <cellStyle name="Comma 3 2 5 5 2 2" xfId="13090"/>
    <cellStyle name="Comma 3 2 5 5 2 3" xfId="13091"/>
    <cellStyle name="Comma 3 2 5 5 3" xfId="13092"/>
    <cellStyle name="Comma 3 2 5 5 3 2" xfId="13093"/>
    <cellStyle name="Comma 3 2 5 5 3 3" xfId="13094"/>
    <cellStyle name="Comma 3 2 5 5 4" xfId="13095"/>
    <cellStyle name="Comma 3 2 5 5 4 2" xfId="13096"/>
    <cellStyle name="Comma 3 2 5 5 4 3" xfId="13097"/>
    <cellStyle name="Comma 3 2 5 5 5" xfId="13098"/>
    <cellStyle name="Comma 3 2 5 5 5 2" xfId="13099"/>
    <cellStyle name="Comma 3 2 5 5 5 3" xfId="13100"/>
    <cellStyle name="Comma 3 2 5 5 6" xfId="13101"/>
    <cellStyle name="Comma 3 2 5 5 7" xfId="13102"/>
    <cellStyle name="Comma 3 2 5 6" xfId="13103"/>
    <cellStyle name="Comma 3 2 5 6 2" xfId="13104"/>
    <cellStyle name="Comma 3 2 5 6 3" xfId="13105"/>
    <cellStyle name="Comma 3 2 5 7" xfId="13106"/>
    <cellStyle name="Comma 3 2 5 7 2" xfId="13107"/>
    <cellStyle name="Comma 3 2 5 7 3" xfId="13108"/>
    <cellStyle name="Comma 3 2 5 8" xfId="13109"/>
    <cellStyle name="Comma 3 2 5 8 2" xfId="13110"/>
    <cellStyle name="Comma 3 2 5 8 3" xfId="13111"/>
    <cellStyle name="Comma 3 2 5 9" xfId="13112"/>
    <cellStyle name="Comma 3 2 5 9 2" xfId="13113"/>
    <cellStyle name="Comma 3 2 5 9 3" xfId="13114"/>
    <cellStyle name="Comma 3 2 6" xfId="13115"/>
    <cellStyle name="Comma 3 2 6 2" xfId="13116"/>
    <cellStyle name="Comma 3 2 6 2 2" xfId="13117"/>
    <cellStyle name="Comma 3 2 6 2 2 2" xfId="13118"/>
    <cellStyle name="Comma 3 2 6 2 2 3" xfId="13119"/>
    <cellStyle name="Comma 3 2 6 2 3" xfId="13120"/>
    <cellStyle name="Comma 3 2 6 2 3 2" xfId="13121"/>
    <cellStyle name="Comma 3 2 6 2 3 3" xfId="13122"/>
    <cellStyle name="Comma 3 2 6 2 4" xfId="13123"/>
    <cellStyle name="Comma 3 2 6 2 4 2" xfId="13124"/>
    <cellStyle name="Comma 3 2 6 2 4 3" xfId="13125"/>
    <cellStyle name="Comma 3 2 6 2 5" xfId="13126"/>
    <cellStyle name="Comma 3 2 6 2 5 2" xfId="13127"/>
    <cellStyle name="Comma 3 2 6 2 5 3" xfId="13128"/>
    <cellStyle name="Comma 3 2 6 2 6" xfId="13129"/>
    <cellStyle name="Comma 3 2 6 2 7" xfId="13130"/>
    <cellStyle name="Comma 3 2 6 3" xfId="13131"/>
    <cellStyle name="Comma 3 2 6 3 2" xfId="13132"/>
    <cellStyle name="Comma 3 2 6 3 3" xfId="13133"/>
    <cellStyle name="Comma 3 2 6 4" xfId="13134"/>
    <cellStyle name="Comma 3 2 6 4 2" xfId="13135"/>
    <cellStyle name="Comma 3 2 6 4 3" xfId="13136"/>
    <cellStyle name="Comma 3 2 6 5" xfId="13137"/>
    <cellStyle name="Comma 3 2 6 5 2" xfId="13138"/>
    <cellStyle name="Comma 3 2 6 5 3" xfId="13139"/>
    <cellStyle name="Comma 3 2 6 6" xfId="13140"/>
    <cellStyle name="Comma 3 2 6 6 2" xfId="13141"/>
    <cellStyle name="Comma 3 2 6 6 3" xfId="13142"/>
    <cellStyle name="Comma 3 2 6 7" xfId="13143"/>
    <cellStyle name="Comma 3 2 6 8" xfId="13144"/>
    <cellStyle name="Comma 3 2 7" xfId="13145"/>
    <cellStyle name="Comma 3 2 7 2" xfId="13146"/>
    <cellStyle name="Comma 3 2 7 2 2" xfId="13147"/>
    <cellStyle name="Comma 3 2 7 2 2 2" xfId="13148"/>
    <cellStyle name="Comma 3 2 7 2 2 3" xfId="13149"/>
    <cellStyle name="Comma 3 2 7 2 3" xfId="13150"/>
    <cellStyle name="Comma 3 2 7 2 3 2" xfId="13151"/>
    <cellStyle name="Comma 3 2 7 2 3 3" xfId="13152"/>
    <cellStyle name="Comma 3 2 7 2 4" xfId="13153"/>
    <cellStyle name="Comma 3 2 7 2 4 2" xfId="13154"/>
    <cellStyle name="Comma 3 2 7 2 4 3" xfId="13155"/>
    <cellStyle name="Comma 3 2 7 2 5" xfId="13156"/>
    <cellStyle name="Comma 3 2 7 2 5 2" xfId="13157"/>
    <cellStyle name="Comma 3 2 7 2 5 3" xfId="13158"/>
    <cellStyle name="Comma 3 2 7 2 6" xfId="13159"/>
    <cellStyle name="Comma 3 2 7 2 7" xfId="13160"/>
    <cellStyle name="Comma 3 2 7 3" xfId="13161"/>
    <cellStyle name="Comma 3 2 7 3 2" xfId="13162"/>
    <cellStyle name="Comma 3 2 7 3 3" xfId="13163"/>
    <cellStyle name="Comma 3 2 7 4" xfId="13164"/>
    <cellStyle name="Comma 3 2 7 4 2" xfId="13165"/>
    <cellStyle name="Comma 3 2 7 4 3" xfId="13166"/>
    <cellStyle name="Comma 3 2 7 5" xfId="13167"/>
    <cellStyle name="Comma 3 2 7 5 2" xfId="13168"/>
    <cellStyle name="Comma 3 2 7 5 3" xfId="13169"/>
    <cellStyle name="Comma 3 2 7 6" xfId="13170"/>
    <cellStyle name="Comma 3 2 7 6 2" xfId="13171"/>
    <cellStyle name="Comma 3 2 7 6 3" xfId="13172"/>
    <cellStyle name="Comma 3 2 7 7" xfId="13173"/>
    <cellStyle name="Comma 3 2 7 8" xfId="13174"/>
    <cellStyle name="Comma 3 2 8" xfId="13175"/>
    <cellStyle name="Comma 3 2 8 2" xfId="13176"/>
    <cellStyle name="Comma 3 2 8 2 2" xfId="13177"/>
    <cellStyle name="Comma 3 2 8 2 2 2" xfId="13178"/>
    <cellStyle name="Comma 3 2 8 2 2 3" xfId="13179"/>
    <cellStyle name="Comma 3 2 8 2 3" xfId="13180"/>
    <cellStyle name="Comma 3 2 8 2 3 2" xfId="13181"/>
    <cellStyle name="Comma 3 2 8 2 3 3" xfId="13182"/>
    <cellStyle name="Comma 3 2 8 2 4" xfId="13183"/>
    <cellStyle name="Comma 3 2 8 2 4 2" xfId="13184"/>
    <cellStyle name="Comma 3 2 8 2 4 3" xfId="13185"/>
    <cellStyle name="Comma 3 2 8 2 5" xfId="13186"/>
    <cellStyle name="Comma 3 2 8 2 5 2" xfId="13187"/>
    <cellStyle name="Comma 3 2 8 2 5 3" xfId="13188"/>
    <cellStyle name="Comma 3 2 8 2 6" xfId="13189"/>
    <cellStyle name="Comma 3 2 8 2 7" xfId="13190"/>
    <cellStyle name="Comma 3 2 8 3" xfId="13191"/>
    <cellStyle name="Comma 3 2 8 3 2" xfId="13192"/>
    <cellStyle name="Comma 3 2 8 3 3" xfId="13193"/>
    <cellStyle name="Comma 3 2 8 4" xfId="13194"/>
    <cellStyle name="Comma 3 2 8 4 2" xfId="13195"/>
    <cellStyle name="Comma 3 2 8 4 3" xfId="13196"/>
    <cellStyle name="Comma 3 2 8 5" xfId="13197"/>
    <cellStyle name="Comma 3 2 8 5 2" xfId="13198"/>
    <cellStyle name="Comma 3 2 8 5 3" xfId="13199"/>
    <cellStyle name="Comma 3 2 8 6" xfId="13200"/>
    <cellStyle name="Comma 3 2 8 6 2" xfId="13201"/>
    <cellStyle name="Comma 3 2 8 6 3" xfId="13202"/>
    <cellStyle name="Comma 3 2 8 7" xfId="13203"/>
    <cellStyle name="Comma 3 2 8 8" xfId="13204"/>
    <cellStyle name="Comma 3 2 9" xfId="13205"/>
    <cellStyle name="Comma 3 2 9 2" xfId="13206"/>
    <cellStyle name="Comma 3 2 9 2 2" xfId="13207"/>
    <cellStyle name="Comma 3 2 9 2 3" xfId="13208"/>
    <cellStyle name="Comma 3 2 9 3" xfId="13209"/>
    <cellStyle name="Comma 3 2 9 3 2" xfId="13210"/>
    <cellStyle name="Comma 3 2 9 3 3" xfId="13211"/>
    <cellStyle name="Comma 3 2 9 4" xfId="13212"/>
    <cellStyle name="Comma 3 2 9 4 2" xfId="13213"/>
    <cellStyle name="Comma 3 2 9 4 3" xfId="13214"/>
    <cellStyle name="Comma 3 2 9 5" xfId="13215"/>
    <cellStyle name="Comma 3 2 9 5 2" xfId="13216"/>
    <cellStyle name="Comma 3 2 9 5 3" xfId="13217"/>
    <cellStyle name="Comma 3 2 9 6" xfId="13218"/>
    <cellStyle name="Comma 3 2 9 7" xfId="13219"/>
    <cellStyle name="Comma 3 20" xfId="13220"/>
    <cellStyle name="Comma 3 21" xfId="13221"/>
    <cellStyle name="Comma 3 3" xfId="689"/>
    <cellStyle name="Comma 3 3 10" xfId="13222"/>
    <cellStyle name="Comma 3 3 10 2" xfId="13223"/>
    <cellStyle name="Comma 3 3 10 2 2" xfId="13224"/>
    <cellStyle name="Comma 3 3 10 2 3" xfId="13225"/>
    <cellStyle name="Comma 3 3 10 3" xfId="13226"/>
    <cellStyle name="Comma 3 3 10 3 2" xfId="13227"/>
    <cellStyle name="Comma 3 3 10 3 3" xfId="13228"/>
    <cellStyle name="Comma 3 3 10 4" xfId="13229"/>
    <cellStyle name="Comma 3 3 10 4 2" xfId="13230"/>
    <cellStyle name="Comma 3 3 10 4 3" xfId="13231"/>
    <cellStyle name="Comma 3 3 10 5" xfId="13232"/>
    <cellStyle name="Comma 3 3 10 5 2" xfId="13233"/>
    <cellStyle name="Comma 3 3 10 5 3" xfId="13234"/>
    <cellStyle name="Comma 3 3 10 6" xfId="13235"/>
    <cellStyle name="Comma 3 3 10 7" xfId="13236"/>
    <cellStyle name="Comma 3 3 11" xfId="13237"/>
    <cellStyle name="Comma 3 3 11 2" xfId="13238"/>
    <cellStyle name="Comma 3 3 11 3" xfId="13239"/>
    <cellStyle name="Comma 3 3 12" xfId="13240"/>
    <cellStyle name="Comma 3 3 12 2" xfId="13241"/>
    <cellStyle name="Comma 3 3 12 3" xfId="13242"/>
    <cellStyle name="Comma 3 3 12 4" xfId="13243"/>
    <cellStyle name="Comma 3 3 13" xfId="13244"/>
    <cellStyle name="Comma 3 3 13 2" xfId="13245"/>
    <cellStyle name="Comma 3 3 13 3" xfId="13246"/>
    <cellStyle name="Comma 3 3 14" xfId="13247"/>
    <cellStyle name="Comma 3 3 14 2" xfId="13248"/>
    <cellStyle name="Comma 3 3 14 3" xfId="13249"/>
    <cellStyle name="Comma 3 3 15" xfId="13250"/>
    <cellStyle name="Comma 3 3 16" xfId="13251"/>
    <cellStyle name="Comma 3 3 2" xfId="1509"/>
    <cellStyle name="Comma 3 3 2 10" xfId="13252"/>
    <cellStyle name="Comma 3 3 2 10 2" xfId="13253"/>
    <cellStyle name="Comma 3 3 2 10 3" xfId="13254"/>
    <cellStyle name="Comma 3 3 2 11" xfId="13255"/>
    <cellStyle name="Comma 3 3 2 11 2" xfId="13256"/>
    <cellStyle name="Comma 3 3 2 11 3" xfId="13257"/>
    <cellStyle name="Comma 3 3 2 12" xfId="13258"/>
    <cellStyle name="Comma 3 3 2 12 2" xfId="13259"/>
    <cellStyle name="Comma 3 3 2 12 3" xfId="13260"/>
    <cellStyle name="Comma 3 3 2 13" xfId="13261"/>
    <cellStyle name="Comma 3 3 2 13 2" xfId="13262"/>
    <cellStyle name="Comma 3 3 2 13 3" xfId="13263"/>
    <cellStyle name="Comma 3 3 2 14" xfId="13264"/>
    <cellStyle name="Comma 3 3 2 15" xfId="13265"/>
    <cellStyle name="Comma 3 3 2 2" xfId="1567"/>
    <cellStyle name="Comma 3 3 2 2 10" xfId="13267"/>
    <cellStyle name="Comma 3 3 2 2 10 2" xfId="13268"/>
    <cellStyle name="Comma 3 3 2 2 10 3" xfId="13269"/>
    <cellStyle name="Comma 3 3 2 2 11" xfId="13270"/>
    <cellStyle name="Comma 3 3 2 2 11 2" xfId="13271"/>
    <cellStyle name="Comma 3 3 2 2 11 3" xfId="13272"/>
    <cellStyle name="Comma 3 3 2 2 12" xfId="13273"/>
    <cellStyle name="Comma 3 3 2 2 12 2" xfId="13274"/>
    <cellStyle name="Comma 3 3 2 2 12 3" xfId="13275"/>
    <cellStyle name="Comma 3 3 2 2 13" xfId="13276"/>
    <cellStyle name="Comma 3 3 2 2 14" xfId="13277"/>
    <cellStyle name="Comma 3 3 2 2 15" xfId="13266"/>
    <cellStyle name="Comma 3 3 2 2 2" xfId="13278"/>
    <cellStyle name="Comma 3 3 2 2 2 10" xfId="13279"/>
    <cellStyle name="Comma 3 3 2 2 2 11" xfId="13280"/>
    <cellStyle name="Comma 3 3 2 2 2 2" xfId="13281"/>
    <cellStyle name="Comma 3 3 2 2 2 2 2" xfId="13282"/>
    <cellStyle name="Comma 3 3 2 2 2 2 2 2" xfId="13283"/>
    <cellStyle name="Comma 3 3 2 2 2 2 2 2 2" xfId="13284"/>
    <cellStyle name="Comma 3 3 2 2 2 2 2 2 3" xfId="13285"/>
    <cellStyle name="Comma 3 3 2 2 2 2 2 3" xfId="13286"/>
    <cellStyle name="Comma 3 3 2 2 2 2 2 3 2" xfId="13287"/>
    <cellStyle name="Comma 3 3 2 2 2 2 2 3 3" xfId="13288"/>
    <cellStyle name="Comma 3 3 2 2 2 2 2 4" xfId="13289"/>
    <cellStyle name="Comma 3 3 2 2 2 2 2 4 2" xfId="13290"/>
    <cellStyle name="Comma 3 3 2 2 2 2 2 4 3" xfId="13291"/>
    <cellStyle name="Comma 3 3 2 2 2 2 2 5" xfId="13292"/>
    <cellStyle name="Comma 3 3 2 2 2 2 2 5 2" xfId="13293"/>
    <cellStyle name="Comma 3 3 2 2 2 2 2 5 3" xfId="13294"/>
    <cellStyle name="Comma 3 3 2 2 2 2 2 6" xfId="13295"/>
    <cellStyle name="Comma 3 3 2 2 2 2 2 7" xfId="13296"/>
    <cellStyle name="Comma 3 3 2 2 2 2 3" xfId="13297"/>
    <cellStyle name="Comma 3 3 2 2 2 2 3 2" xfId="13298"/>
    <cellStyle name="Comma 3 3 2 2 2 2 3 3" xfId="13299"/>
    <cellStyle name="Comma 3 3 2 2 2 2 4" xfId="13300"/>
    <cellStyle name="Comma 3 3 2 2 2 2 4 2" xfId="13301"/>
    <cellStyle name="Comma 3 3 2 2 2 2 4 3" xfId="13302"/>
    <cellStyle name="Comma 3 3 2 2 2 2 5" xfId="13303"/>
    <cellStyle name="Comma 3 3 2 2 2 2 5 2" xfId="13304"/>
    <cellStyle name="Comma 3 3 2 2 2 2 5 3" xfId="13305"/>
    <cellStyle name="Comma 3 3 2 2 2 2 6" xfId="13306"/>
    <cellStyle name="Comma 3 3 2 2 2 2 6 2" xfId="13307"/>
    <cellStyle name="Comma 3 3 2 2 2 2 6 3" xfId="13308"/>
    <cellStyle name="Comma 3 3 2 2 2 2 7" xfId="13309"/>
    <cellStyle name="Comma 3 3 2 2 2 2 8" xfId="13310"/>
    <cellStyle name="Comma 3 3 2 2 2 3" xfId="13311"/>
    <cellStyle name="Comma 3 3 2 2 2 3 2" xfId="13312"/>
    <cellStyle name="Comma 3 3 2 2 2 3 2 2" xfId="13313"/>
    <cellStyle name="Comma 3 3 2 2 2 3 2 3" xfId="13314"/>
    <cellStyle name="Comma 3 3 2 2 2 3 3" xfId="13315"/>
    <cellStyle name="Comma 3 3 2 2 2 3 3 2" xfId="13316"/>
    <cellStyle name="Comma 3 3 2 2 2 3 3 3" xfId="13317"/>
    <cellStyle name="Comma 3 3 2 2 2 3 4" xfId="13318"/>
    <cellStyle name="Comma 3 3 2 2 2 3 4 2" xfId="13319"/>
    <cellStyle name="Comma 3 3 2 2 2 3 4 3" xfId="13320"/>
    <cellStyle name="Comma 3 3 2 2 2 3 5" xfId="13321"/>
    <cellStyle name="Comma 3 3 2 2 2 3 5 2" xfId="13322"/>
    <cellStyle name="Comma 3 3 2 2 2 3 5 3" xfId="13323"/>
    <cellStyle name="Comma 3 3 2 2 2 3 6" xfId="13324"/>
    <cellStyle name="Comma 3 3 2 2 2 3 7" xfId="13325"/>
    <cellStyle name="Comma 3 3 2 2 2 4" xfId="13326"/>
    <cellStyle name="Comma 3 3 2 2 2 4 2" xfId="13327"/>
    <cellStyle name="Comma 3 3 2 2 2 4 2 2" xfId="13328"/>
    <cellStyle name="Comma 3 3 2 2 2 4 2 3" xfId="13329"/>
    <cellStyle name="Comma 3 3 2 2 2 4 3" xfId="13330"/>
    <cellStyle name="Comma 3 3 2 2 2 4 3 2" xfId="13331"/>
    <cellStyle name="Comma 3 3 2 2 2 4 3 3" xfId="13332"/>
    <cellStyle name="Comma 3 3 2 2 2 4 4" xfId="13333"/>
    <cellStyle name="Comma 3 3 2 2 2 4 4 2" xfId="13334"/>
    <cellStyle name="Comma 3 3 2 2 2 4 4 3" xfId="13335"/>
    <cellStyle name="Comma 3 3 2 2 2 4 5" xfId="13336"/>
    <cellStyle name="Comma 3 3 2 2 2 4 5 2" xfId="13337"/>
    <cellStyle name="Comma 3 3 2 2 2 4 5 3" xfId="13338"/>
    <cellStyle name="Comma 3 3 2 2 2 4 6" xfId="13339"/>
    <cellStyle name="Comma 3 3 2 2 2 4 7" xfId="13340"/>
    <cellStyle name="Comma 3 3 2 2 2 5" xfId="13341"/>
    <cellStyle name="Comma 3 3 2 2 2 5 2" xfId="13342"/>
    <cellStyle name="Comma 3 3 2 2 2 5 2 2" xfId="13343"/>
    <cellStyle name="Comma 3 3 2 2 2 5 2 3" xfId="13344"/>
    <cellStyle name="Comma 3 3 2 2 2 5 3" xfId="13345"/>
    <cellStyle name="Comma 3 3 2 2 2 5 3 2" xfId="13346"/>
    <cellStyle name="Comma 3 3 2 2 2 5 3 3" xfId="13347"/>
    <cellStyle name="Comma 3 3 2 2 2 5 4" xfId="13348"/>
    <cellStyle name="Comma 3 3 2 2 2 5 4 2" xfId="13349"/>
    <cellStyle name="Comma 3 3 2 2 2 5 4 3" xfId="13350"/>
    <cellStyle name="Comma 3 3 2 2 2 5 5" xfId="13351"/>
    <cellStyle name="Comma 3 3 2 2 2 5 5 2" xfId="13352"/>
    <cellStyle name="Comma 3 3 2 2 2 5 5 3" xfId="13353"/>
    <cellStyle name="Comma 3 3 2 2 2 5 6" xfId="13354"/>
    <cellStyle name="Comma 3 3 2 2 2 5 7" xfId="13355"/>
    <cellStyle name="Comma 3 3 2 2 2 6" xfId="13356"/>
    <cellStyle name="Comma 3 3 2 2 2 6 2" xfId="13357"/>
    <cellStyle name="Comma 3 3 2 2 2 6 3" xfId="13358"/>
    <cellStyle name="Comma 3 3 2 2 2 7" xfId="13359"/>
    <cellStyle name="Comma 3 3 2 2 2 7 2" xfId="13360"/>
    <cellStyle name="Comma 3 3 2 2 2 7 3" xfId="13361"/>
    <cellStyle name="Comma 3 3 2 2 2 8" xfId="13362"/>
    <cellStyle name="Comma 3 3 2 2 2 8 2" xfId="13363"/>
    <cellStyle name="Comma 3 3 2 2 2 8 3" xfId="13364"/>
    <cellStyle name="Comma 3 3 2 2 2 9" xfId="13365"/>
    <cellStyle name="Comma 3 3 2 2 2 9 2" xfId="13366"/>
    <cellStyle name="Comma 3 3 2 2 2 9 3" xfId="13367"/>
    <cellStyle name="Comma 3 3 2 2 3" xfId="13368"/>
    <cellStyle name="Comma 3 3 2 2 3 2" xfId="13369"/>
    <cellStyle name="Comma 3 3 2 2 3 2 2" xfId="13370"/>
    <cellStyle name="Comma 3 3 2 2 3 2 2 2" xfId="13371"/>
    <cellStyle name="Comma 3 3 2 2 3 2 2 3" xfId="13372"/>
    <cellStyle name="Comma 3 3 2 2 3 2 3" xfId="13373"/>
    <cellStyle name="Comma 3 3 2 2 3 2 3 2" xfId="13374"/>
    <cellStyle name="Comma 3 3 2 2 3 2 3 3" xfId="13375"/>
    <cellStyle name="Comma 3 3 2 2 3 2 4" xfId="13376"/>
    <cellStyle name="Comma 3 3 2 2 3 2 4 2" xfId="13377"/>
    <cellStyle name="Comma 3 3 2 2 3 2 4 3" xfId="13378"/>
    <cellStyle name="Comma 3 3 2 2 3 2 5" xfId="13379"/>
    <cellStyle name="Comma 3 3 2 2 3 2 5 2" xfId="13380"/>
    <cellStyle name="Comma 3 3 2 2 3 2 5 3" xfId="13381"/>
    <cellStyle name="Comma 3 3 2 2 3 2 6" xfId="13382"/>
    <cellStyle name="Comma 3 3 2 2 3 2 7" xfId="13383"/>
    <cellStyle name="Comma 3 3 2 2 3 3" xfId="13384"/>
    <cellStyle name="Comma 3 3 2 2 3 3 2" xfId="13385"/>
    <cellStyle name="Comma 3 3 2 2 3 3 3" xfId="13386"/>
    <cellStyle name="Comma 3 3 2 2 3 4" xfId="13387"/>
    <cellStyle name="Comma 3 3 2 2 3 4 2" xfId="13388"/>
    <cellStyle name="Comma 3 3 2 2 3 4 3" xfId="13389"/>
    <cellStyle name="Comma 3 3 2 2 3 5" xfId="13390"/>
    <cellStyle name="Comma 3 3 2 2 3 5 2" xfId="13391"/>
    <cellStyle name="Comma 3 3 2 2 3 5 3" xfId="13392"/>
    <cellStyle name="Comma 3 3 2 2 3 6" xfId="13393"/>
    <cellStyle name="Comma 3 3 2 2 3 6 2" xfId="13394"/>
    <cellStyle name="Comma 3 3 2 2 3 6 3" xfId="13395"/>
    <cellStyle name="Comma 3 3 2 2 3 7" xfId="13396"/>
    <cellStyle name="Comma 3 3 2 2 3 8" xfId="13397"/>
    <cellStyle name="Comma 3 3 2 2 4" xfId="13398"/>
    <cellStyle name="Comma 3 3 2 2 4 2" xfId="13399"/>
    <cellStyle name="Comma 3 3 2 2 4 2 2" xfId="13400"/>
    <cellStyle name="Comma 3 3 2 2 4 2 2 2" xfId="13401"/>
    <cellStyle name="Comma 3 3 2 2 4 2 2 3" xfId="13402"/>
    <cellStyle name="Comma 3 3 2 2 4 2 3" xfId="13403"/>
    <cellStyle name="Comma 3 3 2 2 4 2 3 2" xfId="13404"/>
    <cellStyle name="Comma 3 3 2 2 4 2 3 3" xfId="13405"/>
    <cellStyle name="Comma 3 3 2 2 4 2 4" xfId="13406"/>
    <cellStyle name="Comma 3 3 2 2 4 2 4 2" xfId="13407"/>
    <cellStyle name="Comma 3 3 2 2 4 2 4 3" xfId="13408"/>
    <cellStyle name="Comma 3 3 2 2 4 2 5" xfId="13409"/>
    <cellStyle name="Comma 3 3 2 2 4 2 5 2" xfId="13410"/>
    <cellStyle name="Comma 3 3 2 2 4 2 5 3" xfId="13411"/>
    <cellStyle name="Comma 3 3 2 2 4 2 6" xfId="13412"/>
    <cellStyle name="Comma 3 3 2 2 4 2 7" xfId="13413"/>
    <cellStyle name="Comma 3 3 2 2 4 3" xfId="13414"/>
    <cellStyle name="Comma 3 3 2 2 4 3 2" xfId="13415"/>
    <cellStyle name="Comma 3 3 2 2 4 3 3" xfId="13416"/>
    <cellStyle name="Comma 3 3 2 2 4 4" xfId="13417"/>
    <cellStyle name="Comma 3 3 2 2 4 4 2" xfId="13418"/>
    <cellStyle name="Comma 3 3 2 2 4 4 3" xfId="13419"/>
    <cellStyle name="Comma 3 3 2 2 4 5" xfId="13420"/>
    <cellStyle name="Comma 3 3 2 2 4 5 2" xfId="13421"/>
    <cellStyle name="Comma 3 3 2 2 4 5 3" xfId="13422"/>
    <cellStyle name="Comma 3 3 2 2 4 6" xfId="13423"/>
    <cellStyle name="Comma 3 3 2 2 4 6 2" xfId="13424"/>
    <cellStyle name="Comma 3 3 2 2 4 6 3" xfId="13425"/>
    <cellStyle name="Comma 3 3 2 2 4 7" xfId="13426"/>
    <cellStyle name="Comma 3 3 2 2 4 8" xfId="13427"/>
    <cellStyle name="Comma 3 3 2 2 5" xfId="13428"/>
    <cellStyle name="Comma 3 3 2 2 5 2" xfId="13429"/>
    <cellStyle name="Comma 3 3 2 2 5 2 2" xfId="13430"/>
    <cellStyle name="Comma 3 3 2 2 5 2 3" xfId="13431"/>
    <cellStyle name="Comma 3 3 2 2 5 3" xfId="13432"/>
    <cellStyle name="Comma 3 3 2 2 5 3 2" xfId="13433"/>
    <cellStyle name="Comma 3 3 2 2 5 3 3" xfId="13434"/>
    <cellStyle name="Comma 3 3 2 2 5 4" xfId="13435"/>
    <cellStyle name="Comma 3 3 2 2 5 4 2" xfId="13436"/>
    <cellStyle name="Comma 3 3 2 2 5 4 3" xfId="13437"/>
    <cellStyle name="Comma 3 3 2 2 5 5" xfId="13438"/>
    <cellStyle name="Comma 3 3 2 2 5 5 2" xfId="13439"/>
    <cellStyle name="Comma 3 3 2 2 5 5 3" xfId="13440"/>
    <cellStyle name="Comma 3 3 2 2 5 6" xfId="13441"/>
    <cellStyle name="Comma 3 3 2 2 5 7" xfId="13442"/>
    <cellStyle name="Comma 3 3 2 2 6" xfId="13443"/>
    <cellStyle name="Comma 3 3 2 2 6 2" xfId="13444"/>
    <cellStyle name="Comma 3 3 2 2 6 2 2" xfId="13445"/>
    <cellStyle name="Comma 3 3 2 2 6 2 3" xfId="13446"/>
    <cellStyle name="Comma 3 3 2 2 6 3" xfId="13447"/>
    <cellStyle name="Comma 3 3 2 2 6 3 2" xfId="13448"/>
    <cellStyle name="Comma 3 3 2 2 6 3 3" xfId="13449"/>
    <cellStyle name="Comma 3 3 2 2 6 4" xfId="13450"/>
    <cellStyle name="Comma 3 3 2 2 6 4 2" xfId="13451"/>
    <cellStyle name="Comma 3 3 2 2 6 4 3" xfId="13452"/>
    <cellStyle name="Comma 3 3 2 2 6 5" xfId="13453"/>
    <cellStyle name="Comma 3 3 2 2 6 5 2" xfId="13454"/>
    <cellStyle name="Comma 3 3 2 2 6 5 3" xfId="13455"/>
    <cellStyle name="Comma 3 3 2 2 6 6" xfId="13456"/>
    <cellStyle name="Comma 3 3 2 2 6 7" xfId="13457"/>
    <cellStyle name="Comma 3 3 2 2 7" xfId="13458"/>
    <cellStyle name="Comma 3 3 2 2 7 2" xfId="13459"/>
    <cellStyle name="Comma 3 3 2 2 7 2 2" xfId="13460"/>
    <cellStyle name="Comma 3 3 2 2 7 2 3" xfId="13461"/>
    <cellStyle name="Comma 3 3 2 2 7 3" xfId="13462"/>
    <cellStyle name="Comma 3 3 2 2 7 3 2" xfId="13463"/>
    <cellStyle name="Comma 3 3 2 2 7 3 3" xfId="13464"/>
    <cellStyle name="Comma 3 3 2 2 7 4" xfId="13465"/>
    <cellStyle name="Comma 3 3 2 2 7 4 2" xfId="13466"/>
    <cellStyle name="Comma 3 3 2 2 7 4 3" xfId="13467"/>
    <cellStyle name="Comma 3 3 2 2 7 5" xfId="13468"/>
    <cellStyle name="Comma 3 3 2 2 7 5 2" xfId="13469"/>
    <cellStyle name="Comma 3 3 2 2 7 5 3" xfId="13470"/>
    <cellStyle name="Comma 3 3 2 2 7 6" xfId="13471"/>
    <cellStyle name="Comma 3 3 2 2 7 7" xfId="13472"/>
    <cellStyle name="Comma 3 3 2 2 8" xfId="13473"/>
    <cellStyle name="Comma 3 3 2 2 8 2" xfId="13474"/>
    <cellStyle name="Comma 3 3 2 2 8 2 2" xfId="13475"/>
    <cellStyle name="Comma 3 3 2 2 8 2 3" xfId="13476"/>
    <cellStyle name="Comma 3 3 2 2 8 3" xfId="13477"/>
    <cellStyle name="Comma 3 3 2 2 8 3 2" xfId="13478"/>
    <cellStyle name="Comma 3 3 2 2 8 3 3" xfId="13479"/>
    <cellStyle name="Comma 3 3 2 2 8 4" xfId="13480"/>
    <cellStyle name="Comma 3 3 2 2 8 4 2" xfId="13481"/>
    <cellStyle name="Comma 3 3 2 2 8 4 3" xfId="13482"/>
    <cellStyle name="Comma 3 3 2 2 8 5" xfId="13483"/>
    <cellStyle name="Comma 3 3 2 2 8 5 2" xfId="13484"/>
    <cellStyle name="Comma 3 3 2 2 8 5 3" xfId="13485"/>
    <cellStyle name="Comma 3 3 2 2 8 6" xfId="13486"/>
    <cellStyle name="Comma 3 3 2 2 8 7" xfId="13487"/>
    <cellStyle name="Comma 3 3 2 2 9" xfId="13488"/>
    <cellStyle name="Comma 3 3 2 2 9 2" xfId="13489"/>
    <cellStyle name="Comma 3 3 2 2 9 3" xfId="13490"/>
    <cellStyle name="Comma 3 3 2 3" xfId="13491"/>
    <cellStyle name="Comma 3 3 2 3 10" xfId="13492"/>
    <cellStyle name="Comma 3 3 2 3 11" xfId="13493"/>
    <cellStyle name="Comma 3 3 2 3 2" xfId="13494"/>
    <cellStyle name="Comma 3 3 2 3 2 2" xfId="13495"/>
    <cellStyle name="Comma 3 3 2 3 2 2 2" xfId="13496"/>
    <cellStyle name="Comma 3 3 2 3 2 2 2 2" xfId="13497"/>
    <cellStyle name="Comma 3 3 2 3 2 2 2 3" xfId="13498"/>
    <cellStyle name="Comma 3 3 2 3 2 2 3" xfId="13499"/>
    <cellStyle name="Comma 3 3 2 3 2 2 3 2" xfId="13500"/>
    <cellStyle name="Comma 3 3 2 3 2 2 3 3" xfId="13501"/>
    <cellStyle name="Comma 3 3 2 3 2 2 4" xfId="13502"/>
    <cellStyle name="Comma 3 3 2 3 2 2 4 2" xfId="13503"/>
    <cellStyle name="Comma 3 3 2 3 2 2 4 3" xfId="13504"/>
    <cellStyle name="Comma 3 3 2 3 2 2 5" xfId="13505"/>
    <cellStyle name="Comma 3 3 2 3 2 2 5 2" xfId="13506"/>
    <cellStyle name="Comma 3 3 2 3 2 2 5 3" xfId="13507"/>
    <cellStyle name="Comma 3 3 2 3 2 2 6" xfId="13508"/>
    <cellStyle name="Comma 3 3 2 3 2 2 7" xfId="13509"/>
    <cellStyle name="Comma 3 3 2 3 2 3" xfId="13510"/>
    <cellStyle name="Comma 3 3 2 3 2 3 2" xfId="13511"/>
    <cellStyle name="Comma 3 3 2 3 2 3 3" xfId="13512"/>
    <cellStyle name="Comma 3 3 2 3 2 4" xfId="13513"/>
    <cellStyle name="Comma 3 3 2 3 2 4 2" xfId="13514"/>
    <cellStyle name="Comma 3 3 2 3 2 4 3" xfId="13515"/>
    <cellStyle name="Comma 3 3 2 3 2 5" xfId="13516"/>
    <cellStyle name="Comma 3 3 2 3 2 5 2" xfId="13517"/>
    <cellStyle name="Comma 3 3 2 3 2 5 3" xfId="13518"/>
    <cellStyle name="Comma 3 3 2 3 2 6" xfId="13519"/>
    <cellStyle name="Comma 3 3 2 3 2 6 2" xfId="13520"/>
    <cellStyle name="Comma 3 3 2 3 2 6 3" xfId="13521"/>
    <cellStyle name="Comma 3 3 2 3 2 7" xfId="13522"/>
    <cellStyle name="Comma 3 3 2 3 2 8" xfId="13523"/>
    <cellStyle name="Comma 3 3 2 3 3" xfId="13524"/>
    <cellStyle name="Comma 3 3 2 3 3 2" xfId="13525"/>
    <cellStyle name="Comma 3 3 2 3 3 2 2" xfId="13526"/>
    <cellStyle name="Comma 3 3 2 3 3 2 3" xfId="13527"/>
    <cellStyle name="Comma 3 3 2 3 3 3" xfId="13528"/>
    <cellStyle name="Comma 3 3 2 3 3 3 2" xfId="13529"/>
    <cellStyle name="Comma 3 3 2 3 3 3 3" xfId="13530"/>
    <cellStyle name="Comma 3 3 2 3 3 4" xfId="13531"/>
    <cellStyle name="Comma 3 3 2 3 3 4 2" xfId="13532"/>
    <cellStyle name="Comma 3 3 2 3 3 4 3" xfId="13533"/>
    <cellStyle name="Comma 3 3 2 3 3 5" xfId="13534"/>
    <cellStyle name="Comma 3 3 2 3 3 5 2" xfId="13535"/>
    <cellStyle name="Comma 3 3 2 3 3 5 3" xfId="13536"/>
    <cellStyle name="Comma 3 3 2 3 3 6" xfId="13537"/>
    <cellStyle name="Comma 3 3 2 3 3 7" xfId="13538"/>
    <cellStyle name="Comma 3 3 2 3 4" xfId="13539"/>
    <cellStyle name="Comma 3 3 2 3 4 2" xfId="13540"/>
    <cellStyle name="Comma 3 3 2 3 4 2 2" xfId="13541"/>
    <cellStyle name="Comma 3 3 2 3 4 2 3" xfId="13542"/>
    <cellStyle name="Comma 3 3 2 3 4 3" xfId="13543"/>
    <cellStyle name="Comma 3 3 2 3 4 3 2" xfId="13544"/>
    <cellStyle name="Comma 3 3 2 3 4 3 3" xfId="13545"/>
    <cellStyle name="Comma 3 3 2 3 4 4" xfId="13546"/>
    <cellStyle name="Comma 3 3 2 3 4 4 2" xfId="13547"/>
    <cellStyle name="Comma 3 3 2 3 4 4 3" xfId="13548"/>
    <cellStyle name="Comma 3 3 2 3 4 5" xfId="13549"/>
    <cellStyle name="Comma 3 3 2 3 4 5 2" xfId="13550"/>
    <cellStyle name="Comma 3 3 2 3 4 5 3" xfId="13551"/>
    <cellStyle name="Comma 3 3 2 3 4 6" xfId="13552"/>
    <cellStyle name="Comma 3 3 2 3 4 7" xfId="13553"/>
    <cellStyle name="Comma 3 3 2 3 5" xfId="13554"/>
    <cellStyle name="Comma 3 3 2 3 5 2" xfId="13555"/>
    <cellStyle name="Comma 3 3 2 3 5 2 2" xfId="13556"/>
    <cellStyle name="Comma 3 3 2 3 5 2 3" xfId="13557"/>
    <cellStyle name="Comma 3 3 2 3 5 3" xfId="13558"/>
    <cellStyle name="Comma 3 3 2 3 5 3 2" xfId="13559"/>
    <cellStyle name="Comma 3 3 2 3 5 3 3" xfId="13560"/>
    <cellStyle name="Comma 3 3 2 3 5 4" xfId="13561"/>
    <cellStyle name="Comma 3 3 2 3 5 4 2" xfId="13562"/>
    <cellStyle name="Comma 3 3 2 3 5 4 3" xfId="13563"/>
    <cellStyle name="Comma 3 3 2 3 5 5" xfId="13564"/>
    <cellStyle name="Comma 3 3 2 3 5 5 2" xfId="13565"/>
    <cellStyle name="Comma 3 3 2 3 5 5 3" xfId="13566"/>
    <cellStyle name="Comma 3 3 2 3 5 6" xfId="13567"/>
    <cellStyle name="Comma 3 3 2 3 5 7" xfId="13568"/>
    <cellStyle name="Comma 3 3 2 3 6" xfId="13569"/>
    <cellStyle name="Comma 3 3 2 3 6 2" xfId="13570"/>
    <cellStyle name="Comma 3 3 2 3 6 3" xfId="13571"/>
    <cellStyle name="Comma 3 3 2 3 7" xfId="13572"/>
    <cellStyle name="Comma 3 3 2 3 7 2" xfId="13573"/>
    <cellStyle name="Comma 3 3 2 3 7 3" xfId="13574"/>
    <cellStyle name="Comma 3 3 2 3 8" xfId="13575"/>
    <cellStyle name="Comma 3 3 2 3 8 2" xfId="13576"/>
    <cellStyle name="Comma 3 3 2 3 8 3" xfId="13577"/>
    <cellStyle name="Comma 3 3 2 3 9" xfId="13578"/>
    <cellStyle name="Comma 3 3 2 3 9 2" xfId="13579"/>
    <cellStyle name="Comma 3 3 2 3 9 3" xfId="13580"/>
    <cellStyle name="Comma 3 3 2 4" xfId="13581"/>
    <cellStyle name="Comma 3 3 2 4 2" xfId="13582"/>
    <cellStyle name="Comma 3 3 2 4 2 2" xfId="13583"/>
    <cellStyle name="Comma 3 3 2 4 2 2 2" xfId="13584"/>
    <cellStyle name="Comma 3 3 2 4 2 2 3" xfId="13585"/>
    <cellStyle name="Comma 3 3 2 4 2 3" xfId="13586"/>
    <cellStyle name="Comma 3 3 2 4 2 3 2" xfId="13587"/>
    <cellStyle name="Comma 3 3 2 4 2 3 3" xfId="13588"/>
    <cellStyle name="Comma 3 3 2 4 2 4" xfId="13589"/>
    <cellStyle name="Comma 3 3 2 4 2 4 2" xfId="13590"/>
    <cellStyle name="Comma 3 3 2 4 2 4 3" xfId="13591"/>
    <cellStyle name="Comma 3 3 2 4 2 5" xfId="13592"/>
    <cellStyle name="Comma 3 3 2 4 2 5 2" xfId="13593"/>
    <cellStyle name="Comma 3 3 2 4 2 5 3" xfId="13594"/>
    <cellStyle name="Comma 3 3 2 4 2 6" xfId="13595"/>
    <cellStyle name="Comma 3 3 2 4 2 7" xfId="13596"/>
    <cellStyle name="Comma 3 3 2 4 3" xfId="13597"/>
    <cellStyle name="Comma 3 3 2 4 3 2" xfId="13598"/>
    <cellStyle name="Comma 3 3 2 4 3 3" xfId="13599"/>
    <cellStyle name="Comma 3 3 2 4 4" xfId="13600"/>
    <cellStyle name="Comma 3 3 2 4 4 2" xfId="13601"/>
    <cellStyle name="Comma 3 3 2 4 4 3" xfId="13602"/>
    <cellStyle name="Comma 3 3 2 4 5" xfId="13603"/>
    <cellStyle name="Comma 3 3 2 4 5 2" xfId="13604"/>
    <cellStyle name="Comma 3 3 2 4 5 3" xfId="13605"/>
    <cellStyle name="Comma 3 3 2 4 6" xfId="13606"/>
    <cellStyle name="Comma 3 3 2 4 6 2" xfId="13607"/>
    <cellStyle name="Comma 3 3 2 4 6 3" xfId="13608"/>
    <cellStyle name="Comma 3 3 2 4 7" xfId="13609"/>
    <cellStyle name="Comma 3 3 2 4 8" xfId="13610"/>
    <cellStyle name="Comma 3 3 2 5" xfId="13611"/>
    <cellStyle name="Comma 3 3 2 5 2" xfId="13612"/>
    <cellStyle name="Comma 3 3 2 5 2 2" xfId="13613"/>
    <cellStyle name="Comma 3 3 2 5 2 2 2" xfId="13614"/>
    <cellStyle name="Comma 3 3 2 5 2 2 3" xfId="13615"/>
    <cellStyle name="Comma 3 3 2 5 2 3" xfId="13616"/>
    <cellStyle name="Comma 3 3 2 5 2 3 2" xfId="13617"/>
    <cellStyle name="Comma 3 3 2 5 2 3 3" xfId="13618"/>
    <cellStyle name="Comma 3 3 2 5 2 4" xfId="13619"/>
    <cellStyle name="Comma 3 3 2 5 2 4 2" xfId="13620"/>
    <cellStyle name="Comma 3 3 2 5 2 4 3" xfId="13621"/>
    <cellStyle name="Comma 3 3 2 5 2 5" xfId="13622"/>
    <cellStyle name="Comma 3 3 2 5 2 5 2" xfId="13623"/>
    <cellStyle name="Comma 3 3 2 5 2 5 3" xfId="13624"/>
    <cellStyle name="Comma 3 3 2 5 2 6" xfId="13625"/>
    <cellStyle name="Comma 3 3 2 5 2 7" xfId="13626"/>
    <cellStyle name="Comma 3 3 2 5 3" xfId="13627"/>
    <cellStyle name="Comma 3 3 2 5 3 2" xfId="13628"/>
    <cellStyle name="Comma 3 3 2 5 3 3" xfId="13629"/>
    <cellStyle name="Comma 3 3 2 5 4" xfId="13630"/>
    <cellStyle name="Comma 3 3 2 5 4 2" xfId="13631"/>
    <cellStyle name="Comma 3 3 2 5 4 3" xfId="13632"/>
    <cellStyle name="Comma 3 3 2 5 5" xfId="13633"/>
    <cellStyle name="Comma 3 3 2 5 5 2" xfId="13634"/>
    <cellStyle name="Comma 3 3 2 5 5 3" xfId="13635"/>
    <cellStyle name="Comma 3 3 2 5 6" xfId="13636"/>
    <cellStyle name="Comma 3 3 2 5 6 2" xfId="13637"/>
    <cellStyle name="Comma 3 3 2 5 6 3" xfId="13638"/>
    <cellStyle name="Comma 3 3 2 5 7" xfId="13639"/>
    <cellStyle name="Comma 3 3 2 5 8" xfId="13640"/>
    <cellStyle name="Comma 3 3 2 6" xfId="13641"/>
    <cellStyle name="Comma 3 3 2 6 2" xfId="13642"/>
    <cellStyle name="Comma 3 3 2 6 2 2" xfId="13643"/>
    <cellStyle name="Comma 3 3 2 6 2 3" xfId="13644"/>
    <cellStyle name="Comma 3 3 2 6 3" xfId="13645"/>
    <cellStyle name="Comma 3 3 2 6 3 2" xfId="13646"/>
    <cellStyle name="Comma 3 3 2 6 3 3" xfId="13647"/>
    <cellStyle name="Comma 3 3 2 6 4" xfId="13648"/>
    <cellStyle name="Comma 3 3 2 6 4 2" xfId="13649"/>
    <cellStyle name="Comma 3 3 2 6 4 3" xfId="13650"/>
    <cellStyle name="Comma 3 3 2 6 5" xfId="13651"/>
    <cellStyle name="Comma 3 3 2 6 5 2" xfId="13652"/>
    <cellStyle name="Comma 3 3 2 6 5 3" xfId="13653"/>
    <cellStyle name="Comma 3 3 2 6 6" xfId="13654"/>
    <cellStyle name="Comma 3 3 2 6 7" xfId="13655"/>
    <cellStyle name="Comma 3 3 2 7" xfId="13656"/>
    <cellStyle name="Comma 3 3 2 7 2" xfId="13657"/>
    <cellStyle name="Comma 3 3 2 7 2 2" xfId="13658"/>
    <cellStyle name="Comma 3 3 2 7 2 3" xfId="13659"/>
    <cellStyle name="Comma 3 3 2 7 3" xfId="13660"/>
    <cellStyle name="Comma 3 3 2 7 3 2" xfId="13661"/>
    <cellStyle name="Comma 3 3 2 7 3 3" xfId="13662"/>
    <cellStyle name="Comma 3 3 2 7 4" xfId="13663"/>
    <cellStyle name="Comma 3 3 2 7 4 2" xfId="13664"/>
    <cellStyle name="Comma 3 3 2 7 4 3" xfId="13665"/>
    <cellStyle name="Comma 3 3 2 7 5" xfId="13666"/>
    <cellStyle name="Comma 3 3 2 7 5 2" xfId="13667"/>
    <cellStyle name="Comma 3 3 2 7 5 3" xfId="13668"/>
    <cellStyle name="Comma 3 3 2 7 6" xfId="13669"/>
    <cellStyle name="Comma 3 3 2 7 7" xfId="13670"/>
    <cellStyle name="Comma 3 3 2 8" xfId="13671"/>
    <cellStyle name="Comma 3 3 2 8 2" xfId="13672"/>
    <cellStyle name="Comma 3 3 2 8 2 2" xfId="13673"/>
    <cellStyle name="Comma 3 3 2 8 2 3" xfId="13674"/>
    <cellStyle name="Comma 3 3 2 8 3" xfId="13675"/>
    <cellStyle name="Comma 3 3 2 8 3 2" xfId="13676"/>
    <cellStyle name="Comma 3 3 2 8 3 3" xfId="13677"/>
    <cellStyle name="Comma 3 3 2 8 4" xfId="13678"/>
    <cellStyle name="Comma 3 3 2 8 4 2" xfId="13679"/>
    <cellStyle name="Comma 3 3 2 8 4 3" xfId="13680"/>
    <cellStyle name="Comma 3 3 2 8 5" xfId="13681"/>
    <cellStyle name="Comma 3 3 2 8 5 2" xfId="13682"/>
    <cellStyle name="Comma 3 3 2 8 5 3" xfId="13683"/>
    <cellStyle name="Comma 3 3 2 8 6" xfId="13684"/>
    <cellStyle name="Comma 3 3 2 8 7" xfId="13685"/>
    <cellStyle name="Comma 3 3 2 9" xfId="13686"/>
    <cellStyle name="Comma 3 3 2 9 2" xfId="13687"/>
    <cellStyle name="Comma 3 3 2 9 2 2" xfId="13688"/>
    <cellStyle name="Comma 3 3 2 9 2 3" xfId="13689"/>
    <cellStyle name="Comma 3 3 2 9 3" xfId="13690"/>
    <cellStyle name="Comma 3 3 2 9 3 2" xfId="13691"/>
    <cellStyle name="Comma 3 3 2 9 3 3" xfId="13692"/>
    <cellStyle name="Comma 3 3 2 9 4" xfId="13693"/>
    <cellStyle name="Comma 3 3 2 9 4 2" xfId="13694"/>
    <cellStyle name="Comma 3 3 2 9 4 3" xfId="13695"/>
    <cellStyle name="Comma 3 3 2 9 5" xfId="13696"/>
    <cellStyle name="Comma 3 3 2 9 5 2" xfId="13697"/>
    <cellStyle name="Comma 3 3 2 9 5 3" xfId="13698"/>
    <cellStyle name="Comma 3 3 2 9 6" xfId="13699"/>
    <cellStyle name="Comma 3 3 2 9 7" xfId="13700"/>
    <cellStyle name="Comma 3 3 3" xfId="1537"/>
    <cellStyle name="Comma 3 3 3 10" xfId="13702"/>
    <cellStyle name="Comma 3 3 3 10 2" xfId="13703"/>
    <cellStyle name="Comma 3 3 3 10 3" xfId="13704"/>
    <cellStyle name="Comma 3 3 3 11" xfId="13705"/>
    <cellStyle name="Comma 3 3 3 11 2" xfId="13706"/>
    <cellStyle name="Comma 3 3 3 11 3" xfId="13707"/>
    <cellStyle name="Comma 3 3 3 12" xfId="13708"/>
    <cellStyle name="Comma 3 3 3 12 2" xfId="13709"/>
    <cellStyle name="Comma 3 3 3 12 3" xfId="13710"/>
    <cellStyle name="Comma 3 3 3 13" xfId="13711"/>
    <cellStyle name="Comma 3 3 3 14" xfId="13712"/>
    <cellStyle name="Comma 3 3 3 15" xfId="13701"/>
    <cellStyle name="Comma 3 3 3 2" xfId="13713"/>
    <cellStyle name="Comma 3 3 3 2 10" xfId="13714"/>
    <cellStyle name="Comma 3 3 3 2 11" xfId="13715"/>
    <cellStyle name="Comma 3 3 3 2 2" xfId="13716"/>
    <cellStyle name="Comma 3 3 3 2 2 2" xfId="13717"/>
    <cellStyle name="Comma 3 3 3 2 2 2 2" xfId="13718"/>
    <cellStyle name="Comma 3 3 3 2 2 2 2 2" xfId="13719"/>
    <cellStyle name="Comma 3 3 3 2 2 2 2 3" xfId="13720"/>
    <cellStyle name="Comma 3 3 3 2 2 2 3" xfId="13721"/>
    <cellStyle name="Comma 3 3 3 2 2 2 3 2" xfId="13722"/>
    <cellStyle name="Comma 3 3 3 2 2 2 3 3" xfId="13723"/>
    <cellStyle name="Comma 3 3 3 2 2 2 4" xfId="13724"/>
    <cellStyle name="Comma 3 3 3 2 2 2 4 2" xfId="13725"/>
    <cellStyle name="Comma 3 3 3 2 2 2 4 3" xfId="13726"/>
    <cellStyle name="Comma 3 3 3 2 2 2 5" xfId="13727"/>
    <cellStyle name="Comma 3 3 3 2 2 2 5 2" xfId="13728"/>
    <cellStyle name="Comma 3 3 3 2 2 2 5 3" xfId="13729"/>
    <cellStyle name="Comma 3 3 3 2 2 2 6" xfId="13730"/>
    <cellStyle name="Comma 3 3 3 2 2 2 7" xfId="13731"/>
    <cellStyle name="Comma 3 3 3 2 2 3" xfId="13732"/>
    <cellStyle name="Comma 3 3 3 2 2 3 2" xfId="13733"/>
    <cellStyle name="Comma 3 3 3 2 2 3 3" xfId="13734"/>
    <cellStyle name="Comma 3 3 3 2 2 4" xfId="13735"/>
    <cellStyle name="Comma 3 3 3 2 2 4 2" xfId="13736"/>
    <cellStyle name="Comma 3 3 3 2 2 4 3" xfId="13737"/>
    <cellStyle name="Comma 3 3 3 2 2 5" xfId="13738"/>
    <cellStyle name="Comma 3 3 3 2 2 5 2" xfId="13739"/>
    <cellStyle name="Comma 3 3 3 2 2 5 3" xfId="13740"/>
    <cellStyle name="Comma 3 3 3 2 2 6" xfId="13741"/>
    <cellStyle name="Comma 3 3 3 2 2 6 2" xfId="13742"/>
    <cellStyle name="Comma 3 3 3 2 2 6 3" xfId="13743"/>
    <cellStyle name="Comma 3 3 3 2 2 7" xfId="13744"/>
    <cellStyle name="Comma 3 3 3 2 2 8" xfId="13745"/>
    <cellStyle name="Comma 3 3 3 2 3" xfId="13746"/>
    <cellStyle name="Comma 3 3 3 2 3 2" xfId="13747"/>
    <cellStyle name="Comma 3 3 3 2 3 2 2" xfId="13748"/>
    <cellStyle name="Comma 3 3 3 2 3 2 3" xfId="13749"/>
    <cellStyle name="Comma 3 3 3 2 3 3" xfId="13750"/>
    <cellStyle name="Comma 3 3 3 2 3 3 2" xfId="13751"/>
    <cellStyle name="Comma 3 3 3 2 3 3 3" xfId="13752"/>
    <cellStyle name="Comma 3 3 3 2 3 4" xfId="13753"/>
    <cellStyle name="Comma 3 3 3 2 3 4 2" xfId="13754"/>
    <cellStyle name="Comma 3 3 3 2 3 4 3" xfId="13755"/>
    <cellStyle name="Comma 3 3 3 2 3 5" xfId="13756"/>
    <cellStyle name="Comma 3 3 3 2 3 5 2" xfId="13757"/>
    <cellStyle name="Comma 3 3 3 2 3 5 3" xfId="13758"/>
    <cellStyle name="Comma 3 3 3 2 3 6" xfId="13759"/>
    <cellStyle name="Comma 3 3 3 2 3 7" xfId="13760"/>
    <cellStyle name="Comma 3 3 3 2 4" xfId="13761"/>
    <cellStyle name="Comma 3 3 3 2 4 2" xfId="13762"/>
    <cellStyle name="Comma 3 3 3 2 4 2 2" xfId="13763"/>
    <cellStyle name="Comma 3 3 3 2 4 2 3" xfId="13764"/>
    <cellStyle name="Comma 3 3 3 2 4 3" xfId="13765"/>
    <cellStyle name="Comma 3 3 3 2 4 3 2" xfId="13766"/>
    <cellStyle name="Comma 3 3 3 2 4 3 3" xfId="13767"/>
    <cellStyle name="Comma 3 3 3 2 4 4" xfId="13768"/>
    <cellStyle name="Comma 3 3 3 2 4 4 2" xfId="13769"/>
    <cellStyle name="Comma 3 3 3 2 4 4 3" xfId="13770"/>
    <cellStyle name="Comma 3 3 3 2 4 5" xfId="13771"/>
    <cellStyle name="Comma 3 3 3 2 4 5 2" xfId="13772"/>
    <cellStyle name="Comma 3 3 3 2 4 5 3" xfId="13773"/>
    <cellStyle name="Comma 3 3 3 2 4 6" xfId="13774"/>
    <cellStyle name="Comma 3 3 3 2 4 7" xfId="13775"/>
    <cellStyle name="Comma 3 3 3 2 5" xfId="13776"/>
    <cellStyle name="Comma 3 3 3 2 5 2" xfId="13777"/>
    <cellStyle name="Comma 3 3 3 2 5 2 2" xfId="13778"/>
    <cellStyle name="Comma 3 3 3 2 5 2 3" xfId="13779"/>
    <cellStyle name="Comma 3 3 3 2 5 3" xfId="13780"/>
    <cellStyle name="Comma 3 3 3 2 5 3 2" xfId="13781"/>
    <cellStyle name="Comma 3 3 3 2 5 3 3" xfId="13782"/>
    <cellStyle name="Comma 3 3 3 2 5 4" xfId="13783"/>
    <cellStyle name="Comma 3 3 3 2 5 4 2" xfId="13784"/>
    <cellStyle name="Comma 3 3 3 2 5 4 3" xfId="13785"/>
    <cellStyle name="Comma 3 3 3 2 5 5" xfId="13786"/>
    <cellStyle name="Comma 3 3 3 2 5 5 2" xfId="13787"/>
    <cellStyle name="Comma 3 3 3 2 5 5 3" xfId="13788"/>
    <cellStyle name="Comma 3 3 3 2 5 6" xfId="13789"/>
    <cellStyle name="Comma 3 3 3 2 5 7" xfId="13790"/>
    <cellStyle name="Comma 3 3 3 2 6" xfId="13791"/>
    <cellStyle name="Comma 3 3 3 2 6 2" xfId="13792"/>
    <cellStyle name="Comma 3 3 3 2 6 3" xfId="13793"/>
    <cellStyle name="Comma 3 3 3 2 7" xfId="13794"/>
    <cellStyle name="Comma 3 3 3 2 7 2" xfId="13795"/>
    <cellStyle name="Comma 3 3 3 2 7 3" xfId="13796"/>
    <cellStyle name="Comma 3 3 3 2 8" xfId="13797"/>
    <cellStyle name="Comma 3 3 3 2 8 2" xfId="13798"/>
    <cellStyle name="Comma 3 3 3 2 8 3" xfId="13799"/>
    <cellStyle name="Comma 3 3 3 2 9" xfId="13800"/>
    <cellStyle name="Comma 3 3 3 2 9 2" xfId="13801"/>
    <cellStyle name="Comma 3 3 3 2 9 3" xfId="13802"/>
    <cellStyle name="Comma 3 3 3 3" xfId="13803"/>
    <cellStyle name="Comma 3 3 3 3 2" xfId="13804"/>
    <cellStyle name="Comma 3 3 3 3 2 2" xfId="13805"/>
    <cellStyle name="Comma 3 3 3 3 2 2 2" xfId="13806"/>
    <cellStyle name="Comma 3 3 3 3 2 2 3" xfId="13807"/>
    <cellStyle name="Comma 3 3 3 3 2 3" xfId="13808"/>
    <cellStyle name="Comma 3 3 3 3 2 3 2" xfId="13809"/>
    <cellStyle name="Comma 3 3 3 3 2 3 3" xfId="13810"/>
    <cellStyle name="Comma 3 3 3 3 2 4" xfId="13811"/>
    <cellStyle name="Comma 3 3 3 3 2 4 2" xfId="13812"/>
    <cellStyle name="Comma 3 3 3 3 2 4 3" xfId="13813"/>
    <cellStyle name="Comma 3 3 3 3 2 5" xfId="13814"/>
    <cellStyle name="Comma 3 3 3 3 2 5 2" xfId="13815"/>
    <cellStyle name="Comma 3 3 3 3 2 5 3" xfId="13816"/>
    <cellStyle name="Comma 3 3 3 3 2 6" xfId="13817"/>
    <cellStyle name="Comma 3 3 3 3 2 7" xfId="13818"/>
    <cellStyle name="Comma 3 3 3 3 3" xfId="13819"/>
    <cellStyle name="Comma 3 3 3 3 3 2" xfId="13820"/>
    <cellStyle name="Comma 3 3 3 3 3 3" xfId="13821"/>
    <cellStyle name="Comma 3 3 3 3 4" xfId="13822"/>
    <cellStyle name="Comma 3 3 3 3 4 2" xfId="13823"/>
    <cellStyle name="Comma 3 3 3 3 4 3" xfId="13824"/>
    <cellStyle name="Comma 3 3 3 3 5" xfId="13825"/>
    <cellStyle name="Comma 3 3 3 3 5 2" xfId="13826"/>
    <cellStyle name="Comma 3 3 3 3 5 3" xfId="13827"/>
    <cellStyle name="Comma 3 3 3 3 6" xfId="13828"/>
    <cellStyle name="Comma 3 3 3 3 6 2" xfId="13829"/>
    <cellStyle name="Comma 3 3 3 3 6 3" xfId="13830"/>
    <cellStyle name="Comma 3 3 3 3 7" xfId="13831"/>
    <cellStyle name="Comma 3 3 3 3 8" xfId="13832"/>
    <cellStyle name="Comma 3 3 3 4" xfId="13833"/>
    <cellStyle name="Comma 3 3 3 4 2" xfId="13834"/>
    <cellStyle name="Comma 3 3 3 4 2 2" xfId="13835"/>
    <cellStyle name="Comma 3 3 3 4 2 2 2" xfId="13836"/>
    <cellStyle name="Comma 3 3 3 4 2 2 3" xfId="13837"/>
    <cellStyle name="Comma 3 3 3 4 2 3" xfId="13838"/>
    <cellStyle name="Comma 3 3 3 4 2 3 2" xfId="13839"/>
    <cellStyle name="Comma 3 3 3 4 2 3 3" xfId="13840"/>
    <cellStyle name="Comma 3 3 3 4 2 4" xfId="13841"/>
    <cellStyle name="Comma 3 3 3 4 2 4 2" xfId="13842"/>
    <cellStyle name="Comma 3 3 3 4 2 4 3" xfId="13843"/>
    <cellStyle name="Comma 3 3 3 4 2 5" xfId="13844"/>
    <cellStyle name="Comma 3 3 3 4 2 5 2" xfId="13845"/>
    <cellStyle name="Comma 3 3 3 4 2 5 3" xfId="13846"/>
    <cellStyle name="Comma 3 3 3 4 2 6" xfId="13847"/>
    <cellStyle name="Comma 3 3 3 4 2 7" xfId="13848"/>
    <cellStyle name="Comma 3 3 3 4 3" xfId="13849"/>
    <cellStyle name="Comma 3 3 3 4 3 2" xfId="13850"/>
    <cellStyle name="Comma 3 3 3 4 3 3" xfId="13851"/>
    <cellStyle name="Comma 3 3 3 4 4" xfId="13852"/>
    <cellStyle name="Comma 3 3 3 4 4 2" xfId="13853"/>
    <cellStyle name="Comma 3 3 3 4 4 3" xfId="13854"/>
    <cellStyle name="Comma 3 3 3 4 5" xfId="13855"/>
    <cellStyle name="Comma 3 3 3 4 5 2" xfId="13856"/>
    <cellStyle name="Comma 3 3 3 4 5 3" xfId="13857"/>
    <cellStyle name="Comma 3 3 3 4 6" xfId="13858"/>
    <cellStyle name="Comma 3 3 3 4 6 2" xfId="13859"/>
    <cellStyle name="Comma 3 3 3 4 6 3" xfId="13860"/>
    <cellStyle name="Comma 3 3 3 4 7" xfId="13861"/>
    <cellStyle name="Comma 3 3 3 4 8" xfId="13862"/>
    <cellStyle name="Comma 3 3 3 5" xfId="13863"/>
    <cellStyle name="Comma 3 3 3 5 2" xfId="13864"/>
    <cellStyle name="Comma 3 3 3 5 2 2" xfId="13865"/>
    <cellStyle name="Comma 3 3 3 5 2 3" xfId="13866"/>
    <cellStyle name="Comma 3 3 3 5 3" xfId="13867"/>
    <cellStyle name="Comma 3 3 3 5 3 2" xfId="13868"/>
    <cellStyle name="Comma 3 3 3 5 3 3" xfId="13869"/>
    <cellStyle name="Comma 3 3 3 5 4" xfId="13870"/>
    <cellStyle name="Comma 3 3 3 5 4 2" xfId="13871"/>
    <cellStyle name="Comma 3 3 3 5 4 3" xfId="13872"/>
    <cellStyle name="Comma 3 3 3 5 5" xfId="13873"/>
    <cellStyle name="Comma 3 3 3 5 5 2" xfId="13874"/>
    <cellStyle name="Comma 3 3 3 5 5 3" xfId="13875"/>
    <cellStyle name="Comma 3 3 3 5 6" xfId="13876"/>
    <cellStyle name="Comma 3 3 3 5 7" xfId="13877"/>
    <cellStyle name="Comma 3 3 3 6" xfId="13878"/>
    <cellStyle name="Comma 3 3 3 6 2" xfId="13879"/>
    <cellStyle name="Comma 3 3 3 6 2 2" xfId="13880"/>
    <cellStyle name="Comma 3 3 3 6 2 3" xfId="13881"/>
    <cellStyle name="Comma 3 3 3 6 3" xfId="13882"/>
    <cellStyle name="Comma 3 3 3 6 3 2" xfId="13883"/>
    <cellStyle name="Comma 3 3 3 6 3 3" xfId="13884"/>
    <cellStyle name="Comma 3 3 3 6 4" xfId="13885"/>
    <cellStyle name="Comma 3 3 3 6 4 2" xfId="13886"/>
    <cellStyle name="Comma 3 3 3 6 4 3" xfId="13887"/>
    <cellStyle name="Comma 3 3 3 6 5" xfId="13888"/>
    <cellStyle name="Comma 3 3 3 6 5 2" xfId="13889"/>
    <cellStyle name="Comma 3 3 3 6 5 3" xfId="13890"/>
    <cellStyle name="Comma 3 3 3 6 6" xfId="13891"/>
    <cellStyle name="Comma 3 3 3 6 7" xfId="13892"/>
    <cellStyle name="Comma 3 3 3 7" xfId="13893"/>
    <cellStyle name="Comma 3 3 3 7 2" xfId="13894"/>
    <cellStyle name="Comma 3 3 3 7 2 2" xfId="13895"/>
    <cellStyle name="Comma 3 3 3 7 2 3" xfId="13896"/>
    <cellStyle name="Comma 3 3 3 7 3" xfId="13897"/>
    <cellStyle name="Comma 3 3 3 7 3 2" xfId="13898"/>
    <cellStyle name="Comma 3 3 3 7 3 3" xfId="13899"/>
    <cellStyle name="Comma 3 3 3 7 4" xfId="13900"/>
    <cellStyle name="Comma 3 3 3 7 4 2" xfId="13901"/>
    <cellStyle name="Comma 3 3 3 7 4 3" xfId="13902"/>
    <cellStyle name="Comma 3 3 3 7 5" xfId="13903"/>
    <cellStyle name="Comma 3 3 3 7 5 2" xfId="13904"/>
    <cellStyle name="Comma 3 3 3 7 5 3" xfId="13905"/>
    <cellStyle name="Comma 3 3 3 7 6" xfId="13906"/>
    <cellStyle name="Comma 3 3 3 7 7" xfId="13907"/>
    <cellStyle name="Comma 3 3 3 8" xfId="13908"/>
    <cellStyle name="Comma 3 3 3 8 2" xfId="13909"/>
    <cellStyle name="Comma 3 3 3 8 2 2" xfId="13910"/>
    <cellStyle name="Comma 3 3 3 8 2 3" xfId="13911"/>
    <cellStyle name="Comma 3 3 3 8 3" xfId="13912"/>
    <cellStyle name="Comma 3 3 3 8 3 2" xfId="13913"/>
    <cellStyle name="Comma 3 3 3 8 3 3" xfId="13914"/>
    <cellStyle name="Comma 3 3 3 8 4" xfId="13915"/>
    <cellStyle name="Comma 3 3 3 8 4 2" xfId="13916"/>
    <cellStyle name="Comma 3 3 3 8 4 3" xfId="13917"/>
    <cellStyle name="Comma 3 3 3 8 5" xfId="13918"/>
    <cellStyle name="Comma 3 3 3 8 5 2" xfId="13919"/>
    <cellStyle name="Comma 3 3 3 8 5 3" xfId="13920"/>
    <cellStyle name="Comma 3 3 3 8 6" xfId="13921"/>
    <cellStyle name="Comma 3 3 3 8 7" xfId="13922"/>
    <cellStyle name="Comma 3 3 3 9" xfId="13923"/>
    <cellStyle name="Comma 3 3 3 9 2" xfId="13924"/>
    <cellStyle name="Comma 3 3 3 9 3" xfId="13925"/>
    <cellStyle name="Comma 3 3 4" xfId="13926"/>
    <cellStyle name="Comma 3 3 4 10" xfId="13927"/>
    <cellStyle name="Comma 3 3 4 11" xfId="13928"/>
    <cellStyle name="Comma 3 3 4 2" xfId="13929"/>
    <cellStyle name="Comma 3 3 4 2 2" xfId="13930"/>
    <cellStyle name="Comma 3 3 4 2 2 2" xfId="13931"/>
    <cellStyle name="Comma 3 3 4 2 2 2 2" xfId="13932"/>
    <cellStyle name="Comma 3 3 4 2 2 2 3" xfId="13933"/>
    <cellStyle name="Comma 3 3 4 2 2 3" xfId="13934"/>
    <cellStyle name="Comma 3 3 4 2 2 3 2" xfId="13935"/>
    <cellStyle name="Comma 3 3 4 2 2 3 3" xfId="13936"/>
    <cellStyle name="Comma 3 3 4 2 2 4" xfId="13937"/>
    <cellStyle name="Comma 3 3 4 2 2 4 2" xfId="13938"/>
    <cellStyle name="Comma 3 3 4 2 2 4 3" xfId="13939"/>
    <cellStyle name="Comma 3 3 4 2 2 5" xfId="13940"/>
    <cellStyle name="Comma 3 3 4 2 2 5 2" xfId="13941"/>
    <cellStyle name="Comma 3 3 4 2 2 5 3" xfId="13942"/>
    <cellStyle name="Comma 3 3 4 2 2 6" xfId="13943"/>
    <cellStyle name="Comma 3 3 4 2 2 7" xfId="13944"/>
    <cellStyle name="Comma 3 3 4 2 3" xfId="13945"/>
    <cellStyle name="Comma 3 3 4 2 3 2" xfId="13946"/>
    <cellStyle name="Comma 3 3 4 2 3 3" xfId="13947"/>
    <cellStyle name="Comma 3 3 4 2 4" xfId="13948"/>
    <cellStyle name="Comma 3 3 4 2 4 2" xfId="13949"/>
    <cellStyle name="Comma 3 3 4 2 4 3" xfId="13950"/>
    <cellStyle name="Comma 3 3 4 2 5" xfId="13951"/>
    <cellStyle name="Comma 3 3 4 2 5 2" xfId="13952"/>
    <cellStyle name="Comma 3 3 4 2 5 3" xfId="13953"/>
    <cellStyle name="Comma 3 3 4 2 6" xfId="13954"/>
    <cellStyle name="Comma 3 3 4 2 6 2" xfId="13955"/>
    <cellStyle name="Comma 3 3 4 2 6 3" xfId="13956"/>
    <cellStyle name="Comma 3 3 4 2 7" xfId="13957"/>
    <cellStyle name="Comma 3 3 4 2 8" xfId="13958"/>
    <cellStyle name="Comma 3 3 4 3" xfId="13959"/>
    <cellStyle name="Comma 3 3 4 3 2" xfId="13960"/>
    <cellStyle name="Comma 3 3 4 3 2 2" xfId="13961"/>
    <cellStyle name="Comma 3 3 4 3 2 3" xfId="13962"/>
    <cellStyle name="Comma 3 3 4 3 3" xfId="13963"/>
    <cellStyle name="Comma 3 3 4 3 3 2" xfId="13964"/>
    <cellStyle name="Comma 3 3 4 3 3 3" xfId="13965"/>
    <cellStyle name="Comma 3 3 4 3 4" xfId="13966"/>
    <cellStyle name="Comma 3 3 4 3 4 2" xfId="13967"/>
    <cellStyle name="Comma 3 3 4 3 4 3" xfId="13968"/>
    <cellStyle name="Comma 3 3 4 3 5" xfId="13969"/>
    <cellStyle name="Comma 3 3 4 3 5 2" xfId="13970"/>
    <cellStyle name="Comma 3 3 4 3 5 3" xfId="13971"/>
    <cellStyle name="Comma 3 3 4 3 6" xfId="13972"/>
    <cellStyle name="Comma 3 3 4 3 7" xfId="13973"/>
    <cellStyle name="Comma 3 3 4 4" xfId="13974"/>
    <cellStyle name="Comma 3 3 4 4 2" xfId="13975"/>
    <cellStyle name="Comma 3 3 4 4 2 2" xfId="13976"/>
    <cellStyle name="Comma 3 3 4 4 2 3" xfId="13977"/>
    <cellStyle name="Comma 3 3 4 4 3" xfId="13978"/>
    <cellStyle name="Comma 3 3 4 4 3 2" xfId="13979"/>
    <cellStyle name="Comma 3 3 4 4 3 3" xfId="13980"/>
    <cellStyle name="Comma 3 3 4 4 4" xfId="13981"/>
    <cellStyle name="Comma 3 3 4 4 4 2" xfId="13982"/>
    <cellStyle name="Comma 3 3 4 4 4 3" xfId="13983"/>
    <cellStyle name="Comma 3 3 4 4 5" xfId="13984"/>
    <cellStyle name="Comma 3 3 4 4 5 2" xfId="13985"/>
    <cellStyle name="Comma 3 3 4 4 5 3" xfId="13986"/>
    <cellStyle name="Comma 3 3 4 4 6" xfId="13987"/>
    <cellStyle name="Comma 3 3 4 4 7" xfId="13988"/>
    <cellStyle name="Comma 3 3 4 5" xfId="13989"/>
    <cellStyle name="Comma 3 3 4 5 2" xfId="13990"/>
    <cellStyle name="Comma 3 3 4 5 2 2" xfId="13991"/>
    <cellStyle name="Comma 3 3 4 5 2 3" xfId="13992"/>
    <cellStyle name="Comma 3 3 4 5 3" xfId="13993"/>
    <cellStyle name="Comma 3 3 4 5 3 2" xfId="13994"/>
    <cellStyle name="Comma 3 3 4 5 3 3" xfId="13995"/>
    <cellStyle name="Comma 3 3 4 5 4" xfId="13996"/>
    <cellStyle name="Comma 3 3 4 5 4 2" xfId="13997"/>
    <cellStyle name="Comma 3 3 4 5 4 3" xfId="13998"/>
    <cellStyle name="Comma 3 3 4 5 5" xfId="13999"/>
    <cellStyle name="Comma 3 3 4 5 5 2" xfId="14000"/>
    <cellStyle name="Comma 3 3 4 5 5 3" xfId="14001"/>
    <cellStyle name="Comma 3 3 4 5 6" xfId="14002"/>
    <cellStyle name="Comma 3 3 4 5 7" xfId="14003"/>
    <cellStyle name="Comma 3 3 4 6" xfId="14004"/>
    <cellStyle name="Comma 3 3 4 6 2" xfId="14005"/>
    <cellStyle name="Comma 3 3 4 6 3" xfId="14006"/>
    <cellStyle name="Comma 3 3 4 7" xfId="14007"/>
    <cellStyle name="Comma 3 3 4 7 2" xfId="14008"/>
    <cellStyle name="Comma 3 3 4 7 3" xfId="14009"/>
    <cellStyle name="Comma 3 3 4 8" xfId="14010"/>
    <cellStyle name="Comma 3 3 4 8 2" xfId="14011"/>
    <cellStyle name="Comma 3 3 4 8 3" xfId="14012"/>
    <cellStyle name="Comma 3 3 4 9" xfId="14013"/>
    <cellStyle name="Comma 3 3 4 9 2" xfId="14014"/>
    <cellStyle name="Comma 3 3 4 9 3" xfId="14015"/>
    <cellStyle name="Comma 3 3 5" xfId="14016"/>
    <cellStyle name="Comma 3 3 5 2" xfId="14017"/>
    <cellStyle name="Comma 3 3 5 2 2" xfId="14018"/>
    <cellStyle name="Comma 3 3 5 2 2 2" xfId="14019"/>
    <cellStyle name="Comma 3 3 5 2 2 3" xfId="14020"/>
    <cellStyle name="Comma 3 3 5 2 3" xfId="14021"/>
    <cellStyle name="Comma 3 3 5 2 3 2" xfId="14022"/>
    <cellStyle name="Comma 3 3 5 2 3 3" xfId="14023"/>
    <cellStyle name="Comma 3 3 5 2 4" xfId="14024"/>
    <cellStyle name="Comma 3 3 5 2 4 2" xfId="14025"/>
    <cellStyle name="Comma 3 3 5 2 4 3" xfId="14026"/>
    <cellStyle name="Comma 3 3 5 2 5" xfId="14027"/>
    <cellStyle name="Comma 3 3 5 2 5 2" xfId="14028"/>
    <cellStyle name="Comma 3 3 5 2 5 3" xfId="14029"/>
    <cellStyle name="Comma 3 3 5 2 6" xfId="14030"/>
    <cellStyle name="Comma 3 3 5 2 7" xfId="14031"/>
    <cellStyle name="Comma 3 3 5 3" xfId="14032"/>
    <cellStyle name="Comma 3 3 5 3 2" xfId="14033"/>
    <cellStyle name="Comma 3 3 5 3 3" xfId="14034"/>
    <cellStyle name="Comma 3 3 5 4" xfId="14035"/>
    <cellStyle name="Comma 3 3 5 4 2" xfId="14036"/>
    <cellStyle name="Comma 3 3 5 4 3" xfId="14037"/>
    <cellStyle name="Comma 3 3 5 5" xfId="14038"/>
    <cellStyle name="Comma 3 3 5 5 2" xfId="14039"/>
    <cellStyle name="Comma 3 3 5 5 3" xfId="14040"/>
    <cellStyle name="Comma 3 3 5 6" xfId="14041"/>
    <cellStyle name="Comma 3 3 5 6 2" xfId="14042"/>
    <cellStyle name="Comma 3 3 5 6 3" xfId="14043"/>
    <cellStyle name="Comma 3 3 5 7" xfId="14044"/>
    <cellStyle name="Comma 3 3 5 8" xfId="14045"/>
    <cellStyle name="Comma 3 3 6" xfId="14046"/>
    <cellStyle name="Comma 3 3 6 2" xfId="14047"/>
    <cellStyle name="Comma 3 3 6 2 2" xfId="14048"/>
    <cellStyle name="Comma 3 3 6 2 2 2" xfId="14049"/>
    <cellStyle name="Comma 3 3 6 2 2 3" xfId="14050"/>
    <cellStyle name="Comma 3 3 6 2 3" xfId="14051"/>
    <cellStyle name="Comma 3 3 6 2 3 2" xfId="14052"/>
    <cellStyle name="Comma 3 3 6 2 3 3" xfId="14053"/>
    <cellStyle name="Comma 3 3 6 2 4" xfId="14054"/>
    <cellStyle name="Comma 3 3 6 2 4 2" xfId="14055"/>
    <cellStyle name="Comma 3 3 6 2 4 3" xfId="14056"/>
    <cellStyle name="Comma 3 3 6 2 5" xfId="14057"/>
    <cellStyle name="Comma 3 3 6 2 5 2" xfId="14058"/>
    <cellStyle name="Comma 3 3 6 2 5 3" xfId="14059"/>
    <cellStyle name="Comma 3 3 6 2 6" xfId="14060"/>
    <cellStyle name="Comma 3 3 6 2 7" xfId="14061"/>
    <cellStyle name="Comma 3 3 6 3" xfId="14062"/>
    <cellStyle name="Comma 3 3 6 3 2" xfId="14063"/>
    <cellStyle name="Comma 3 3 6 3 3" xfId="14064"/>
    <cellStyle name="Comma 3 3 6 4" xfId="14065"/>
    <cellStyle name="Comma 3 3 6 4 2" xfId="14066"/>
    <cellStyle name="Comma 3 3 6 4 3" xfId="14067"/>
    <cellStyle name="Comma 3 3 6 5" xfId="14068"/>
    <cellStyle name="Comma 3 3 6 5 2" xfId="14069"/>
    <cellStyle name="Comma 3 3 6 5 3" xfId="14070"/>
    <cellStyle name="Comma 3 3 6 6" xfId="14071"/>
    <cellStyle name="Comma 3 3 6 6 2" xfId="14072"/>
    <cellStyle name="Comma 3 3 6 6 3" xfId="14073"/>
    <cellStyle name="Comma 3 3 6 7" xfId="14074"/>
    <cellStyle name="Comma 3 3 6 8" xfId="14075"/>
    <cellStyle name="Comma 3 3 7" xfId="14076"/>
    <cellStyle name="Comma 3 3 7 2" xfId="14077"/>
    <cellStyle name="Comma 3 3 7 2 2" xfId="14078"/>
    <cellStyle name="Comma 3 3 7 2 3" xfId="14079"/>
    <cellStyle name="Comma 3 3 7 3" xfId="14080"/>
    <cellStyle name="Comma 3 3 7 3 2" xfId="14081"/>
    <cellStyle name="Comma 3 3 7 3 3" xfId="14082"/>
    <cellStyle name="Comma 3 3 7 4" xfId="14083"/>
    <cellStyle name="Comma 3 3 7 4 2" xfId="14084"/>
    <cellStyle name="Comma 3 3 7 4 3" xfId="14085"/>
    <cellStyle name="Comma 3 3 7 5" xfId="14086"/>
    <cellStyle name="Comma 3 3 7 5 2" xfId="14087"/>
    <cellStyle name="Comma 3 3 7 5 3" xfId="14088"/>
    <cellStyle name="Comma 3 3 7 6" xfId="14089"/>
    <cellStyle name="Comma 3 3 7 7" xfId="14090"/>
    <cellStyle name="Comma 3 3 8" xfId="14091"/>
    <cellStyle name="Comma 3 3 8 2" xfId="14092"/>
    <cellStyle name="Comma 3 3 8 2 2" xfId="14093"/>
    <cellStyle name="Comma 3 3 8 2 3" xfId="14094"/>
    <cellStyle name="Comma 3 3 8 3" xfId="14095"/>
    <cellStyle name="Comma 3 3 8 3 2" xfId="14096"/>
    <cellStyle name="Comma 3 3 8 3 3" xfId="14097"/>
    <cellStyle name="Comma 3 3 8 4" xfId="14098"/>
    <cellStyle name="Comma 3 3 8 4 2" xfId="14099"/>
    <cellStyle name="Comma 3 3 8 4 3" xfId="14100"/>
    <cellStyle name="Comma 3 3 8 5" xfId="14101"/>
    <cellStyle name="Comma 3 3 8 5 2" xfId="14102"/>
    <cellStyle name="Comma 3 3 8 5 3" xfId="14103"/>
    <cellStyle name="Comma 3 3 8 6" xfId="14104"/>
    <cellStyle name="Comma 3 3 8 7" xfId="14105"/>
    <cellStyle name="Comma 3 3 9" xfId="14106"/>
    <cellStyle name="Comma 3 3 9 2" xfId="14107"/>
    <cellStyle name="Comma 3 3 9 2 2" xfId="14108"/>
    <cellStyle name="Comma 3 3 9 2 3" xfId="14109"/>
    <cellStyle name="Comma 3 3 9 3" xfId="14110"/>
    <cellStyle name="Comma 3 3 9 3 2" xfId="14111"/>
    <cellStyle name="Comma 3 3 9 3 3" xfId="14112"/>
    <cellStyle name="Comma 3 3 9 4" xfId="14113"/>
    <cellStyle name="Comma 3 3 9 4 2" xfId="14114"/>
    <cellStyle name="Comma 3 3 9 4 3" xfId="14115"/>
    <cellStyle name="Comma 3 3 9 5" xfId="14116"/>
    <cellStyle name="Comma 3 3 9 5 2" xfId="14117"/>
    <cellStyle name="Comma 3 3 9 5 3" xfId="14118"/>
    <cellStyle name="Comma 3 3 9 6" xfId="14119"/>
    <cellStyle name="Comma 3 3 9 7" xfId="14120"/>
    <cellStyle name="Comma 3 4" xfId="1524"/>
    <cellStyle name="Comma 3 4 2" xfId="14122"/>
    <cellStyle name="Comma 3 4 3" xfId="14121"/>
    <cellStyle name="Comma 3 5" xfId="14123"/>
    <cellStyle name="Comma 3 5 10" xfId="14124"/>
    <cellStyle name="Comma 3 5 10 2" xfId="14125"/>
    <cellStyle name="Comma 3 5 10 3" xfId="14126"/>
    <cellStyle name="Comma 3 5 11" xfId="14127"/>
    <cellStyle name="Comma 3 5 11 2" xfId="14128"/>
    <cellStyle name="Comma 3 5 11 3" xfId="14129"/>
    <cellStyle name="Comma 3 5 12" xfId="14130"/>
    <cellStyle name="Comma 3 5 12 2" xfId="14131"/>
    <cellStyle name="Comma 3 5 12 3" xfId="14132"/>
    <cellStyle name="Comma 3 5 13" xfId="14133"/>
    <cellStyle name="Comma 3 5 13 2" xfId="14134"/>
    <cellStyle name="Comma 3 5 13 3" xfId="14135"/>
    <cellStyle name="Comma 3 5 14" xfId="14136"/>
    <cellStyle name="Comma 3 5 15" xfId="14137"/>
    <cellStyle name="Comma 3 5 2" xfId="14138"/>
    <cellStyle name="Comma 3 5 2 10" xfId="14139"/>
    <cellStyle name="Comma 3 5 2 10 2" xfId="14140"/>
    <cellStyle name="Comma 3 5 2 10 3" xfId="14141"/>
    <cellStyle name="Comma 3 5 2 11" xfId="14142"/>
    <cellStyle name="Comma 3 5 2 11 2" xfId="14143"/>
    <cellStyle name="Comma 3 5 2 11 3" xfId="14144"/>
    <cellStyle name="Comma 3 5 2 12" xfId="14145"/>
    <cellStyle name="Comma 3 5 2 12 2" xfId="14146"/>
    <cellStyle name="Comma 3 5 2 12 3" xfId="14147"/>
    <cellStyle name="Comma 3 5 2 13" xfId="14148"/>
    <cellStyle name="Comma 3 5 2 14" xfId="14149"/>
    <cellStyle name="Comma 3 5 2 2" xfId="14150"/>
    <cellStyle name="Comma 3 5 2 2 10" xfId="14151"/>
    <cellStyle name="Comma 3 5 2 2 11" xfId="14152"/>
    <cellStyle name="Comma 3 5 2 2 2" xfId="14153"/>
    <cellStyle name="Comma 3 5 2 2 2 2" xfId="14154"/>
    <cellStyle name="Comma 3 5 2 2 2 2 2" xfId="14155"/>
    <cellStyle name="Comma 3 5 2 2 2 2 2 2" xfId="14156"/>
    <cellStyle name="Comma 3 5 2 2 2 2 2 3" xfId="14157"/>
    <cellStyle name="Comma 3 5 2 2 2 2 3" xfId="14158"/>
    <cellStyle name="Comma 3 5 2 2 2 2 3 2" xfId="14159"/>
    <cellStyle name="Comma 3 5 2 2 2 2 3 3" xfId="14160"/>
    <cellStyle name="Comma 3 5 2 2 2 2 4" xfId="14161"/>
    <cellStyle name="Comma 3 5 2 2 2 2 4 2" xfId="14162"/>
    <cellStyle name="Comma 3 5 2 2 2 2 4 3" xfId="14163"/>
    <cellStyle name="Comma 3 5 2 2 2 2 5" xfId="14164"/>
    <cellStyle name="Comma 3 5 2 2 2 2 5 2" xfId="14165"/>
    <cellStyle name="Comma 3 5 2 2 2 2 5 3" xfId="14166"/>
    <cellStyle name="Comma 3 5 2 2 2 2 6" xfId="14167"/>
    <cellStyle name="Comma 3 5 2 2 2 2 7" xfId="14168"/>
    <cellStyle name="Comma 3 5 2 2 2 3" xfId="14169"/>
    <cellStyle name="Comma 3 5 2 2 2 3 2" xfId="14170"/>
    <cellStyle name="Comma 3 5 2 2 2 3 3" xfId="14171"/>
    <cellStyle name="Comma 3 5 2 2 2 4" xfId="14172"/>
    <cellStyle name="Comma 3 5 2 2 2 4 2" xfId="14173"/>
    <cellStyle name="Comma 3 5 2 2 2 4 3" xfId="14174"/>
    <cellStyle name="Comma 3 5 2 2 2 5" xfId="14175"/>
    <cellStyle name="Comma 3 5 2 2 2 5 2" xfId="14176"/>
    <cellStyle name="Comma 3 5 2 2 2 5 3" xfId="14177"/>
    <cellStyle name="Comma 3 5 2 2 2 6" xfId="14178"/>
    <cellStyle name="Comma 3 5 2 2 2 6 2" xfId="14179"/>
    <cellStyle name="Comma 3 5 2 2 2 6 3" xfId="14180"/>
    <cellStyle name="Comma 3 5 2 2 2 7" xfId="14181"/>
    <cellStyle name="Comma 3 5 2 2 2 8" xfId="14182"/>
    <cellStyle name="Comma 3 5 2 2 3" xfId="14183"/>
    <cellStyle name="Comma 3 5 2 2 3 2" xfId="14184"/>
    <cellStyle name="Comma 3 5 2 2 3 2 2" xfId="14185"/>
    <cellStyle name="Comma 3 5 2 2 3 2 3" xfId="14186"/>
    <cellStyle name="Comma 3 5 2 2 3 3" xfId="14187"/>
    <cellStyle name="Comma 3 5 2 2 3 3 2" xfId="14188"/>
    <cellStyle name="Comma 3 5 2 2 3 3 3" xfId="14189"/>
    <cellStyle name="Comma 3 5 2 2 3 4" xfId="14190"/>
    <cellStyle name="Comma 3 5 2 2 3 4 2" xfId="14191"/>
    <cellStyle name="Comma 3 5 2 2 3 4 3" xfId="14192"/>
    <cellStyle name="Comma 3 5 2 2 3 5" xfId="14193"/>
    <cellStyle name="Comma 3 5 2 2 3 5 2" xfId="14194"/>
    <cellStyle name="Comma 3 5 2 2 3 5 3" xfId="14195"/>
    <cellStyle name="Comma 3 5 2 2 3 6" xfId="14196"/>
    <cellStyle name="Comma 3 5 2 2 3 7" xfId="14197"/>
    <cellStyle name="Comma 3 5 2 2 4" xfId="14198"/>
    <cellStyle name="Comma 3 5 2 2 4 2" xfId="14199"/>
    <cellStyle name="Comma 3 5 2 2 4 2 2" xfId="14200"/>
    <cellStyle name="Comma 3 5 2 2 4 2 3" xfId="14201"/>
    <cellStyle name="Comma 3 5 2 2 4 3" xfId="14202"/>
    <cellStyle name="Comma 3 5 2 2 4 3 2" xfId="14203"/>
    <cellStyle name="Comma 3 5 2 2 4 3 3" xfId="14204"/>
    <cellStyle name="Comma 3 5 2 2 4 4" xfId="14205"/>
    <cellStyle name="Comma 3 5 2 2 4 4 2" xfId="14206"/>
    <cellStyle name="Comma 3 5 2 2 4 4 3" xfId="14207"/>
    <cellStyle name="Comma 3 5 2 2 4 5" xfId="14208"/>
    <cellStyle name="Comma 3 5 2 2 4 5 2" xfId="14209"/>
    <cellStyle name="Comma 3 5 2 2 4 5 3" xfId="14210"/>
    <cellStyle name="Comma 3 5 2 2 4 6" xfId="14211"/>
    <cellStyle name="Comma 3 5 2 2 4 7" xfId="14212"/>
    <cellStyle name="Comma 3 5 2 2 5" xfId="14213"/>
    <cellStyle name="Comma 3 5 2 2 5 2" xfId="14214"/>
    <cellStyle name="Comma 3 5 2 2 5 2 2" xfId="14215"/>
    <cellStyle name="Comma 3 5 2 2 5 2 3" xfId="14216"/>
    <cellStyle name="Comma 3 5 2 2 5 3" xfId="14217"/>
    <cellStyle name="Comma 3 5 2 2 5 3 2" xfId="14218"/>
    <cellStyle name="Comma 3 5 2 2 5 3 3" xfId="14219"/>
    <cellStyle name="Comma 3 5 2 2 5 4" xfId="14220"/>
    <cellStyle name="Comma 3 5 2 2 5 4 2" xfId="14221"/>
    <cellStyle name="Comma 3 5 2 2 5 4 3" xfId="14222"/>
    <cellStyle name="Comma 3 5 2 2 5 5" xfId="14223"/>
    <cellStyle name="Comma 3 5 2 2 5 5 2" xfId="14224"/>
    <cellStyle name="Comma 3 5 2 2 5 5 3" xfId="14225"/>
    <cellStyle name="Comma 3 5 2 2 5 6" xfId="14226"/>
    <cellStyle name="Comma 3 5 2 2 5 7" xfId="14227"/>
    <cellStyle name="Comma 3 5 2 2 6" xfId="14228"/>
    <cellStyle name="Comma 3 5 2 2 6 2" xfId="14229"/>
    <cellStyle name="Comma 3 5 2 2 6 3" xfId="14230"/>
    <cellStyle name="Comma 3 5 2 2 7" xfId="14231"/>
    <cellStyle name="Comma 3 5 2 2 7 2" xfId="14232"/>
    <cellStyle name="Comma 3 5 2 2 7 3" xfId="14233"/>
    <cellStyle name="Comma 3 5 2 2 8" xfId="14234"/>
    <cellStyle name="Comma 3 5 2 2 8 2" xfId="14235"/>
    <cellStyle name="Comma 3 5 2 2 8 3" xfId="14236"/>
    <cellStyle name="Comma 3 5 2 2 9" xfId="14237"/>
    <cellStyle name="Comma 3 5 2 2 9 2" xfId="14238"/>
    <cellStyle name="Comma 3 5 2 2 9 3" xfId="14239"/>
    <cellStyle name="Comma 3 5 2 3" xfId="14240"/>
    <cellStyle name="Comma 3 5 2 3 2" xfId="14241"/>
    <cellStyle name="Comma 3 5 2 3 2 2" xfId="14242"/>
    <cellStyle name="Comma 3 5 2 3 2 2 2" xfId="14243"/>
    <cellStyle name="Comma 3 5 2 3 2 2 3" xfId="14244"/>
    <cellStyle name="Comma 3 5 2 3 2 3" xfId="14245"/>
    <cellStyle name="Comma 3 5 2 3 2 3 2" xfId="14246"/>
    <cellStyle name="Comma 3 5 2 3 2 3 3" xfId="14247"/>
    <cellStyle name="Comma 3 5 2 3 2 4" xfId="14248"/>
    <cellStyle name="Comma 3 5 2 3 2 4 2" xfId="14249"/>
    <cellStyle name="Comma 3 5 2 3 2 4 3" xfId="14250"/>
    <cellStyle name="Comma 3 5 2 3 2 5" xfId="14251"/>
    <cellStyle name="Comma 3 5 2 3 2 5 2" xfId="14252"/>
    <cellStyle name="Comma 3 5 2 3 2 5 3" xfId="14253"/>
    <cellStyle name="Comma 3 5 2 3 2 6" xfId="14254"/>
    <cellStyle name="Comma 3 5 2 3 2 7" xfId="14255"/>
    <cellStyle name="Comma 3 5 2 3 3" xfId="14256"/>
    <cellStyle name="Comma 3 5 2 3 3 2" xfId="14257"/>
    <cellStyle name="Comma 3 5 2 3 3 3" xfId="14258"/>
    <cellStyle name="Comma 3 5 2 3 4" xfId="14259"/>
    <cellStyle name="Comma 3 5 2 3 4 2" xfId="14260"/>
    <cellStyle name="Comma 3 5 2 3 4 3" xfId="14261"/>
    <cellStyle name="Comma 3 5 2 3 5" xfId="14262"/>
    <cellStyle name="Comma 3 5 2 3 5 2" xfId="14263"/>
    <cellStyle name="Comma 3 5 2 3 5 3" xfId="14264"/>
    <cellStyle name="Comma 3 5 2 3 6" xfId="14265"/>
    <cellStyle name="Comma 3 5 2 3 6 2" xfId="14266"/>
    <cellStyle name="Comma 3 5 2 3 6 3" xfId="14267"/>
    <cellStyle name="Comma 3 5 2 3 7" xfId="14268"/>
    <cellStyle name="Comma 3 5 2 3 8" xfId="14269"/>
    <cellStyle name="Comma 3 5 2 4" xfId="14270"/>
    <cellStyle name="Comma 3 5 2 4 2" xfId="14271"/>
    <cellStyle name="Comma 3 5 2 4 2 2" xfId="14272"/>
    <cellStyle name="Comma 3 5 2 4 2 2 2" xfId="14273"/>
    <cellStyle name="Comma 3 5 2 4 2 2 3" xfId="14274"/>
    <cellStyle name="Comma 3 5 2 4 2 3" xfId="14275"/>
    <cellStyle name="Comma 3 5 2 4 2 3 2" xfId="14276"/>
    <cellStyle name="Comma 3 5 2 4 2 3 3" xfId="14277"/>
    <cellStyle name="Comma 3 5 2 4 2 4" xfId="14278"/>
    <cellStyle name="Comma 3 5 2 4 2 4 2" xfId="14279"/>
    <cellStyle name="Comma 3 5 2 4 2 4 3" xfId="14280"/>
    <cellStyle name="Comma 3 5 2 4 2 5" xfId="14281"/>
    <cellStyle name="Comma 3 5 2 4 2 5 2" xfId="14282"/>
    <cellStyle name="Comma 3 5 2 4 2 5 3" xfId="14283"/>
    <cellStyle name="Comma 3 5 2 4 2 6" xfId="14284"/>
    <cellStyle name="Comma 3 5 2 4 2 7" xfId="14285"/>
    <cellStyle name="Comma 3 5 2 4 3" xfId="14286"/>
    <cellStyle name="Comma 3 5 2 4 3 2" xfId="14287"/>
    <cellStyle name="Comma 3 5 2 4 3 3" xfId="14288"/>
    <cellStyle name="Comma 3 5 2 4 4" xfId="14289"/>
    <cellStyle name="Comma 3 5 2 4 4 2" xfId="14290"/>
    <cellStyle name="Comma 3 5 2 4 4 3" xfId="14291"/>
    <cellStyle name="Comma 3 5 2 4 5" xfId="14292"/>
    <cellStyle name="Comma 3 5 2 4 5 2" xfId="14293"/>
    <cellStyle name="Comma 3 5 2 4 5 3" xfId="14294"/>
    <cellStyle name="Comma 3 5 2 4 6" xfId="14295"/>
    <cellStyle name="Comma 3 5 2 4 6 2" xfId="14296"/>
    <cellStyle name="Comma 3 5 2 4 6 3" xfId="14297"/>
    <cellStyle name="Comma 3 5 2 4 7" xfId="14298"/>
    <cellStyle name="Comma 3 5 2 4 8" xfId="14299"/>
    <cellStyle name="Comma 3 5 2 5" xfId="14300"/>
    <cellStyle name="Comma 3 5 2 5 2" xfId="14301"/>
    <cellStyle name="Comma 3 5 2 5 2 2" xfId="14302"/>
    <cellStyle name="Comma 3 5 2 5 2 3" xfId="14303"/>
    <cellStyle name="Comma 3 5 2 5 3" xfId="14304"/>
    <cellStyle name="Comma 3 5 2 5 3 2" xfId="14305"/>
    <cellStyle name="Comma 3 5 2 5 3 3" xfId="14306"/>
    <cellStyle name="Comma 3 5 2 5 4" xfId="14307"/>
    <cellStyle name="Comma 3 5 2 5 4 2" xfId="14308"/>
    <cellStyle name="Comma 3 5 2 5 4 3" xfId="14309"/>
    <cellStyle name="Comma 3 5 2 5 5" xfId="14310"/>
    <cellStyle name="Comma 3 5 2 5 5 2" xfId="14311"/>
    <cellStyle name="Comma 3 5 2 5 5 3" xfId="14312"/>
    <cellStyle name="Comma 3 5 2 5 6" xfId="14313"/>
    <cellStyle name="Comma 3 5 2 5 7" xfId="14314"/>
    <cellStyle name="Comma 3 5 2 6" xfId="14315"/>
    <cellStyle name="Comma 3 5 2 6 2" xfId="14316"/>
    <cellStyle name="Comma 3 5 2 6 2 2" xfId="14317"/>
    <cellStyle name="Comma 3 5 2 6 2 3" xfId="14318"/>
    <cellStyle name="Comma 3 5 2 6 3" xfId="14319"/>
    <cellStyle name="Comma 3 5 2 6 3 2" xfId="14320"/>
    <cellStyle name="Comma 3 5 2 6 3 3" xfId="14321"/>
    <cellStyle name="Comma 3 5 2 6 4" xfId="14322"/>
    <cellStyle name="Comma 3 5 2 6 4 2" xfId="14323"/>
    <cellStyle name="Comma 3 5 2 6 4 3" xfId="14324"/>
    <cellStyle name="Comma 3 5 2 6 5" xfId="14325"/>
    <cellStyle name="Comma 3 5 2 6 5 2" xfId="14326"/>
    <cellStyle name="Comma 3 5 2 6 5 3" xfId="14327"/>
    <cellStyle name="Comma 3 5 2 6 6" xfId="14328"/>
    <cellStyle name="Comma 3 5 2 6 7" xfId="14329"/>
    <cellStyle name="Comma 3 5 2 7" xfId="14330"/>
    <cellStyle name="Comma 3 5 2 7 2" xfId="14331"/>
    <cellStyle name="Comma 3 5 2 7 2 2" xfId="14332"/>
    <cellStyle name="Comma 3 5 2 7 2 3" xfId="14333"/>
    <cellStyle name="Comma 3 5 2 7 3" xfId="14334"/>
    <cellStyle name="Comma 3 5 2 7 3 2" xfId="14335"/>
    <cellStyle name="Comma 3 5 2 7 3 3" xfId="14336"/>
    <cellStyle name="Comma 3 5 2 7 4" xfId="14337"/>
    <cellStyle name="Comma 3 5 2 7 4 2" xfId="14338"/>
    <cellStyle name="Comma 3 5 2 7 4 3" xfId="14339"/>
    <cellStyle name="Comma 3 5 2 7 5" xfId="14340"/>
    <cellStyle name="Comma 3 5 2 7 5 2" xfId="14341"/>
    <cellStyle name="Comma 3 5 2 7 5 3" xfId="14342"/>
    <cellStyle name="Comma 3 5 2 7 6" xfId="14343"/>
    <cellStyle name="Comma 3 5 2 7 7" xfId="14344"/>
    <cellStyle name="Comma 3 5 2 8" xfId="14345"/>
    <cellStyle name="Comma 3 5 2 8 2" xfId="14346"/>
    <cellStyle name="Comma 3 5 2 8 2 2" xfId="14347"/>
    <cellStyle name="Comma 3 5 2 8 2 3" xfId="14348"/>
    <cellStyle name="Comma 3 5 2 8 3" xfId="14349"/>
    <cellStyle name="Comma 3 5 2 8 3 2" xfId="14350"/>
    <cellStyle name="Comma 3 5 2 8 3 3" xfId="14351"/>
    <cellStyle name="Comma 3 5 2 8 4" xfId="14352"/>
    <cellStyle name="Comma 3 5 2 8 4 2" xfId="14353"/>
    <cellStyle name="Comma 3 5 2 8 4 3" xfId="14354"/>
    <cellStyle name="Comma 3 5 2 8 5" xfId="14355"/>
    <cellStyle name="Comma 3 5 2 8 5 2" xfId="14356"/>
    <cellStyle name="Comma 3 5 2 8 5 3" xfId="14357"/>
    <cellStyle name="Comma 3 5 2 8 6" xfId="14358"/>
    <cellStyle name="Comma 3 5 2 8 7" xfId="14359"/>
    <cellStyle name="Comma 3 5 2 9" xfId="14360"/>
    <cellStyle name="Comma 3 5 2 9 2" xfId="14361"/>
    <cellStyle name="Comma 3 5 2 9 3" xfId="14362"/>
    <cellStyle name="Comma 3 5 3" xfId="14363"/>
    <cellStyle name="Comma 3 5 3 10" xfId="14364"/>
    <cellStyle name="Comma 3 5 3 11" xfId="14365"/>
    <cellStyle name="Comma 3 5 3 2" xfId="14366"/>
    <cellStyle name="Comma 3 5 3 2 2" xfId="14367"/>
    <cellStyle name="Comma 3 5 3 2 2 2" xfId="14368"/>
    <cellStyle name="Comma 3 5 3 2 2 2 2" xfId="14369"/>
    <cellStyle name="Comma 3 5 3 2 2 2 3" xfId="14370"/>
    <cellStyle name="Comma 3 5 3 2 2 3" xfId="14371"/>
    <cellStyle name="Comma 3 5 3 2 2 3 2" xfId="14372"/>
    <cellStyle name="Comma 3 5 3 2 2 3 3" xfId="14373"/>
    <cellStyle name="Comma 3 5 3 2 2 4" xfId="14374"/>
    <cellStyle name="Comma 3 5 3 2 2 4 2" xfId="14375"/>
    <cellStyle name="Comma 3 5 3 2 2 4 3" xfId="14376"/>
    <cellStyle name="Comma 3 5 3 2 2 5" xfId="14377"/>
    <cellStyle name="Comma 3 5 3 2 2 5 2" xfId="14378"/>
    <cellStyle name="Comma 3 5 3 2 2 5 3" xfId="14379"/>
    <cellStyle name="Comma 3 5 3 2 2 6" xfId="14380"/>
    <cellStyle name="Comma 3 5 3 2 2 7" xfId="14381"/>
    <cellStyle name="Comma 3 5 3 2 3" xfId="14382"/>
    <cellStyle name="Comma 3 5 3 2 3 2" xfId="14383"/>
    <cellStyle name="Comma 3 5 3 2 3 3" xfId="14384"/>
    <cellStyle name="Comma 3 5 3 2 4" xfId="14385"/>
    <cellStyle name="Comma 3 5 3 2 4 2" xfId="14386"/>
    <cellStyle name="Comma 3 5 3 2 4 3" xfId="14387"/>
    <cellStyle name="Comma 3 5 3 2 5" xfId="14388"/>
    <cellStyle name="Comma 3 5 3 2 5 2" xfId="14389"/>
    <cellStyle name="Comma 3 5 3 2 5 3" xfId="14390"/>
    <cellStyle name="Comma 3 5 3 2 6" xfId="14391"/>
    <cellStyle name="Comma 3 5 3 2 6 2" xfId="14392"/>
    <cellStyle name="Comma 3 5 3 2 6 3" xfId="14393"/>
    <cellStyle name="Comma 3 5 3 2 7" xfId="14394"/>
    <cellStyle name="Comma 3 5 3 2 8" xfId="14395"/>
    <cellStyle name="Comma 3 5 3 3" xfId="14396"/>
    <cellStyle name="Comma 3 5 3 3 2" xfId="14397"/>
    <cellStyle name="Comma 3 5 3 3 2 2" xfId="14398"/>
    <cellStyle name="Comma 3 5 3 3 2 3" xfId="14399"/>
    <cellStyle name="Comma 3 5 3 3 3" xfId="14400"/>
    <cellStyle name="Comma 3 5 3 3 3 2" xfId="14401"/>
    <cellStyle name="Comma 3 5 3 3 3 3" xfId="14402"/>
    <cellStyle name="Comma 3 5 3 3 4" xfId="14403"/>
    <cellStyle name="Comma 3 5 3 3 4 2" xfId="14404"/>
    <cellStyle name="Comma 3 5 3 3 4 3" xfId="14405"/>
    <cellStyle name="Comma 3 5 3 3 5" xfId="14406"/>
    <cellStyle name="Comma 3 5 3 3 5 2" xfId="14407"/>
    <cellStyle name="Comma 3 5 3 3 5 3" xfId="14408"/>
    <cellStyle name="Comma 3 5 3 3 6" xfId="14409"/>
    <cellStyle name="Comma 3 5 3 3 7" xfId="14410"/>
    <cellStyle name="Comma 3 5 3 4" xfId="14411"/>
    <cellStyle name="Comma 3 5 3 4 2" xfId="14412"/>
    <cellStyle name="Comma 3 5 3 4 2 2" xfId="14413"/>
    <cellStyle name="Comma 3 5 3 4 2 3" xfId="14414"/>
    <cellStyle name="Comma 3 5 3 4 3" xfId="14415"/>
    <cellStyle name="Comma 3 5 3 4 3 2" xfId="14416"/>
    <cellStyle name="Comma 3 5 3 4 3 3" xfId="14417"/>
    <cellStyle name="Comma 3 5 3 4 4" xfId="14418"/>
    <cellStyle name="Comma 3 5 3 4 4 2" xfId="14419"/>
    <cellStyle name="Comma 3 5 3 4 4 3" xfId="14420"/>
    <cellStyle name="Comma 3 5 3 4 5" xfId="14421"/>
    <cellStyle name="Comma 3 5 3 4 5 2" xfId="14422"/>
    <cellStyle name="Comma 3 5 3 4 5 3" xfId="14423"/>
    <cellStyle name="Comma 3 5 3 4 6" xfId="14424"/>
    <cellStyle name="Comma 3 5 3 4 7" xfId="14425"/>
    <cellStyle name="Comma 3 5 3 5" xfId="14426"/>
    <cellStyle name="Comma 3 5 3 5 2" xfId="14427"/>
    <cellStyle name="Comma 3 5 3 5 2 2" xfId="14428"/>
    <cellStyle name="Comma 3 5 3 5 2 3" xfId="14429"/>
    <cellStyle name="Comma 3 5 3 5 3" xfId="14430"/>
    <cellStyle name="Comma 3 5 3 5 3 2" xfId="14431"/>
    <cellStyle name="Comma 3 5 3 5 3 3" xfId="14432"/>
    <cellStyle name="Comma 3 5 3 5 4" xfId="14433"/>
    <cellStyle name="Comma 3 5 3 5 4 2" xfId="14434"/>
    <cellStyle name="Comma 3 5 3 5 4 3" xfId="14435"/>
    <cellStyle name="Comma 3 5 3 5 5" xfId="14436"/>
    <cellStyle name="Comma 3 5 3 5 5 2" xfId="14437"/>
    <cellStyle name="Comma 3 5 3 5 5 3" xfId="14438"/>
    <cellStyle name="Comma 3 5 3 5 6" xfId="14439"/>
    <cellStyle name="Comma 3 5 3 5 7" xfId="14440"/>
    <cellStyle name="Comma 3 5 3 6" xfId="14441"/>
    <cellStyle name="Comma 3 5 3 6 2" xfId="14442"/>
    <cellStyle name="Comma 3 5 3 6 3" xfId="14443"/>
    <cellStyle name="Comma 3 5 3 7" xfId="14444"/>
    <cellStyle name="Comma 3 5 3 7 2" xfId="14445"/>
    <cellStyle name="Comma 3 5 3 7 3" xfId="14446"/>
    <cellStyle name="Comma 3 5 3 8" xfId="14447"/>
    <cellStyle name="Comma 3 5 3 8 2" xfId="14448"/>
    <cellStyle name="Comma 3 5 3 8 3" xfId="14449"/>
    <cellStyle name="Comma 3 5 3 9" xfId="14450"/>
    <cellStyle name="Comma 3 5 3 9 2" xfId="14451"/>
    <cellStyle name="Comma 3 5 3 9 3" xfId="14452"/>
    <cellStyle name="Comma 3 5 4" xfId="14453"/>
    <cellStyle name="Comma 3 5 4 2" xfId="14454"/>
    <cellStyle name="Comma 3 5 4 2 2" xfId="14455"/>
    <cellStyle name="Comma 3 5 4 2 2 2" xfId="14456"/>
    <cellStyle name="Comma 3 5 4 2 2 3" xfId="14457"/>
    <cellStyle name="Comma 3 5 4 2 3" xfId="14458"/>
    <cellStyle name="Comma 3 5 4 2 3 2" xfId="14459"/>
    <cellStyle name="Comma 3 5 4 2 3 3" xfId="14460"/>
    <cellStyle name="Comma 3 5 4 2 4" xfId="14461"/>
    <cellStyle name="Comma 3 5 4 2 4 2" xfId="14462"/>
    <cellStyle name="Comma 3 5 4 2 4 3" xfId="14463"/>
    <cellStyle name="Comma 3 5 4 2 5" xfId="14464"/>
    <cellStyle name="Comma 3 5 4 2 5 2" xfId="14465"/>
    <cellStyle name="Comma 3 5 4 2 5 3" xfId="14466"/>
    <cellStyle name="Comma 3 5 4 2 6" xfId="14467"/>
    <cellStyle name="Comma 3 5 4 2 7" xfId="14468"/>
    <cellStyle name="Comma 3 5 4 3" xfId="14469"/>
    <cellStyle name="Comma 3 5 4 3 2" xfId="14470"/>
    <cellStyle name="Comma 3 5 4 3 3" xfId="14471"/>
    <cellStyle name="Comma 3 5 4 4" xfId="14472"/>
    <cellStyle name="Comma 3 5 4 4 2" xfId="14473"/>
    <cellStyle name="Comma 3 5 4 4 3" xfId="14474"/>
    <cellStyle name="Comma 3 5 4 5" xfId="14475"/>
    <cellStyle name="Comma 3 5 4 5 2" xfId="14476"/>
    <cellStyle name="Comma 3 5 4 5 3" xfId="14477"/>
    <cellStyle name="Comma 3 5 4 6" xfId="14478"/>
    <cellStyle name="Comma 3 5 4 6 2" xfId="14479"/>
    <cellStyle name="Comma 3 5 4 6 3" xfId="14480"/>
    <cellStyle name="Comma 3 5 4 7" xfId="14481"/>
    <cellStyle name="Comma 3 5 4 8" xfId="14482"/>
    <cellStyle name="Comma 3 5 5" xfId="14483"/>
    <cellStyle name="Comma 3 5 5 2" xfId="14484"/>
    <cellStyle name="Comma 3 5 5 2 2" xfId="14485"/>
    <cellStyle name="Comma 3 5 5 2 2 2" xfId="14486"/>
    <cellStyle name="Comma 3 5 5 2 2 3" xfId="14487"/>
    <cellStyle name="Comma 3 5 5 2 3" xfId="14488"/>
    <cellStyle name="Comma 3 5 5 2 3 2" xfId="14489"/>
    <cellStyle name="Comma 3 5 5 2 3 3" xfId="14490"/>
    <cellStyle name="Comma 3 5 5 2 4" xfId="14491"/>
    <cellStyle name="Comma 3 5 5 2 4 2" xfId="14492"/>
    <cellStyle name="Comma 3 5 5 2 4 3" xfId="14493"/>
    <cellStyle name="Comma 3 5 5 2 5" xfId="14494"/>
    <cellStyle name="Comma 3 5 5 2 5 2" xfId="14495"/>
    <cellStyle name="Comma 3 5 5 2 5 3" xfId="14496"/>
    <cellStyle name="Comma 3 5 5 2 6" xfId="14497"/>
    <cellStyle name="Comma 3 5 5 2 7" xfId="14498"/>
    <cellStyle name="Comma 3 5 5 3" xfId="14499"/>
    <cellStyle name="Comma 3 5 5 3 2" xfId="14500"/>
    <cellStyle name="Comma 3 5 5 3 3" xfId="14501"/>
    <cellStyle name="Comma 3 5 5 4" xfId="14502"/>
    <cellStyle name="Comma 3 5 5 4 2" xfId="14503"/>
    <cellStyle name="Comma 3 5 5 4 3" xfId="14504"/>
    <cellStyle name="Comma 3 5 5 5" xfId="14505"/>
    <cellStyle name="Comma 3 5 5 5 2" xfId="14506"/>
    <cellStyle name="Comma 3 5 5 5 3" xfId="14507"/>
    <cellStyle name="Comma 3 5 5 6" xfId="14508"/>
    <cellStyle name="Comma 3 5 5 6 2" xfId="14509"/>
    <cellStyle name="Comma 3 5 5 6 3" xfId="14510"/>
    <cellStyle name="Comma 3 5 5 7" xfId="14511"/>
    <cellStyle name="Comma 3 5 5 8" xfId="14512"/>
    <cellStyle name="Comma 3 5 6" xfId="14513"/>
    <cellStyle name="Comma 3 5 6 2" xfId="14514"/>
    <cellStyle name="Comma 3 5 6 2 2" xfId="14515"/>
    <cellStyle name="Comma 3 5 6 2 3" xfId="14516"/>
    <cellStyle name="Comma 3 5 6 3" xfId="14517"/>
    <cellStyle name="Comma 3 5 6 3 2" xfId="14518"/>
    <cellStyle name="Comma 3 5 6 3 3" xfId="14519"/>
    <cellStyle name="Comma 3 5 6 4" xfId="14520"/>
    <cellStyle name="Comma 3 5 6 4 2" xfId="14521"/>
    <cellStyle name="Comma 3 5 6 4 3" xfId="14522"/>
    <cellStyle name="Comma 3 5 6 5" xfId="14523"/>
    <cellStyle name="Comma 3 5 6 5 2" xfId="14524"/>
    <cellStyle name="Comma 3 5 6 5 3" xfId="14525"/>
    <cellStyle name="Comma 3 5 6 6" xfId="14526"/>
    <cellStyle name="Comma 3 5 6 7" xfId="14527"/>
    <cellStyle name="Comma 3 5 7" xfId="14528"/>
    <cellStyle name="Comma 3 5 7 2" xfId="14529"/>
    <cellStyle name="Comma 3 5 7 2 2" xfId="14530"/>
    <cellStyle name="Comma 3 5 7 2 3" xfId="14531"/>
    <cellStyle name="Comma 3 5 7 3" xfId="14532"/>
    <cellStyle name="Comma 3 5 7 3 2" xfId="14533"/>
    <cellStyle name="Comma 3 5 7 3 3" xfId="14534"/>
    <cellStyle name="Comma 3 5 7 4" xfId="14535"/>
    <cellStyle name="Comma 3 5 7 4 2" xfId="14536"/>
    <cellStyle name="Comma 3 5 7 4 3" xfId="14537"/>
    <cellStyle name="Comma 3 5 7 5" xfId="14538"/>
    <cellStyle name="Comma 3 5 7 5 2" xfId="14539"/>
    <cellStyle name="Comma 3 5 7 5 3" xfId="14540"/>
    <cellStyle name="Comma 3 5 7 6" xfId="14541"/>
    <cellStyle name="Comma 3 5 7 7" xfId="14542"/>
    <cellStyle name="Comma 3 5 8" xfId="14543"/>
    <cellStyle name="Comma 3 5 8 2" xfId="14544"/>
    <cellStyle name="Comma 3 5 8 2 2" xfId="14545"/>
    <cellStyle name="Comma 3 5 8 2 3" xfId="14546"/>
    <cellStyle name="Comma 3 5 8 3" xfId="14547"/>
    <cellStyle name="Comma 3 5 8 3 2" xfId="14548"/>
    <cellStyle name="Comma 3 5 8 3 3" xfId="14549"/>
    <cellStyle name="Comma 3 5 8 4" xfId="14550"/>
    <cellStyle name="Comma 3 5 8 4 2" xfId="14551"/>
    <cellStyle name="Comma 3 5 8 4 3" xfId="14552"/>
    <cellStyle name="Comma 3 5 8 5" xfId="14553"/>
    <cellStyle name="Comma 3 5 8 5 2" xfId="14554"/>
    <cellStyle name="Comma 3 5 8 5 3" xfId="14555"/>
    <cellStyle name="Comma 3 5 8 6" xfId="14556"/>
    <cellStyle name="Comma 3 5 8 7" xfId="14557"/>
    <cellStyle name="Comma 3 5 9" xfId="14558"/>
    <cellStyle name="Comma 3 5 9 2" xfId="14559"/>
    <cellStyle name="Comma 3 5 9 2 2" xfId="14560"/>
    <cellStyle name="Comma 3 5 9 2 3" xfId="14561"/>
    <cellStyle name="Comma 3 5 9 3" xfId="14562"/>
    <cellStyle name="Comma 3 5 9 3 2" xfId="14563"/>
    <cellStyle name="Comma 3 5 9 3 3" xfId="14564"/>
    <cellStyle name="Comma 3 5 9 4" xfId="14565"/>
    <cellStyle name="Comma 3 5 9 4 2" xfId="14566"/>
    <cellStyle name="Comma 3 5 9 4 3" xfId="14567"/>
    <cellStyle name="Comma 3 5 9 5" xfId="14568"/>
    <cellStyle name="Comma 3 5 9 5 2" xfId="14569"/>
    <cellStyle name="Comma 3 5 9 5 3" xfId="14570"/>
    <cellStyle name="Comma 3 5 9 6" xfId="14571"/>
    <cellStyle name="Comma 3 5 9 7" xfId="14572"/>
    <cellStyle name="Comma 3 6" xfId="14573"/>
    <cellStyle name="Comma 3 6 10" xfId="14574"/>
    <cellStyle name="Comma 3 6 10 2" xfId="14575"/>
    <cellStyle name="Comma 3 6 10 3" xfId="14576"/>
    <cellStyle name="Comma 3 6 11" xfId="14577"/>
    <cellStyle name="Comma 3 6 11 2" xfId="14578"/>
    <cellStyle name="Comma 3 6 11 3" xfId="14579"/>
    <cellStyle name="Comma 3 6 12" xfId="14580"/>
    <cellStyle name="Comma 3 6 12 2" xfId="14581"/>
    <cellStyle name="Comma 3 6 12 3" xfId="14582"/>
    <cellStyle name="Comma 3 6 13" xfId="14583"/>
    <cellStyle name="Comma 3 6 14" xfId="14584"/>
    <cellStyle name="Comma 3 6 2" xfId="14585"/>
    <cellStyle name="Comma 3 6 2 10" xfId="14586"/>
    <cellStyle name="Comma 3 6 2 11" xfId="14587"/>
    <cellStyle name="Comma 3 6 2 2" xfId="14588"/>
    <cellStyle name="Comma 3 6 2 2 2" xfId="14589"/>
    <cellStyle name="Comma 3 6 2 2 2 2" xfId="14590"/>
    <cellStyle name="Comma 3 6 2 2 2 2 2" xfId="14591"/>
    <cellStyle name="Comma 3 6 2 2 2 2 3" xfId="14592"/>
    <cellStyle name="Comma 3 6 2 2 2 3" xfId="14593"/>
    <cellStyle name="Comma 3 6 2 2 2 3 2" xfId="14594"/>
    <cellStyle name="Comma 3 6 2 2 2 3 3" xfId="14595"/>
    <cellStyle name="Comma 3 6 2 2 2 4" xfId="14596"/>
    <cellStyle name="Comma 3 6 2 2 2 4 2" xfId="14597"/>
    <cellStyle name="Comma 3 6 2 2 2 4 3" xfId="14598"/>
    <cellStyle name="Comma 3 6 2 2 2 5" xfId="14599"/>
    <cellStyle name="Comma 3 6 2 2 2 5 2" xfId="14600"/>
    <cellStyle name="Comma 3 6 2 2 2 5 3" xfId="14601"/>
    <cellStyle name="Comma 3 6 2 2 2 6" xfId="14602"/>
    <cellStyle name="Comma 3 6 2 2 2 7" xfId="14603"/>
    <cellStyle name="Comma 3 6 2 2 3" xfId="14604"/>
    <cellStyle name="Comma 3 6 2 2 3 2" xfId="14605"/>
    <cellStyle name="Comma 3 6 2 2 3 3" xfId="14606"/>
    <cellStyle name="Comma 3 6 2 2 4" xfId="14607"/>
    <cellStyle name="Comma 3 6 2 2 4 2" xfId="14608"/>
    <cellStyle name="Comma 3 6 2 2 4 3" xfId="14609"/>
    <cellStyle name="Comma 3 6 2 2 5" xfId="14610"/>
    <cellStyle name="Comma 3 6 2 2 5 2" xfId="14611"/>
    <cellStyle name="Comma 3 6 2 2 5 3" xfId="14612"/>
    <cellStyle name="Comma 3 6 2 2 6" xfId="14613"/>
    <cellStyle name="Comma 3 6 2 2 6 2" xfId="14614"/>
    <cellStyle name="Comma 3 6 2 2 6 3" xfId="14615"/>
    <cellStyle name="Comma 3 6 2 2 7" xfId="14616"/>
    <cellStyle name="Comma 3 6 2 2 8" xfId="14617"/>
    <cellStyle name="Comma 3 6 2 3" xfId="14618"/>
    <cellStyle name="Comma 3 6 2 3 2" xfId="14619"/>
    <cellStyle name="Comma 3 6 2 3 2 2" xfId="14620"/>
    <cellStyle name="Comma 3 6 2 3 2 3" xfId="14621"/>
    <cellStyle name="Comma 3 6 2 3 3" xfId="14622"/>
    <cellStyle name="Comma 3 6 2 3 3 2" xfId="14623"/>
    <cellStyle name="Comma 3 6 2 3 3 3" xfId="14624"/>
    <cellStyle name="Comma 3 6 2 3 4" xfId="14625"/>
    <cellStyle name="Comma 3 6 2 3 4 2" xfId="14626"/>
    <cellStyle name="Comma 3 6 2 3 4 3" xfId="14627"/>
    <cellStyle name="Comma 3 6 2 3 5" xfId="14628"/>
    <cellStyle name="Comma 3 6 2 3 5 2" xfId="14629"/>
    <cellStyle name="Comma 3 6 2 3 5 3" xfId="14630"/>
    <cellStyle name="Comma 3 6 2 3 6" xfId="14631"/>
    <cellStyle name="Comma 3 6 2 3 7" xfId="14632"/>
    <cellStyle name="Comma 3 6 2 4" xfId="14633"/>
    <cellStyle name="Comma 3 6 2 4 2" xfId="14634"/>
    <cellStyle name="Comma 3 6 2 4 2 2" xfId="14635"/>
    <cellStyle name="Comma 3 6 2 4 2 3" xfId="14636"/>
    <cellStyle name="Comma 3 6 2 4 3" xfId="14637"/>
    <cellStyle name="Comma 3 6 2 4 3 2" xfId="14638"/>
    <cellStyle name="Comma 3 6 2 4 3 3" xfId="14639"/>
    <cellStyle name="Comma 3 6 2 4 4" xfId="14640"/>
    <cellStyle name="Comma 3 6 2 4 4 2" xfId="14641"/>
    <cellStyle name="Comma 3 6 2 4 4 3" xfId="14642"/>
    <cellStyle name="Comma 3 6 2 4 5" xfId="14643"/>
    <cellStyle name="Comma 3 6 2 4 5 2" xfId="14644"/>
    <cellStyle name="Comma 3 6 2 4 5 3" xfId="14645"/>
    <cellStyle name="Comma 3 6 2 4 6" xfId="14646"/>
    <cellStyle name="Comma 3 6 2 4 7" xfId="14647"/>
    <cellStyle name="Comma 3 6 2 5" xfId="14648"/>
    <cellStyle name="Comma 3 6 2 5 2" xfId="14649"/>
    <cellStyle name="Comma 3 6 2 5 2 2" xfId="14650"/>
    <cellStyle name="Comma 3 6 2 5 2 3" xfId="14651"/>
    <cellStyle name="Comma 3 6 2 5 3" xfId="14652"/>
    <cellStyle name="Comma 3 6 2 5 3 2" xfId="14653"/>
    <cellStyle name="Comma 3 6 2 5 3 3" xfId="14654"/>
    <cellStyle name="Comma 3 6 2 5 4" xfId="14655"/>
    <cellStyle name="Comma 3 6 2 5 4 2" xfId="14656"/>
    <cellStyle name="Comma 3 6 2 5 4 3" xfId="14657"/>
    <cellStyle name="Comma 3 6 2 5 5" xfId="14658"/>
    <cellStyle name="Comma 3 6 2 5 5 2" xfId="14659"/>
    <cellStyle name="Comma 3 6 2 5 5 3" xfId="14660"/>
    <cellStyle name="Comma 3 6 2 5 6" xfId="14661"/>
    <cellStyle name="Comma 3 6 2 5 7" xfId="14662"/>
    <cellStyle name="Comma 3 6 2 6" xfId="14663"/>
    <cellStyle name="Comma 3 6 2 6 2" xfId="14664"/>
    <cellStyle name="Comma 3 6 2 6 3" xfId="14665"/>
    <cellStyle name="Comma 3 6 2 7" xfId="14666"/>
    <cellStyle name="Comma 3 6 2 7 2" xfId="14667"/>
    <cellStyle name="Comma 3 6 2 7 3" xfId="14668"/>
    <cellStyle name="Comma 3 6 2 8" xfId="14669"/>
    <cellStyle name="Comma 3 6 2 8 2" xfId="14670"/>
    <cellStyle name="Comma 3 6 2 8 3" xfId="14671"/>
    <cellStyle name="Comma 3 6 2 9" xfId="14672"/>
    <cellStyle name="Comma 3 6 2 9 2" xfId="14673"/>
    <cellStyle name="Comma 3 6 2 9 3" xfId="14674"/>
    <cellStyle name="Comma 3 6 3" xfId="14675"/>
    <cellStyle name="Comma 3 6 3 2" xfId="14676"/>
    <cellStyle name="Comma 3 6 3 2 2" xfId="14677"/>
    <cellStyle name="Comma 3 6 3 2 2 2" xfId="14678"/>
    <cellStyle name="Comma 3 6 3 2 2 3" xfId="14679"/>
    <cellStyle name="Comma 3 6 3 2 3" xfId="14680"/>
    <cellStyle name="Comma 3 6 3 2 3 2" xfId="14681"/>
    <cellStyle name="Comma 3 6 3 2 3 3" xfId="14682"/>
    <cellStyle name="Comma 3 6 3 2 4" xfId="14683"/>
    <cellStyle name="Comma 3 6 3 2 4 2" xfId="14684"/>
    <cellStyle name="Comma 3 6 3 2 4 3" xfId="14685"/>
    <cellStyle name="Comma 3 6 3 2 5" xfId="14686"/>
    <cellStyle name="Comma 3 6 3 2 5 2" xfId="14687"/>
    <cellStyle name="Comma 3 6 3 2 5 3" xfId="14688"/>
    <cellStyle name="Comma 3 6 3 2 6" xfId="14689"/>
    <cellStyle name="Comma 3 6 3 2 7" xfId="14690"/>
    <cellStyle name="Comma 3 6 3 3" xfId="14691"/>
    <cellStyle name="Comma 3 6 3 3 2" xfId="14692"/>
    <cellStyle name="Comma 3 6 3 3 3" xfId="14693"/>
    <cellStyle name="Comma 3 6 3 4" xfId="14694"/>
    <cellStyle name="Comma 3 6 3 4 2" xfId="14695"/>
    <cellStyle name="Comma 3 6 3 4 3" xfId="14696"/>
    <cellStyle name="Comma 3 6 3 5" xfId="14697"/>
    <cellStyle name="Comma 3 6 3 5 2" xfId="14698"/>
    <cellStyle name="Comma 3 6 3 5 3" xfId="14699"/>
    <cellStyle name="Comma 3 6 3 6" xfId="14700"/>
    <cellStyle name="Comma 3 6 3 6 2" xfId="14701"/>
    <cellStyle name="Comma 3 6 3 6 3" xfId="14702"/>
    <cellStyle name="Comma 3 6 3 7" xfId="14703"/>
    <cellStyle name="Comma 3 6 3 8" xfId="14704"/>
    <cellStyle name="Comma 3 6 4" xfId="14705"/>
    <cellStyle name="Comma 3 6 4 2" xfId="14706"/>
    <cellStyle name="Comma 3 6 4 2 2" xfId="14707"/>
    <cellStyle name="Comma 3 6 4 2 2 2" xfId="14708"/>
    <cellStyle name="Comma 3 6 4 2 2 3" xfId="14709"/>
    <cellStyle name="Comma 3 6 4 2 3" xfId="14710"/>
    <cellStyle name="Comma 3 6 4 2 3 2" xfId="14711"/>
    <cellStyle name="Comma 3 6 4 2 3 3" xfId="14712"/>
    <cellStyle name="Comma 3 6 4 2 4" xfId="14713"/>
    <cellStyle name="Comma 3 6 4 2 4 2" xfId="14714"/>
    <cellStyle name="Comma 3 6 4 2 4 3" xfId="14715"/>
    <cellStyle name="Comma 3 6 4 2 5" xfId="14716"/>
    <cellStyle name="Comma 3 6 4 2 5 2" xfId="14717"/>
    <cellStyle name="Comma 3 6 4 2 5 3" xfId="14718"/>
    <cellStyle name="Comma 3 6 4 2 6" xfId="14719"/>
    <cellStyle name="Comma 3 6 4 2 7" xfId="14720"/>
    <cellStyle name="Comma 3 6 4 3" xfId="14721"/>
    <cellStyle name="Comma 3 6 4 3 2" xfId="14722"/>
    <cellStyle name="Comma 3 6 4 3 3" xfId="14723"/>
    <cellStyle name="Comma 3 6 4 4" xfId="14724"/>
    <cellStyle name="Comma 3 6 4 4 2" xfId="14725"/>
    <cellStyle name="Comma 3 6 4 4 3" xfId="14726"/>
    <cellStyle name="Comma 3 6 4 5" xfId="14727"/>
    <cellStyle name="Comma 3 6 4 5 2" xfId="14728"/>
    <cellStyle name="Comma 3 6 4 5 3" xfId="14729"/>
    <cellStyle name="Comma 3 6 4 6" xfId="14730"/>
    <cellStyle name="Comma 3 6 4 6 2" xfId="14731"/>
    <cellStyle name="Comma 3 6 4 6 3" xfId="14732"/>
    <cellStyle name="Comma 3 6 4 7" xfId="14733"/>
    <cellStyle name="Comma 3 6 4 8" xfId="14734"/>
    <cellStyle name="Comma 3 6 5" xfId="14735"/>
    <cellStyle name="Comma 3 6 5 2" xfId="14736"/>
    <cellStyle name="Comma 3 6 5 2 2" xfId="14737"/>
    <cellStyle name="Comma 3 6 5 2 3" xfId="14738"/>
    <cellStyle name="Comma 3 6 5 3" xfId="14739"/>
    <cellStyle name="Comma 3 6 5 3 2" xfId="14740"/>
    <cellStyle name="Comma 3 6 5 3 3" xfId="14741"/>
    <cellStyle name="Comma 3 6 5 4" xfId="14742"/>
    <cellStyle name="Comma 3 6 5 4 2" xfId="14743"/>
    <cellStyle name="Comma 3 6 5 4 3" xfId="14744"/>
    <cellStyle name="Comma 3 6 5 5" xfId="14745"/>
    <cellStyle name="Comma 3 6 5 5 2" xfId="14746"/>
    <cellStyle name="Comma 3 6 5 5 3" xfId="14747"/>
    <cellStyle name="Comma 3 6 5 6" xfId="14748"/>
    <cellStyle name="Comma 3 6 5 7" xfId="14749"/>
    <cellStyle name="Comma 3 6 6" xfId="14750"/>
    <cellStyle name="Comma 3 6 6 2" xfId="14751"/>
    <cellStyle name="Comma 3 6 6 2 2" xfId="14752"/>
    <cellStyle name="Comma 3 6 6 2 3" xfId="14753"/>
    <cellStyle name="Comma 3 6 6 3" xfId="14754"/>
    <cellStyle name="Comma 3 6 6 3 2" xfId="14755"/>
    <cellStyle name="Comma 3 6 6 3 3" xfId="14756"/>
    <cellStyle name="Comma 3 6 6 4" xfId="14757"/>
    <cellStyle name="Comma 3 6 6 4 2" xfId="14758"/>
    <cellStyle name="Comma 3 6 6 4 3" xfId="14759"/>
    <cellStyle name="Comma 3 6 6 5" xfId="14760"/>
    <cellStyle name="Comma 3 6 6 5 2" xfId="14761"/>
    <cellStyle name="Comma 3 6 6 5 3" xfId="14762"/>
    <cellStyle name="Comma 3 6 6 6" xfId="14763"/>
    <cellStyle name="Comma 3 6 6 7" xfId="14764"/>
    <cellStyle name="Comma 3 6 7" xfId="14765"/>
    <cellStyle name="Comma 3 6 7 2" xfId="14766"/>
    <cellStyle name="Comma 3 6 7 2 2" xfId="14767"/>
    <cellStyle name="Comma 3 6 7 2 3" xfId="14768"/>
    <cellStyle name="Comma 3 6 7 3" xfId="14769"/>
    <cellStyle name="Comma 3 6 7 3 2" xfId="14770"/>
    <cellStyle name="Comma 3 6 7 3 3" xfId="14771"/>
    <cellStyle name="Comma 3 6 7 4" xfId="14772"/>
    <cellStyle name="Comma 3 6 7 4 2" xfId="14773"/>
    <cellStyle name="Comma 3 6 7 4 3" xfId="14774"/>
    <cellStyle name="Comma 3 6 7 5" xfId="14775"/>
    <cellStyle name="Comma 3 6 7 5 2" xfId="14776"/>
    <cellStyle name="Comma 3 6 7 5 3" xfId="14777"/>
    <cellStyle name="Comma 3 6 7 6" xfId="14778"/>
    <cellStyle name="Comma 3 6 7 7" xfId="14779"/>
    <cellStyle name="Comma 3 6 8" xfId="14780"/>
    <cellStyle name="Comma 3 6 8 2" xfId="14781"/>
    <cellStyle name="Comma 3 6 8 2 2" xfId="14782"/>
    <cellStyle name="Comma 3 6 8 2 3" xfId="14783"/>
    <cellStyle name="Comma 3 6 8 3" xfId="14784"/>
    <cellStyle name="Comma 3 6 8 3 2" xfId="14785"/>
    <cellStyle name="Comma 3 6 8 3 3" xfId="14786"/>
    <cellStyle name="Comma 3 6 8 4" xfId="14787"/>
    <cellStyle name="Comma 3 6 8 4 2" xfId="14788"/>
    <cellStyle name="Comma 3 6 8 4 3" xfId="14789"/>
    <cellStyle name="Comma 3 6 8 5" xfId="14790"/>
    <cellStyle name="Comma 3 6 8 5 2" xfId="14791"/>
    <cellStyle name="Comma 3 6 8 5 3" xfId="14792"/>
    <cellStyle name="Comma 3 6 8 6" xfId="14793"/>
    <cellStyle name="Comma 3 6 8 7" xfId="14794"/>
    <cellStyle name="Comma 3 6 9" xfId="14795"/>
    <cellStyle name="Comma 3 6 9 2" xfId="14796"/>
    <cellStyle name="Comma 3 6 9 3" xfId="14797"/>
    <cellStyle name="Comma 3 7" xfId="14798"/>
    <cellStyle name="Comma 3 7 10" xfId="14799"/>
    <cellStyle name="Comma 3 7 11" xfId="14800"/>
    <cellStyle name="Comma 3 7 2" xfId="14801"/>
    <cellStyle name="Comma 3 7 2 2" xfId="14802"/>
    <cellStyle name="Comma 3 7 2 2 2" xfId="14803"/>
    <cellStyle name="Comma 3 7 2 2 2 2" xfId="14804"/>
    <cellStyle name="Comma 3 7 2 2 2 3" xfId="14805"/>
    <cellStyle name="Comma 3 7 2 2 3" xfId="14806"/>
    <cellStyle name="Comma 3 7 2 2 3 2" xfId="14807"/>
    <cellStyle name="Comma 3 7 2 2 3 3" xfId="14808"/>
    <cellStyle name="Comma 3 7 2 2 4" xfId="14809"/>
    <cellStyle name="Comma 3 7 2 2 4 2" xfId="14810"/>
    <cellStyle name="Comma 3 7 2 2 4 3" xfId="14811"/>
    <cellStyle name="Comma 3 7 2 2 5" xfId="14812"/>
    <cellStyle name="Comma 3 7 2 2 5 2" xfId="14813"/>
    <cellStyle name="Comma 3 7 2 2 5 3" xfId="14814"/>
    <cellStyle name="Comma 3 7 2 2 6" xfId="14815"/>
    <cellStyle name="Comma 3 7 2 2 7" xfId="14816"/>
    <cellStyle name="Comma 3 7 2 3" xfId="14817"/>
    <cellStyle name="Comma 3 7 2 3 2" xfId="14818"/>
    <cellStyle name="Comma 3 7 2 3 3" xfId="14819"/>
    <cellStyle name="Comma 3 7 2 4" xfId="14820"/>
    <cellStyle name="Comma 3 7 2 4 2" xfId="14821"/>
    <cellStyle name="Comma 3 7 2 4 3" xfId="14822"/>
    <cellStyle name="Comma 3 7 2 5" xfId="14823"/>
    <cellStyle name="Comma 3 7 2 5 2" xfId="14824"/>
    <cellStyle name="Comma 3 7 2 5 3" xfId="14825"/>
    <cellStyle name="Comma 3 7 2 6" xfId="14826"/>
    <cellStyle name="Comma 3 7 2 6 2" xfId="14827"/>
    <cellStyle name="Comma 3 7 2 6 3" xfId="14828"/>
    <cellStyle name="Comma 3 7 2 7" xfId="14829"/>
    <cellStyle name="Comma 3 7 2 8" xfId="14830"/>
    <cellStyle name="Comma 3 7 3" xfId="14831"/>
    <cellStyle name="Comma 3 7 3 2" xfId="14832"/>
    <cellStyle name="Comma 3 7 3 2 2" xfId="14833"/>
    <cellStyle name="Comma 3 7 3 2 3" xfId="14834"/>
    <cellStyle name="Comma 3 7 3 3" xfId="14835"/>
    <cellStyle name="Comma 3 7 3 3 2" xfId="14836"/>
    <cellStyle name="Comma 3 7 3 3 3" xfId="14837"/>
    <cellStyle name="Comma 3 7 3 4" xfId="14838"/>
    <cellStyle name="Comma 3 7 3 4 2" xfId="14839"/>
    <cellStyle name="Comma 3 7 3 4 3" xfId="14840"/>
    <cellStyle name="Comma 3 7 3 5" xfId="14841"/>
    <cellStyle name="Comma 3 7 3 5 2" xfId="14842"/>
    <cellStyle name="Comma 3 7 3 5 3" xfId="14843"/>
    <cellStyle name="Comma 3 7 3 6" xfId="14844"/>
    <cellStyle name="Comma 3 7 3 7" xfId="14845"/>
    <cellStyle name="Comma 3 7 4" xfId="14846"/>
    <cellStyle name="Comma 3 7 4 2" xfId="14847"/>
    <cellStyle name="Comma 3 7 4 2 2" xfId="14848"/>
    <cellStyle name="Comma 3 7 4 2 3" xfId="14849"/>
    <cellStyle name="Comma 3 7 4 3" xfId="14850"/>
    <cellStyle name="Comma 3 7 4 3 2" xfId="14851"/>
    <cellStyle name="Comma 3 7 4 3 3" xfId="14852"/>
    <cellStyle name="Comma 3 7 4 4" xfId="14853"/>
    <cellStyle name="Comma 3 7 4 4 2" xfId="14854"/>
    <cellStyle name="Comma 3 7 4 4 3" xfId="14855"/>
    <cellStyle name="Comma 3 7 4 5" xfId="14856"/>
    <cellStyle name="Comma 3 7 4 5 2" xfId="14857"/>
    <cellStyle name="Comma 3 7 4 5 3" xfId="14858"/>
    <cellStyle name="Comma 3 7 4 6" xfId="14859"/>
    <cellStyle name="Comma 3 7 4 7" xfId="14860"/>
    <cellStyle name="Comma 3 7 5" xfId="14861"/>
    <cellStyle name="Comma 3 7 5 2" xfId="14862"/>
    <cellStyle name="Comma 3 7 5 2 2" xfId="14863"/>
    <cellStyle name="Comma 3 7 5 2 3" xfId="14864"/>
    <cellStyle name="Comma 3 7 5 3" xfId="14865"/>
    <cellStyle name="Comma 3 7 5 3 2" xfId="14866"/>
    <cellStyle name="Comma 3 7 5 3 3" xfId="14867"/>
    <cellStyle name="Comma 3 7 5 4" xfId="14868"/>
    <cellStyle name="Comma 3 7 5 4 2" xfId="14869"/>
    <cellStyle name="Comma 3 7 5 4 3" xfId="14870"/>
    <cellStyle name="Comma 3 7 5 5" xfId="14871"/>
    <cellStyle name="Comma 3 7 5 5 2" xfId="14872"/>
    <cellStyle name="Comma 3 7 5 5 3" xfId="14873"/>
    <cellStyle name="Comma 3 7 5 6" xfId="14874"/>
    <cellStyle name="Comma 3 7 5 7" xfId="14875"/>
    <cellStyle name="Comma 3 7 6" xfId="14876"/>
    <cellStyle name="Comma 3 7 6 2" xfId="14877"/>
    <cellStyle name="Comma 3 7 6 3" xfId="14878"/>
    <cellStyle name="Comma 3 7 7" xfId="14879"/>
    <cellStyle name="Comma 3 7 7 2" xfId="14880"/>
    <cellStyle name="Comma 3 7 7 3" xfId="14881"/>
    <cellStyle name="Comma 3 7 8" xfId="14882"/>
    <cellStyle name="Comma 3 7 8 2" xfId="14883"/>
    <cellStyle name="Comma 3 7 8 3" xfId="14884"/>
    <cellStyle name="Comma 3 7 9" xfId="14885"/>
    <cellStyle name="Comma 3 7 9 2" xfId="14886"/>
    <cellStyle name="Comma 3 7 9 3" xfId="14887"/>
    <cellStyle name="Comma 3 8" xfId="14888"/>
    <cellStyle name="Comma 3 8 2" xfId="14889"/>
    <cellStyle name="Comma 3 8 2 2" xfId="14890"/>
    <cellStyle name="Comma 3 8 2 2 2" xfId="14891"/>
    <cellStyle name="Comma 3 8 2 2 3" xfId="14892"/>
    <cellStyle name="Comma 3 8 2 3" xfId="14893"/>
    <cellStyle name="Comma 3 8 2 3 2" xfId="14894"/>
    <cellStyle name="Comma 3 8 2 3 3" xfId="14895"/>
    <cellStyle name="Comma 3 8 2 4" xfId="14896"/>
    <cellStyle name="Comma 3 8 2 4 2" xfId="14897"/>
    <cellStyle name="Comma 3 8 2 4 3" xfId="14898"/>
    <cellStyle name="Comma 3 8 2 5" xfId="14899"/>
    <cellStyle name="Comma 3 8 2 5 2" xfId="14900"/>
    <cellStyle name="Comma 3 8 2 5 3" xfId="14901"/>
    <cellStyle name="Comma 3 8 2 6" xfId="14902"/>
    <cellStyle name="Comma 3 8 2 7" xfId="14903"/>
    <cellStyle name="Comma 3 8 3" xfId="14904"/>
    <cellStyle name="Comma 3 8 3 2" xfId="14905"/>
    <cellStyle name="Comma 3 8 3 3" xfId="14906"/>
    <cellStyle name="Comma 3 8 4" xfId="14907"/>
    <cellStyle name="Comma 3 8 4 2" xfId="14908"/>
    <cellStyle name="Comma 3 8 4 3" xfId="14909"/>
    <cellStyle name="Comma 3 8 5" xfId="14910"/>
    <cellStyle name="Comma 3 8 5 2" xfId="14911"/>
    <cellStyle name="Comma 3 8 5 3" xfId="14912"/>
    <cellStyle name="Comma 3 8 6" xfId="14913"/>
    <cellStyle name="Comma 3 8 6 2" xfId="14914"/>
    <cellStyle name="Comma 3 8 6 3" xfId="14915"/>
    <cellStyle name="Comma 3 8 7" xfId="14916"/>
    <cellStyle name="Comma 3 8 8" xfId="14917"/>
    <cellStyle name="Comma 3 9" xfId="14918"/>
    <cellStyle name="Comma 3 9 2" xfId="14919"/>
    <cellStyle name="Comma 3 9 2 2" xfId="14920"/>
    <cellStyle name="Comma 3 9 2 2 2" xfId="14921"/>
    <cellStyle name="Comma 3 9 2 2 3" xfId="14922"/>
    <cellStyle name="Comma 3 9 2 3" xfId="14923"/>
    <cellStyle name="Comma 3 9 2 3 2" xfId="14924"/>
    <cellStyle name="Comma 3 9 2 3 3" xfId="14925"/>
    <cellStyle name="Comma 3 9 2 4" xfId="14926"/>
    <cellStyle name="Comma 3 9 2 4 2" xfId="14927"/>
    <cellStyle name="Comma 3 9 2 4 3" xfId="14928"/>
    <cellStyle name="Comma 3 9 2 5" xfId="14929"/>
    <cellStyle name="Comma 3 9 2 5 2" xfId="14930"/>
    <cellStyle name="Comma 3 9 2 5 3" xfId="14931"/>
    <cellStyle name="Comma 3 9 2 6" xfId="14932"/>
    <cellStyle name="Comma 3 9 2 7" xfId="14933"/>
    <cellStyle name="Comma 3 9 3" xfId="14934"/>
    <cellStyle name="Comma 3 9 3 2" xfId="14935"/>
    <cellStyle name="Comma 3 9 3 3" xfId="14936"/>
    <cellStyle name="Comma 3 9 4" xfId="14937"/>
    <cellStyle name="Comma 3 9 4 2" xfId="14938"/>
    <cellStyle name="Comma 3 9 4 3" xfId="14939"/>
    <cellStyle name="Comma 3 9 5" xfId="14940"/>
    <cellStyle name="Comma 3 9 5 2" xfId="14941"/>
    <cellStyle name="Comma 3 9 5 3" xfId="14942"/>
    <cellStyle name="Comma 3 9 6" xfId="14943"/>
    <cellStyle name="Comma 3 9 6 2" xfId="14944"/>
    <cellStyle name="Comma 3 9 6 3" xfId="14945"/>
    <cellStyle name="Comma 3 9 7" xfId="14946"/>
    <cellStyle name="Comma 3 9 8" xfId="14947"/>
    <cellStyle name="Comma 30" xfId="14948"/>
    <cellStyle name="Comma 30 2" xfId="14949"/>
    <cellStyle name="Comma 30 2 2" xfId="14950"/>
    <cellStyle name="Comma 30 3" xfId="14951"/>
    <cellStyle name="Comma 31" xfId="14952"/>
    <cellStyle name="Comma 31 2" xfId="14953"/>
    <cellStyle name="Comma 31 2 2" xfId="14954"/>
    <cellStyle name="Comma 31 3" xfId="14955"/>
    <cellStyle name="Comma 32" xfId="14956"/>
    <cellStyle name="Comma 32 2" xfId="14957"/>
    <cellStyle name="Comma 32 2 2" xfId="14958"/>
    <cellStyle name="Comma 32 3" xfId="14959"/>
    <cellStyle name="Comma 33" xfId="14960"/>
    <cellStyle name="Comma 33 2" xfId="14961"/>
    <cellStyle name="Comma 33 2 2" xfId="14962"/>
    <cellStyle name="Comma 33 3" xfId="14963"/>
    <cellStyle name="Comma 34" xfId="14964"/>
    <cellStyle name="Comma 34 2" xfId="14965"/>
    <cellStyle name="Comma 34 2 2" xfId="14966"/>
    <cellStyle name="Comma 34 3" xfId="14967"/>
    <cellStyle name="Comma 35" xfId="14968"/>
    <cellStyle name="Comma 35 2" xfId="14969"/>
    <cellStyle name="Comma 35 2 2" xfId="14970"/>
    <cellStyle name="Comma 35 3" xfId="14971"/>
    <cellStyle name="Comma 36" xfId="14972"/>
    <cellStyle name="Comma 37" xfId="14973"/>
    <cellStyle name="Comma 38" xfId="14974"/>
    <cellStyle name="Comma 39" xfId="14975"/>
    <cellStyle name="Comma 4" xfId="690"/>
    <cellStyle name="Comma 4 10" xfId="14976"/>
    <cellStyle name="Comma 4 10 2" xfId="14977"/>
    <cellStyle name="Comma 4 10 2 2" xfId="14978"/>
    <cellStyle name="Comma 4 10 2 2 2" xfId="14979"/>
    <cellStyle name="Comma 4 10 2 2 3" xfId="14980"/>
    <cellStyle name="Comma 4 10 2 3" xfId="14981"/>
    <cellStyle name="Comma 4 10 2 3 2" xfId="14982"/>
    <cellStyle name="Comma 4 10 2 3 3" xfId="14983"/>
    <cellStyle name="Comma 4 10 2 4" xfId="14984"/>
    <cellStyle name="Comma 4 10 2 4 2" xfId="14985"/>
    <cellStyle name="Comma 4 10 2 4 3" xfId="14986"/>
    <cellStyle name="Comma 4 10 2 5" xfId="14987"/>
    <cellStyle name="Comma 4 10 2 5 2" xfId="14988"/>
    <cellStyle name="Comma 4 10 2 5 3" xfId="14989"/>
    <cellStyle name="Comma 4 10 2 6" xfId="14990"/>
    <cellStyle name="Comma 4 10 2 7" xfId="14991"/>
    <cellStyle name="Comma 4 10 3" xfId="14992"/>
    <cellStyle name="Comma 4 10 3 2" xfId="14993"/>
    <cellStyle name="Comma 4 10 3 3" xfId="14994"/>
    <cellStyle name="Comma 4 10 4" xfId="14995"/>
    <cellStyle name="Comma 4 10 4 2" xfId="14996"/>
    <cellStyle name="Comma 4 10 4 3" xfId="14997"/>
    <cellStyle name="Comma 4 10 5" xfId="14998"/>
    <cellStyle name="Comma 4 10 5 2" xfId="14999"/>
    <cellStyle name="Comma 4 10 5 3" xfId="15000"/>
    <cellStyle name="Comma 4 10 6" xfId="15001"/>
    <cellStyle name="Comma 4 10 6 2" xfId="15002"/>
    <cellStyle name="Comma 4 10 6 3" xfId="15003"/>
    <cellStyle name="Comma 4 10 7" xfId="15004"/>
    <cellStyle name="Comma 4 10 8" xfId="15005"/>
    <cellStyle name="Comma 4 11" xfId="15006"/>
    <cellStyle name="Comma 4 11 2" xfId="15007"/>
    <cellStyle name="Comma 4 11 2 2" xfId="15008"/>
    <cellStyle name="Comma 4 11 2 3" xfId="15009"/>
    <cellStyle name="Comma 4 11 3" xfId="15010"/>
    <cellStyle name="Comma 4 11 3 2" xfId="15011"/>
    <cellStyle name="Comma 4 11 3 3" xfId="15012"/>
    <cellStyle name="Comma 4 11 4" xfId="15013"/>
    <cellStyle name="Comma 4 11 4 2" xfId="15014"/>
    <cellStyle name="Comma 4 11 4 3" xfId="15015"/>
    <cellStyle name="Comma 4 11 5" xfId="15016"/>
    <cellStyle name="Comma 4 11 5 2" xfId="15017"/>
    <cellStyle name="Comma 4 11 5 3" xfId="15018"/>
    <cellStyle name="Comma 4 11 6" xfId="15019"/>
    <cellStyle name="Comma 4 11 7" xfId="15020"/>
    <cellStyle name="Comma 4 12" xfId="15021"/>
    <cellStyle name="Comma 4 12 2" xfId="15022"/>
    <cellStyle name="Comma 4 12 2 2" xfId="15023"/>
    <cellStyle name="Comma 4 12 2 3" xfId="15024"/>
    <cellStyle name="Comma 4 12 3" xfId="15025"/>
    <cellStyle name="Comma 4 12 3 2" xfId="15026"/>
    <cellStyle name="Comma 4 12 3 3" xfId="15027"/>
    <cellStyle name="Comma 4 12 4" xfId="15028"/>
    <cellStyle name="Comma 4 12 4 2" xfId="15029"/>
    <cellStyle name="Comma 4 12 4 3" xfId="15030"/>
    <cellStyle name="Comma 4 12 5" xfId="15031"/>
    <cellStyle name="Comma 4 12 5 2" xfId="15032"/>
    <cellStyle name="Comma 4 12 5 3" xfId="15033"/>
    <cellStyle name="Comma 4 12 6" xfId="15034"/>
    <cellStyle name="Comma 4 12 7" xfId="15035"/>
    <cellStyle name="Comma 4 13" xfId="15036"/>
    <cellStyle name="Comma 4 13 2" xfId="15037"/>
    <cellStyle name="Comma 4 13 2 2" xfId="15038"/>
    <cellStyle name="Comma 4 13 2 3" xfId="15039"/>
    <cellStyle name="Comma 4 13 3" xfId="15040"/>
    <cellStyle name="Comma 4 13 3 2" xfId="15041"/>
    <cellStyle name="Comma 4 13 3 3" xfId="15042"/>
    <cellStyle name="Comma 4 13 4" xfId="15043"/>
    <cellStyle name="Comma 4 13 4 2" xfId="15044"/>
    <cellStyle name="Comma 4 13 4 3" xfId="15045"/>
    <cellStyle name="Comma 4 13 5" xfId="15046"/>
    <cellStyle name="Comma 4 13 5 2" xfId="15047"/>
    <cellStyle name="Comma 4 13 5 3" xfId="15048"/>
    <cellStyle name="Comma 4 13 6" xfId="15049"/>
    <cellStyle name="Comma 4 13 7" xfId="15050"/>
    <cellStyle name="Comma 4 14" xfId="15051"/>
    <cellStyle name="Comma 4 14 2" xfId="15052"/>
    <cellStyle name="Comma 4 14 2 2" xfId="15053"/>
    <cellStyle name="Comma 4 14 2 3" xfId="15054"/>
    <cellStyle name="Comma 4 14 3" xfId="15055"/>
    <cellStyle name="Comma 4 14 3 2" xfId="15056"/>
    <cellStyle name="Comma 4 14 3 3" xfId="15057"/>
    <cellStyle name="Comma 4 14 4" xfId="15058"/>
    <cellStyle name="Comma 4 14 4 2" xfId="15059"/>
    <cellStyle name="Comma 4 14 4 3" xfId="15060"/>
    <cellStyle name="Comma 4 14 5" xfId="15061"/>
    <cellStyle name="Comma 4 14 5 2" xfId="15062"/>
    <cellStyle name="Comma 4 14 5 3" xfId="15063"/>
    <cellStyle name="Comma 4 14 6" xfId="15064"/>
    <cellStyle name="Comma 4 14 7" xfId="15065"/>
    <cellStyle name="Comma 4 15" xfId="15066"/>
    <cellStyle name="Comma 4 15 2" xfId="15067"/>
    <cellStyle name="Comma 4 15 2 2" xfId="15068"/>
    <cellStyle name="Comma 4 15 2 3" xfId="15069"/>
    <cellStyle name="Comma 4 15 3" xfId="15070"/>
    <cellStyle name="Comma 4 15 3 2" xfId="15071"/>
    <cellStyle name="Comma 4 15 3 3" xfId="15072"/>
    <cellStyle name="Comma 4 15 4" xfId="15073"/>
    <cellStyle name="Comma 4 15 4 2" xfId="15074"/>
    <cellStyle name="Comma 4 15 4 3" xfId="15075"/>
    <cellStyle name="Comma 4 15 5" xfId="15076"/>
    <cellStyle name="Comma 4 15 5 2" xfId="15077"/>
    <cellStyle name="Comma 4 15 5 3" xfId="15078"/>
    <cellStyle name="Comma 4 15 6" xfId="15079"/>
    <cellStyle name="Comma 4 15 7" xfId="15080"/>
    <cellStyle name="Comma 4 16" xfId="15081"/>
    <cellStyle name="Comma 4 16 2" xfId="15082"/>
    <cellStyle name="Comma 4 16 3" xfId="15083"/>
    <cellStyle name="Comma 4 17" xfId="15084"/>
    <cellStyle name="Comma 4 17 2" xfId="15085"/>
    <cellStyle name="Comma 4 17 3" xfId="15086"/>
    <cellStyle name="Comma 4 18" xfId="15087"/>
    <cellStyle name="Comma 4 18 2" xfId="15088"/>
    <cellStyle name="Comma 4 18 3" xfId="15089"/>
    <cellStyle name="Comma 4 19" xfId="15090"/>
    <cellStyle name="Comma 4 19 2" xfId="15091"/>
    <cellStyle name="Comma 4 19 3" xfId="15092"/>
    <cellStyle name="Comma 4 2" xfId="691"/>
    <cellStyle name="Comma 4 2 10" xfId="15094"/>
    <cellStyle name="Comma 4 2 10 2" xfId="15095"/>
    <cellStyle name="Comma 4 2 10 2 2" xfId="15096"/>
    <cellStyle name="Comma 4 2 10 2 3" xfId="15097"/>
    <cellStyle name="Comma 4 2 10 3" xfId="15098"/>
    <cellStyle name="Comma 4 2 10 3 2" xfId="15099"/>
    <cellStyle name="Comma 4 2 10 3 3" xfId="15100"/>
    <cellStyle name="Comma 4 2 10 4" xfId="15101"/>
    <cellStyle name="Comma 4 2 10 4 2" xfId="15102"/>
    <cellStyle name="Comma 4 2 10 4 3" xfId="15103"/>
    <cellStyle name="Comma 4 2 10 5" xfId="15104"/>
    <cellStyle name="Comma 4 2 10 5 2" xfId="15105"/>
    <cellStyle name="Comma 4 2 10 5 3" xfId="15106"/>
    <cellStyle name="Comma 4 2 10 6" xfId="15107"/>
    <cellStyle name="Comma 4 2 10 7" xfId="15108"/>
    <cellStyle name="Comma 4 2 11" xfId="15109"/>
    <cellStyle name="Comma 4 2 11 2" xfId="15110"/>
    <cellStyle name="Comma 4 2 11 2 2" xfId="15111"/>
    <cellStyle name="Comma 4 2 11 2 3" xfId="15112"/>
    <cellStyle name="Comma 4 2 11 3" xfId="15113"/>
    <cellStyle name="Comma 4 2 11 3 2" xfId="15114"/>
    <cellStyle name="Comma 4 2 11 3 3" xfId="15115"/>
    <cellStyle name="Comma 4 2 11 4" xfId="15116"/>
    <cellStyle name="Comma 4 2 11 4 2" xfId="15117"/>
    <cellStyle name="Comma 4 2 11 4 3" xfId="15118"/>
    <cellStyle name="Comma 4 2 11 5" xfId="15119"/>
    <cellStyle name="Comma 4 2 11 5 2" xfId="15120"/>
    <cellStyle name="Comma 4 2 11 5 3" xfId="15121"/>
    <cellStyle name="Comma 4 2 11 6" xfId="15122"/>
    <cellStyle name="Comma 4 2 11 7" xfId="15123"/>
    <cellStyle name="Comma 4 2 12" xfId="15124"/>
    <cellStyle name="Comma 4 2 12 2" xfId="15125"/>
    <cellStyle name="Comma 4 2 12 2 2" xfId="15126"/>
    <cellStyle name="Comma 4 2 12 2 3" xfId="15127"/>
    <cellStyle name="Comma 4 2 12 3" xfId="15128"/>
    <cellStyle name="Comma 4 2 12 3 2" xfId="15129"/>
    <cellStyle name="Comma 4 2 12 3 3" xfId="15130"/>
    <cellStyle name="Comma 4 2 12 4" xfId="15131"/>
    <cellStyle name="Comma 4 2 12 4 2" xfId="15132"/>
    <cellStyle name="Comma 4 2 12 4 3" xfId="15133"/>
    <cellStyle name="Comma 4 2 12 5" xfId="15134"/>
    <cellStyle name="Comma 4 2 12 5 2" xfId="15135"/>
    <cellStyle name="Comma 4 2 12 5 3" xfId="15136"/>
    <cellStyle name="Comma 4 2 12 6" xfId="15137"/>
    <cellStyle name="Comma 4 2 12 7" xfId="15138"/>
    <cellStyle name="Comma 4 2 13" xfId="15139"/>
    <cellStyle name="Comma 4 2 13 2" xfId="15140"/>
    <cellStyle name="Comma 4 2 13 3" xfId="15141"/>
    <cellStyle name="Comma 4 2 14" xfId="15142"/>
    <cellStyle name="Comma 4 2 14 2" xfId="15143"/>
    <cellStyle name="Comma 4 2 14 3" xfId="15144"/>
    <cellStyle name="Comma 4 2 15" xfId="15145"/>
    <cellStyle name="Comma 4 2 15 2" xfId="15146"/>
    <cellStyle name="Comma 4 2 15 3" xfId="15147"/>
    <cellStyle name="Comma 4 2 16" xfId="15148"/>
    <cellStyle name="Comma 4 2 16 2" xfId="15149"/>
    <cellStyle name="Comma 4 2 16 3" xfId="15150"/>
    <cellStyle name="Comma 4 2 17" xfId="15151"/>
    <cellStyle name="Comma 4 2 18" xfId="15152"/>
    <cellStyle name="Comma 4 2 19" xfId="15093"/>
    <cellStyle name="Comma 4 2 2" xfId="692"/>
    <cellStyle name="Comma 4 2 2 10" xfId="15154"/>
    <cellStyle name="Comma 4 2 2 10 2" xfId="15155"/>
    <cellStyle name="Comma 4 2 2 10 2 2" xfId="15156"/>
    <cellStyle name="Comma 4 2 2 10 2 3" xfId="15157"/>
    <cellStyle name="Comma 4 2 2 10 3" xfId="15158"/>
    <cellStyle name="Comma 4 2 2 10 3 2" xfId="15159"/>
    <cellStyle name="Comma 4 2 2 10 3 3" xfId="15160"/>
    <cellStyle name="Comma 4 2 2 10 4" xfId="15161"/>
    <cellStyle name="Comma 4 2 2 10 4 2" xfId="15162"/>
    <cellStyle name="Comma 4 2 2 10 4 3" xfId="15163"/>
    <cellStyle name="Comma 4 2 2 10 5" xfId="15164"/>
    <cellStyle name="Comma 4 2 2 10 5 2" xfId="15165"/>
    <cellStyle name="Comma 4 2 2 10 5 3" xfId="15166"/>
    <cellStyle name="Comma 4 2 2 10 6" xfId="15167"/>
    <cellStyle name="Comma 4 2 2 10 7" xfId="15168"/>
    <cellStyle name="Comma 4 2 2 11" xfId="15169"/>
    <cellStyle name="Comma 4 2 2 11 2" xfId="15170"/>
    <cellStyle name="Comma 4 2 2 11 3" xfId="15171"/>
    <cellStyle name="Comma 4 2 2 12" xfId="15172"/>
    <cellStyle name="Comma 4 2 2 12 2" xfId="15173"/>
    <cellStyle name="Comma 4 2 2 12 3" xfId="15174"/>
    <cellStyle name="Comma 4 2 2 13" xfId="15175"/>
    <cellStyle name="Comma 4 2 2 13 2" xfId="15176"/>
    <cellStyle name="Comma 4 2 2 13 3" xfId="15177"/>
    <cellStyle name="Comma 4 2 2 14" xfId="15178"/>
    <cellStyle name="Comma 4 2 2 14 2" xfId="15179"/>
    <cellStyle name="Comma 4 2 2 14 3" xfId="15180"/>
    <cellStyle name="Comma 4 2 2 15" xfId="15181"/>
    <cellStyle name="Comma 4 2 2 16" xfId="15182"/>
    <cellStyle name="Comma 4 2 2 17" xfId="15153"/>
    <cellStyle name="Comma 4 2 2 2" xfId="1538"/>
    <cellStyle name="Comma 4 2 2 2 10" xfId="15184"/>
    <cellStyle name="Comma 4 2 2 2 10 2" xfId="15185"/>
    <cellStyle name="Comma 4 2 2 2 10 3" xfId="15186"/>
    <cellStyle name="Comma 4 2 2 2 11" xfId="15187"/>
    <cellStyle name="Comma 4 2 2 2 11 2" xfId="15188"/>
    <cellStyle name="Comma 4 2 2 2 11 3" xfId="15189"/>
    <cellStyle name="Comma 4 2 2 2 12" xfId="15190"/>
    <cellStyle name="Comma 4 2 2 2 12 2" xfId="15191"/>
    <cellStyle name="Comma 4 2 2 2 12 3" xfId="15192"/>
    <cellStyle name="Comma 4 2 2 2 13" xfId="15193"/>
    <cellStyle name="Comma 4 2 2 2 13 2" xfId="15194"/>
    <cellStyle name="Comma 4 2 2 2 13 3" xfId="15195"/>
    <cellStyle name="Comma 4 2 2 2 14" xfId="15196"/>
    <cellStyle name="Comma 4 2 2 2 15" xfId="15197"/>
    <cellStyle name="Comma 4 2 2 2 16" xfId="15183"/>
    <cellStyle name="Comma 4 2 2 2 2" xfId="15198"/>
    <cellStyle name="Comma 4 2 2 2 2 10" xfId="15199"/>
    <cellStyle name="Comma 4 2 2 2 2 10 2" xfId="15200"/>
    <cellStyle name="Comma 4 2 2 2 2 10 3" xfId="15201"/>
    <cellStyle name="Comma 4 2 2 2 2 11" xfId="15202"/>
    <cellStyle name="Comma 4 2 2 2 2 11 2" xfId="15203"/>
    <cellStyle name="Comma 4 2 2 2 2 11 3" xfId="15204"/>
    <cellStyle name="Comma 4 2 2 2 2 12" xfId="15205"/>
    <cellStyle name="Comma 4 2 2 2 2 12 2" xfId="15206"/>
    <cellStyle name="Comma 4 2 2 2 2 12 3" xfId="15207"/>
    <cellStyle name="Comma 4 2 2 2 2 13" xfId="15208"/>
    <cellStyle name="Comma 4 2 2 2 2 14" xfId="15209"/>
    <cellStyle name="Comma 4 2 2 2 2 2" xfId="15210"/>
    <cellStyle name="Comma 4 2 2 2 2 2 10" xfId="15211"/>
    <cellStyle name="Comma 4 2 2 2 2 2 11" xfId="15212"/>
    <cellStyle name="Comma 4 2 2 2 2 2 2" xfId="15213"/>
    <cellStyle name="Comma 4 2 2 2 2 2 2 2" xfId="15214"/>
    <cellStyle name="Comma 4 2 2 2 2 2 2 2 2" xfId="15215"/>
    <cellStyle name="Comma 4 2 2 2 2 2 2 2 2 2" xfId="15216"/>
    <cellStyle name="Comma 4 2 2 2 2 2 2 2 2 3" xfId="15217"/>
    <cellStyle name="Comma 4 2 2 2 2 2 2 2 3" xfId="15218"/>
    <cellStyle name="Comma 4 2 2 2 2 2 2 2 3 2" xfId="15219"/>
    <cellStyle name="Comma 4 2 2 2 2 2 2 2 3 3" xfId="15220"/>
    <cellStyle name="Comma 4 2 2 2 2 2 2 2 4" xfId="15221"/>
    <cellStyle name="Comma 4 2 2 2 2 2 2 2 4 2" xfId="15222"/>
    <cellStyle name="Comma 4 2 2 2 2 2 2 2 4 3" xfId="15223"/>
    <cellStyle name="Comma 4 2 2 2 2 2 2 2 5" xfId="15224"/>
    <cellStyle name="Comma 4 2 2 2 2 2 2 2 5 2" xfId="15225"/>
    <cellStyle name="Comma 4 2 2 2 2 2 2 2 5 3" xfId="15226"/>
    <cellStyle name="Comma 4 2 2 2 2 2 2 2 6" xfId="15227"/>
    <cellStyle name="Comma 4 2 2 2 2 2 2 2 7" xfId="15228"/>
    <cellStyle name="Comma 4 2 2 2 2 2 2 3" xfId="15229"/>
    <cellStyle name="Comma 4 2 2 2 2 2 2 3 2" xfId="15230"/>
    <cellStyle name="Comma 4 2 2 2 2 2 2 3 3" xfId="15231"/>
    <cellStyle name="Comma 4 2 2 2 2 2 2 4" xfId="15232"/>
    <cellStyle name="Comma 4 2 2 2 2 2 2 4 2" xfId="15233"/>
    <cellStyle name="Comma 4 2 2 2 2 2 2 4 3" xfId="15234"/>
    <cellStyle name="Comma 4 2 2 2 2 2 2 5" xfId="15235"/>
    <cellStyle name="Comma 4 2 2 2 2 2 2 5 2" xfId="15236"/>
    <cellStyle name="Comma 4 2 2 2 2 2 2 5 3" xfId="15237"/>
    <cellStyle name="Comma 4 2 2 2 2 2 2 6" xfId="15238"/>
    <cellStyle name="Comma 4 2 2 2 2 2 2 6 2" xfId="15239"/>
    <cellStyle name="Comma 4 2 2 2 2 2 2 6 3" xfId="15240"/>
    <cellStyle name="Comma 4 2 2 2 2 2 2 7" xfId="15241"/>
    <cellStyle name="Comma 4 2 2 2 2 2 2 8" xfId="15242"/>
    <cellStyle name="Comma 4 2 2 2 2 2 3" xfId="15243"/>
    <cellStyle name="Comma 4 2 2 2 2 2 3 2" xfId="15244"/>
    <cellStyle name="Comma 4 2 2 2 2 2 3 2 2" xfId="15245"/>
    <cellStyle name="Comma 4 2 2 2 2 2 3 2 3" xfId="15246"/>
    <cellStyle name="Comma 4 2 2 2 2 2 3 3" xfId="15247"/>
    <cellStyle name="Comma 4 2 2 2 2 2 3 3 2" xfId="15248"/>
    <cellStyle name="Comma 4 2 2 2 2 2 3 3 3" xfId="15249"/>
    <cellStyle name="Comma 4 2 2 2 2 2 3 4" xfId="15250"/>
    <cellStyle name="Comma 4 2 2 2 2 2 3 4 2" xfId="15251"/>
    <cellStyle name="Comma 4 2 2 2 2 2 3 4 3" xfId="15252"/>
    <cellStyle name="Comma 4 2 2 2 2 2 3 5" xfId="15253"/>
    <cellStyle name="Comma 4 2 2 2 2 2 3 5 2" xfId="15254"/>
    <cellStyle name="Comma 4 2 2 2 2 2 3 5 3" xfId="15255"/>
    <cellStyle name="Comma 4 2 2 2 2 2 3 6" xfId="15256"/>
    <cellStyle name="Comma 4 2 2 2 2 2 3 7" xfId="15257"/>
    <cellStyle name="Comma 4 2 2 2 2 2 4" xfId="15258"/>
    <cellStyle name="Comma 4 2 2 2 2 2 4 2" xfId="15259"/>
    <cellStyle name="Comma 4 2 2 2 2 2 4 2 2" xfId="15260"/>
    <cellStyle name="Comma 4 2 2 2 2 2 4 2 3" xfId="15261"/>
    <cellStyle name="Comma 4 2 2 2 2 2 4 3" xfId="15262"/>
    <cellStyle name="Comma 4 2 2 2 2 2 4 3 2" xfId="15263"/>
    <cellStyle name="Comma 4 2 2 2 2 2 4 3 3" xfId="15264"/>
    <cellStyle name="Comma 4 2 2 2 2 2 4 4" xfId="15265"/>
    <cellStyle name="Comma 4 2 2 2 2 2 4 4 2" xfId="15266"/>
    <cellStyle name="Comma 4 2 2 2 2 2 4 4 3" xfId="15267"/>
    <cellStyle name="Comma 4 2 2 2 2 2 4 5" xfId="15268"/>
    <cellStyle name="Comma 4 2 2 2 2 2 4 5 2" xfId="15269"/>
    <cellStyle name="Comma 4 2 2 2 2 2 4 5 3" xfId="15270"/>
    <cellStyle name="Comma 4 2 2 2 2 2 4 6" xfId="15271"/>
    <cellStyle name="Comma 4 2 2 2 2 2 4 7" xfId="15272"/>
    <cellStyle name="Comma 4 2 2 2 2 2 5" xfId="15273"/>
    <cellStyle name="Comma 4 2 2 2 2 2 5 2" xfId="15274"/>
    <cellStyle name="Comma 4 2 2 2 2 2 5 2 2" xfId="15275"/>
    <cellStyle name="Comma 4 2 2 2 2 2 5 2 3" xfId="15276"/>
    <cellStyle name="Comma 4 2 2 2 2 2 5 3" xfId="15277"/>
    <cellStyle name="Comma 4 2 2 2 2 2 5 3 2" xfId="15278"/>
    <cellStyle name="Comma 4 2 2 2 2 2 5 3 3" xfId="15279"/>
    <cellStyle name="Comma 4 2 2 2 2 2 5 4" xfId="15280"/>
    <cellStyle name="Comma 4 2 2 2 2 2 5 4 2" xfId="15281"/>
    <cellStyle name="Comma 4 2 2 2 2 2 5 4 3" xfId="15282"/>
    <cellStyle name="Comma 4 2 2 2 2 2 5 5" xfId="15283"/>
    <cellStyle name="Comma 4 2 2 2 2 2 5 5 2" xfId="15284"/>
    <cellStyle name="Comma 4 2 2 2 2 2 5 5 3" xfId="15285"/>
    <cellStyle name="Comma 4 2 2 2 2 2 5 6" xfId="15286"/>
    <cellStyle name="Comma 4 2 2 2 2 2 5 7" xfId="15287"/>
    <cellStyle name="Comma 4 2 2 2 2 2 6" xfId="15288"/>
    <cellStyle name="Comma 4 2 2 2 2 2 6 2" xfId="15289"/>
    <cellStyle name="Comma 4 2 2 2 2 2 6 3" xfId="15290"/>
    <cellStyle name="Comma 4 2 2 2 2 2 7" xfId="15291"/>
    <cellStyle name="Comma 4 2 2 2 2 2 7 2" xfId="15292"/>
    <cellStyle name="Comma 4 2 2 2 2 2 7 3" xfId="15293"/>
    <cellStyle name="Comma 4 2 2 2 2 2 8" xfId="15294"/>
    <cellStyle name="Comma 4 2 2 2 2 2 8 2" xfId="15295"/>
    <cellStyle name="Comma 4 2 2 2 2 2 8 3" xfId="15296"/>
    <cellStyle name="Comma 4 2 2 2 2 2 9" xfId="15297"/>
    <cellStyle name="Comma 4 2 2 2 2 2 9 2" xfId="15298"/>
    <cellStyle name="Comma 4 2 2 2 2 2 9 3" xfId="15299"/>
    <cellStyle name="Comma 4 2 2 2 2 3" xfId="15300"/>
    <cellStyle name="Comma 4 2 2 2 2 3 2" xfId="15301"/>
    <cellStyle name="Comma 4 2 2 2 2 3 2 2" xfId="15302"/>
    <cellStyle name="Comma 4 2 2 2 2 3 2 2 2" xfId="15303"/>
    <cellStyle name="Comma 4 2 2 2 2 3 2 2 3" xfId="15304"/>
    <cellStyle name="Comma 4 2 2 2 2 3 2 3" xfId="15305"/>
    <cellStyle name="Comma 4 2 2 2 2 3 2 3 2" xfId="15306"/>
    <cellStyle name="Comma 4 2 2 2 2 3 2 3 3" xfId="15307"/>
    <cellStyle name="Comma 4 2 2 2 2 3 2 4" xfId="15308"/>
    <cellStyle name="Comma 4 2 2 2 2 3 2 4 2" xfId="15309"/>
    <cellStyle name="Comma 4 2 2 2 2 3 2 4 3" xfId="15310"/>
    <cellStyle name="Comma 4 2 2 2 2 3 2 5" xfId="15311"/>
    <cellStyle name="Comma 4 2 2 2 2 3 2 5 2" xfId="15312"/>
    <cellStyle name="Comma 4 2 2 2 2 3 2 5 3" xfId="15313"/>
    <cellStyle name="Comma 4 2 2 2 2 3 2 6" xfId="15314"/>
    <cellStyle name="Comma 4 2 2 2 2 3 2 7" xfId="15315"/>
    <cellStyle name="Comma 4 2 2 2 2 3 3" xfId="15316"/>
    <cellStyle name="Comma 4 2 2 2 2 3 3 2" xfId="15317"/>
    <cellStyle name="Comma 4 2 2 2 2 3 3 3" xfId="15318"/>
    <cellStyle name="Comma 4 2 2 2 2 3 4" xfId="15319"/>
    <cellStyle name="Comma 4 2 2 2 2 3 4 2" xfId="15320"/>
    <cellStyle name="Comma 4 2 2 2 2 3 4 3" xfId="15321"/>
    <cellStyle name="Comma 4 2 2 2 2 3 5" xfId="15322"/>
    <cellStyle name="Comma 4 2 2 2 2 3 5 2" xfId="15323"/>
    <cellStyle name="Comma 4 2 2 2 2 3 5 3" xfId="15324"/>
    <cellStyle name="Comma 4 2 2 2 2 3 6" xfId="15325"/>
    <cellStyle name="Comma 4 2 2 2 2 3 6 2" xfId="15326"/>
    <cellStyle name="Comma 4 2 2 2 2 3 6 3" xfId="15327"/>
    <cellStyle name="Comma 4 2 2 2 2 3 7" xfId="15328"/>
    <cellStyle name="Comma 4 2 2 2 2 3 8" xfId="15329"/>
    <cellStyle name="Comma 4 2 2 2 2 4" xfId="15330"/>
    <cellStyle name="Comma 4 2 2 2 2 4 2" xfId="15331"/>
    <cellStyle name="Comma 4 2 2 2 2 4 2 2" xfId="15332"/>
    <cellStyle name="Comma 4 2 2 2 2 4 2 2 2" xfId="15333"/>
    <cellStyle name="Comma 4 2 2 2 2 4 2 2 3" xfId="15334"/>
    <cellStyle name="Comma 4 2 2 2 2 4 2 3" xfId="15335"/>
    <cellStyle name="Comma 4 2 2 2 2 4 2 3 2" xfId="15336"/>
    <cellStyle name="Comma 4 2 2 2 2 4 2 3 3" xfId="15337"/>
    <cellStyle name="Comma 4 2 2 2 2 4 2 4" xfId="15338"/>
    <cellStyle name="Comma 4 2 2 2 2 4 2 4 2" xfId="15339"/>
    <cellStyle name="Comma 4 2 2 2 2 4 2 4 3" xfId="15340"/>
    <cellStyle name="Comma 4 2 2 2 2 4 2 5" xfId="15341"/>
    <cellStyle name="Comma 4 2 2 2 2 4 2 5 2" xfId="15342"/>
    <cellStyle name="Comma 4 2 2 2 2 4 2 5 3" xfId="15343"/>
    <cellStyle name="Comma 4 2 2 2 2 4 2 6" xfId="15344"/>
    <cellStyle name="Comma 4 2 2 2 2 4 2 7" xfId="15345"/>
    <cellStyle name="Comma 4 2 2 2 2 4 3" xfId="15346"/>
    <cellStyle name="Comma 4 2 2 2 2 4 3 2" xfId="15347"/>
    <cellStyle name="Comma 4 2 2 2 2 4 3 3" xfId="15348"/>
    <cellStyle name="Comma 4 2 2 2 2 4 4" xfId="15349"/>
    <cellStyle name="Comma 4 2 2 2 2 4 4 2" xfId="15350"/>
    <cellStyle name="Comma 4 2 2 2 2 4 4 3" xfId="15351"/>
    <cellStyle name="Comma 4 2 2 2 2 4 5" xfId="15352"/>
    <cellStyle name="Comma 4 2 2 2 2 4 5 2" xfId="15353"/>
    <cellStyle name="Comma 4 2 2 2 2 4 5 3" xfId="15354"/>
    <cellStyle name="Comma 4 2 2 2 2 4 6" xfId="15355"/>
    <cellStyle name="Comma 4 2 2 2 2 4 6 2" xfId="15356"/>
    <cellStyle name="Comma 4 2 2 2 2 4 6 3" xfId="15357"/>
    <cellStyle name="Comma 4 2 2 2 2 4 7" xfId="15358"/>
    <cellStyle name="Comma 4 2 2 2 2 4 8" xfId="15359"/>
    <cellStyle name="Comma 4 2 2 2 2 5" xfId="15360"/>
    <cellStyle name="Comma 4 2 2 2 2 5 2" xfId="15361"/>
    <cellStyle name="Comma 4 2 2 2 2 5 2 2" xfId="15362"/>
    <cellStyle name="Comma 4 2 2 2 2 5 2 3" xfId="15363"/>
    <cellStyle name="Comma 4 2 2 2 2 5 3" xfId="15364"/>
    <cellStyle name="Comma 4 2 2 2 2 5 3 2" xfId="15365"/>
    <cellStyle name="Comma 4 2 2 2 2 5 3 3" xfId="15366"/>
    <cellStyle name="Comma 4 2 2 2 2 5 4" xfId="15367"/>
    <cellStyle name="Comma 4 2 2 2 2 5 4 2" xfId="15368"/>
    <cellStyle name="Comma 4 2 2 2 2 5 4 3" xfId="15369"/>
    <cellStyle name="Comma 4 2 2 2 2 5 5" xfId="15370"/>
    <cellStyle name="Comma 4 2 2 2 2 5 5 2" xfId="15371"/>
    <cellStyle name="Comma 4 2 2 2 2 5 5 3" xfId="15372"/>
    <cellStyle name="Comma 4 2 2 2 2 5 6" xfId="15373"/>
    <cellStyle name="Comma 4 2 2 2 2 5 7" xfId="15374"/>
    <cellStyle name="Comma 4 2 2 2 2 6" xfId="15375"/>
    <cellStyle name="Comma 4 2 2 2 2 6 2" xfId="15376"/>
    <cellStyle name="Comma 4 2 2 2 2 6 2 2" xfId="15377"/>
    <cellStyle name="Comma 4 2 2 2 2 6 2 3" xfId="15378"/>
    <cellStyle name="Comma 4 2 2 2 2 6 3" xfId="15379"/>
    <cellStyle name="Comma 4 2 2 2 2 6 3 2" xfId="15380"/>
    <cellStyle name="Comma 4 2 2 2 2 6 3 3" xfId="15381"/>
    <cellStyle name="Comma 4 2 2 2 2 6 4" xfId="15382"/>
    <cellStyle name="Comma 4 2 2 2 2 6 4 2" xfId="15383"/>
    <cellStyle name="Comma 4 2 2 2 2 6 4 3" xfId="15384"/>
    <cellStyle name="Comma 4 2 2 2 2 6 5" xfId="15385"/>
    <cellStyle name="Comma 4 2 2 2 2 6 5 2" xfId="15386"/>
    <cellStyle name="Comma 4 2 2 2 2 6 5 3" xfId="15387"/>
    <cellStyle name="Comma 4 2 2 2 2 6 6" xfId="15388"/>
    <cellStyle name="Comma 4 2 2 2 2 6 7" xfId="15389"/>
    <cellStyle name="Comma 4 2 2 2 2 7" xfId="15390"/>
    <cellStyle name="Comma 4 2 2 2 2 7 2" xfId="15391"/>
    <cellStyle name="Comma 4 2 2 2 2 7 2 2" xfId="15392"/>
    <cellStyle name="Comma 4 2 2 2 2 7 2 3" xfId="15393"/>
    <cellStyle name="Comma 4 2 2 2 2 7 3" xfId="15394"/>
    <cellStyle name="Comma 4 2 2 2 2 7 3 2" xfId="15395"/>
    <cellStyle name="Comma 4 2 2 2 2 7 3 3" xfId="15396"/>
    <cellStyle name="Comma 4 2 2 2 2 7 4" xfId="15397"/>
    <cellStyle name="Comma 4 2 2 2 2 7 4 2" xfId="15398"/>
    <cellStyle name="Comma 4 2 2 2 2 7 4 3" xfId="15399"/>
    <cellStyle name="Comma 4 2 2 2 2 7 5" xfId="15400"/>
    <cellStyle name="Comma 4 2 2 2 2 7 5 2" xfId="15401"/>
    <cellStyle name="Comma 4 2 2 2 2 7 5 3" xfId="15402"/>
    <cellStyle name="Comma 4 2 2 2 2 7 6" xfId="15403"/>
    <cellStyle name="Comma 4 2 2 2 2 7 7" xfId="15404"/>
    <cellStyle name="Comma 4 2 2 2 2 8" xfId="15405"/>
    <cellStyle name="Comma 4 2 2 2 2 8 2" xfId="15406"/>
    <cellStyle name="Comma 4 2 2 2 2 8 2 2" xfId="15407"/>
    <cellStyle name="Comma 4 2 2 2 2 8 2 3" xfId="15408"/>
    <cellStyle name="Comma 4 2 2 2 2 8 3" xfId="15409"/>
    <cellStyle name="Comma 4 2 2 2 2 8 3 2" xfId="15410"/>
    <cellStyle name="Comma 4 2 2 2 2 8 3 3" xfId="15411"/>
    <cellStyle name="Comma 4 2 2 2 2 8 4" xfId="15412"/>
    <cellStyle name="Comma 4 2 2 2 2 8 4 2" xfId="15413"/>
    <cellStyle name="Comma 4 2 2 2 2 8 4 3" xfId="15414"/>
    <cellStyle name="Comma 4 2 2 2 2 8 5" xfId="15415"/>
    <cellStyle name="Comma 4 2 2 2 2 8 5 2" xfId="15416"/>
    <cellStyle name="Comma 4 2 2 2 2 8 5 3" xfId="15417"/>
    <cellStyle name="Comma 4 2 2 2 2 8 6" xfId="15418"/>
    <cellStyle name="Comma 4 2 2 2 2 8 7" xfId="15419"/>
    <cellStyle name="Comma 4 2 2 2 2 9" xfId="15420"/>
    <cellStyle name="Comma 4 2 2 2 2 9 2" xfId="15421"/>
    <cellStyle name="Comma 4 2 2 2 2 9 3" xfId="15422"/>
    <cellStyle name="Comma 4 2 2 2 3" xfId="15423"/>
    <cellStyle name="Comma 4 2 2 2 3 10" xfId="15424"/>
    <cellStyle name="Comma 4 2 2 2 3 11" xfId="15425"/>
    <cellStyle name="Comma 4 2 2 2 3 2" xfId="15426"/>
    <cellStyle name="Comma 4 2 2 2 3 2 2" xfId="15427"/>
    <cellStyle name="Comma 4 2 2 2 3 2 2 2" xfId="15428"/>
    <cellStyle name="Comma 4 2 2 2 3 2 2 2 2" xfId="15429"/>
    <cellStyle name="Comma 4 2 2 2 3 2 2 2 3" xfId="15430"/>
    <cellStyle name="Comma 4 2 2 2 3 2 2 3" xfId="15431"/>
    <cellStyle name="Comma 4 2 2 2 3 2 2 3 2" xfId="15432"/>
    <cellStyle name="Comma 4 2 2 2 3 2 2 3 3" xfId="15433"/>
    <cellStyle name="Comma 4 2 2 2 3 2 2 4" xfId="15434"/>
    <cellStyle name="Comma 4 2 2 2 3 2 2 4 2" xfId="15435"/>
    <cellStyle name="Comma 4 2 2 2 3 2 2 4 3" xfId="15436"/>
    <cellStyle name="Comma 4 2 2 2 3 2 2 5" xfId="15437"/>
    <cellStyle name="Comma 4 2 2 2 3 2 2 5 2" xfId="15438"/>
    <cellStyle name="Comma 4 2 2 2 3 2 2 5 3" xfId="15439"/>
    <cellStyle name="Comma 4 2 2 2 3 2 2 6" xfId="15440"/>
    <cellStyle name="Comma 4 2 2 2 3 2 2 7" xfId="15441"/>
    <cellStyle name="Comma 4 2 2 2 3 2 3" xfId="15442"/>
    <cellStyle name="Comma 4 2 2 2 3 2 3 2" xfId="15443"/>
    <cellStyle name="Comma 4 2 2 2 3 2 3 3" xfId="15444"/>
    <cellStyle name="Comma 4 2 2 2 3 2 4" xfId="15445"/>
    <cellStyle name="Comma 4 2 2 2 3 2 4 2" xfId="15446"/>
    <cellStyle name="Comma 4 2 2 2 3 2 4 3" xfId="15447"/>
    <cellStyle name="Comma 4 2 2 2 3 2 5" xfId="15448"/>
    <cellStyle name="Comma 4 2 2 2 3 2 5 2" xfId="15449"/>
    <cellStyle name="Comma 4 2 2 2 3 2 5 3" xfId="15450"/>
    <cellStyle name="Comma 4 2 2 2 3 2 6" xfId="15451"/>
    <cellStyle name="Comma 4 2 2 2 3 2 6 2" xfId="15452"/>
    <cellStyle name="Comma 4 2 2 2 3 2 6 3" xfId="15453"/>
    <cellStyle name="Comma 4 2 2 2 3 2 7" xfId="15454"/>
    <cellStyle name="Comma 4 2 2 2 3 2 8" xfId="15455"/>
    <cellStyle name="Comma 4 2 2 2 3 3" xfId="15456"/>
    <cellStyle name="Comma 4 2 2 2 3 3 2" xfId="15457"/>
    <cellStyle name="Comma 4 2 2 2 3 3 2 2" xfId="15458"/>
    <cellStyle name="Comma 4 2 2 2 3 3 2 3" xfId="15459"/>
    <cellStyle name="Comma 4 2 2 2 3 3 3" xfId="15460"/>
    <cellStyle name="Comma 4 2 2 2 3 3 3 2" xfId="15461"/>
    <cellStyle name="Comma 4 2 2 2 3 3 3 3" xfId="15462"/>
    <cellStyle name="Comma 4 2 2 2 3 3 4" xfId="15463"/>
    <cellStyle name="Comma 4 2 2 2 3 3 4 2" xfId="15464"/>
    <cellStyle name="Comma 4 2 2 2 3 3 4 3" xfId="15465"/>
    <cellStyle name="Comma 4 2 2 2 3 3 5" xfId="15466"/>
    <cellStyle name="Comma 4 2 2 2 3 3 5 2" xfId="15467"/>
    <cellStyle name="Comma 4 2 2 2 3 3 5 3" xfId="15468"/>
    <cellStyle name="Comma 4 2 2 2 3 3 6" xfId="15469"/>
    <cellStyle name="Comma 4 2 2 2 3 3 7" xfId="15470"/>
    <cellStyle name="Comma 4 2 2 2 3 4" xfId="15471"/>
    <cellStyle name="Comma 4 2 2 2 3 4 2" xfId="15472"/>
    <cellStyle name="Comma 4 2 2 2 3 4 2 2" xfId="15473"/>
    <cellStyle name="Comma 4 2 2 2 3 4 2 3" xfId="15474"/>
    <cellStyle name="Comma 4 2 2 2 3 4 3" xfId="15475"/>
    <cellStyle name="Comma 4 2 2 2 3 4 3 2" xfId="15476"/>
    <cellStyle name="Comma 4 2 2 2 3 4 3 3" xfId="15477"/>
    <cellStyle name="Comma 4 2 2 2 3 4 4" xfId="15478"/>
    <cellStyle name="Comma 4 2 2 2 3 4 4 2" xfId="15479"/>
    <cellStyle name="Comma 4 2 2 2 3 4 4 3" xfId="15480"/>
    <cellStyle name="Comma 4 2 2 2 3 4 5" xfId="15481"/>
    <cellStyle name="Comma 4 2 2 2 3 4 5 2" xfId="15482"/>
    <cellStyle name="Comma 4 2 2 2 3 4 5 3" xfId="15483"/>
    <cellStyle name="Comma 4 2 2 2 3 4 6" xfId="15484"/>
    <cellStyle name="Comma 4 2 2 2 3 4 7" xfId="15485"/>
    <cellStyle name="Comma 4 2 2 2 3 5" xfId="15486"/>
    <cellStyle name="Comma 4 2 2 2 3 5 2" xfId="15487"/>
    <cellStyle name="Comma 4 2 2 2 3 5 2 2" xfId="15488"/>
    <cellStyle name="Comma 4 2 2 2 3 5 2 3" xfId="15489"/>
    <cellStyle name="Comma 4 2 2 2 3 5 3" xfId="15490"/>
    <cellStyle name="Comma 4 2 2 2 3 5 3 2" xfId="15491"/>
    <cellStyle name="Comma 4 2 2 2 3 5 3 3" xfId="15492"/>
    <cellStyle name="Comma 4 2 2 2 3 5 4" xfId="15493"/>
    <cellStyle name="Comma 4 2 2 2 3 5 4 2" xfId="15494"/>
    <cellStyle name="Comma 4 2 2 2 3 5 4 3" xfId="15495"/>
    <cellStyle name="Comma 4 2 2 2 3 5 5" xfId="15496"/>
    <cellStyle name="Comma 4 2 2 2 3 5 5 2" xfId="15497"/>
    <cellStyle name="Comma 4 2 2 2 3 5 5 3" xfId="15498"/>
    <cellStyle name="Comma 4 2 2 2 3 5 6" xfId="15499"/>
    <cellStyle name="Comma 4 2 2 2 3 5 7" xfId="15500"/>
    <cellStyle name="Comma 4 2 2 2 3 6" xfId="15501"/>
    <cellStyle name="Comma 4 2 2 2 3 6 2" xfId="15502"/>
    <cellStyle name="Comma 4 2 2 2 3 6 3" xfId="15503"/>
    <cellStyle name="Comma 4 2 2 2 3 7" xfId="15504"/>
    <cellStyle name="Comma 4 2 2 2 3 7 2" xfId="15505"/>
    <cellStyle name="Comma 4 2 2 2 3 7 3" xfId="15506"/>
    <cellStyle name="Comma 4 2 2 2 3 8" xfId="15507"/>
    <cellStyle name="Comma 4 2 2 2 3 8 2" xfId="15508"/>
    <cellStyle name="Comma 4 2 2 2 3 8 3" xfId="15509"/>
    <cellStyle name="Comma 4 2 2 2 3 9" xfId="15510"/>
    <cellStyle name="Comma 4 2 2 2 3 9 2" xfId="15511"/>
    <cellStyle name="Comma 4 2 2 2 3 9 3" xfId="15512"/>
    <cellStyle name="Comma 4 2 2 2 4" xfId="15513"/>
    <cellStyle name="Comma 4 2 2 2 4 2" xfId="15514"/>
    <cellStyle name="Comma 4 2 2 2 4 2 2" xfId="15515"/>
    <cellStyle name="Comma 4 2 2 2 4 2 2 2" xfId="15516"/>
    <cellStyle name="Comma 4 2 2 2 4 2 2 3" xfId="15517"/>
    <cellStyle name="Comma 4 2 2 2 4 2 3" xfId="15518"/>
    <cellStyle name="Comma 4 2 2 2 4 2 3 2" xfId="15519"/>
    <cellStyle name="Comma 4 2 2 2 4 2 3 3" xfId="15520"/>
    <cellStyle name="Comma 4 2 2 2 4 2 4" xfId="15521"/>
    <cellStyle name="Comma 4 2 2 2 4 2 4 2" xfId="15522"/>
    <cellStyle name="Comma 4 2 2 2 4 2 4 3" xfId="15523"/>
    <cellStyle name="Comma 4 2 2 2 4 2 5" xfId="15524"/>
    <cellStyle name="Comma 4 2 2 2 4 2 5 2" xfId="15525"/>
    <cellStyle name="Comma 4 2 2 2 4 2 5 3" xfId="15526"/>
    <cellStyle name="Comma 4 2 2 2 4 2 6" xfId="15527"/>
    <cellStyle name="Comma 4 2 2 2 4 2 7" xfId="15528"/>
    <cellStyle name="Comma 4 2 2 2 4 3" xfId="15529"/>
    <cellStyle name="Comma 4 2 2 2 4 3 2" xfId="15530"/>
    <cellStyle name="Comma 4 2 2 2 4 3 3" xfId="15531"/>
    <cellStyle name="Comma 4 2 2 2 4 4" xfId="15532"/>
    <cellStyle name="Comma 4 2 2 2 4 4 2" xfId="15533"/>
    <cellStyle name="Comma 4 2 2 2 4 4 3" xfId="15534"/>
    <cellStyle name="Comma 4 2 2 2 4 5" xfId="15535"/>
    <cellStyle name="Comma 4 2 2 2 4 5 2" xfId="15536"/>
    <cellStyle name="Comma 4 2 2 2 4 5 3" xfId="15537"/>
    <cellStyle name="Comma 4 2 2 2 4 6" xfId="15538"/>
    <cellStyle name="Comma 4 2 2 2 4 6 2" xfId="15539"/>
    <cellStyle name="Comma 4 2 2 2 4 6 3" xfId="15540"/>
    <cellStyle name="Comma 4 2 2 2 4 7" xfId="15541"/>
    <cellStyle name="Comma 4 2 2 2 4 8" xfId="15542"/>
    <cellStyle name="Comma 4 2 2 2 5" xfId="15543"/>
    <cellStyle name="Comma 4 2 2 2 5 2" xfId="15544"/>
    <cellStyle name="Comma 4 2 2 2 5 2 2" xfId="15545"/>
    <cellStyle name="Comma 4 2 2 2 5 2 2 2" xfId="15546"/>
    <cellStyle name="Comma 4 2 2 2 5 2 2 3" xfId="15547"/>
    <cellStyle name="Comma 4 2 2 2 5 2 3" xfId="15548"/>
    <cellStyle name="Comma 4 2 2 2 5 2 3 2" xfId="15549"/>
    <cellStyle name="Comma 4 2 2 2 5 2 3 3" xfId="15550"/>
    <cellStyle name="Comma 4 2 2 2 5 2 4" xfId="15551"/>
    <cellStyle name="Comma 4 2 2 2 5 2 4 2" xfId="15552"/>
    <cellStyle name="Comma 4 2 2 2 5 2 4 3" xfId="15553"/>
    <cellStyle name="Comma 4 2 2 2 5 2 5" xfId="15554"/>
    <cellStyle name="Comma 4 2 2 2 5 2 5 2" xfId="15555"/>
    <cellStyle name="Comma 4 2 2 2 5 2 5 3" xfId="15556"/>
    <cellStyle name="Comma 4 2 2 2 5 2 6" xfId="15557"/>
    <cellStyle name="Comma 4 2 2 2 5 2 7" xfId="15558"/>
    <cellStyle name="Comma 4 2 2 2 5 3" xfId="15559"/>
    <cellStyle name="Comma 4 2 2 2 5 3 2" xfId="15560"/>
    <cellStyle name="Comma 4 2 2 2 5 3 3" xfId="15561"/>
    <cellStyle name="Comma 4 2 2 2 5 4" xfId="15562"/>
    <cellStyle name="Comma 4 2 2 2 5 4 2" xfId="15563"/>
    <cellStyle name="Comma 4 2 2 2 5 4 3" xfId="15564"/>
    <cellStyle name="Comma 4 2 2 2 5 5" xfId="15565"/>
    <cellStyle name="Comma 4 2 2 2 5 5 2" xfId="15566"/>
    <cellStyle name="Comma 4 2 2 2 5 5 3" xfId="15567"/>
    <cellStyle name="Comma 4 2 2 2 5 6" xfId="15568"/>
    <cellStyle name="Comma 4 2 2 2 5 6 2" xfId="15569"/>
    <cellStyle name="Comma 4 2 2 2 5 6 3" xfId="15570"/>
    <cellStyle name="Comma 4 2 2 2 5 7" xfId="15571"/>
    <cellStyle name="Comma 4 2 2 2 5 8" xfId="15572"/>
    <cellStyle name="Comma 4 2 2 2 6" xfId="15573"/>
    <cellStyle name="Comma 4 2 2 2 6 2" xfId="15574"/>
    <cellStyle name="Comma 4 2 2 2 6 2 2" xfId="15575"/>
    <cellStyle name="Comma 4 2 2 2 6 2 3" xfId="15576"/>
    <cellStyle name="Comma 4 2 2 2 6 3" xfId="15577"/>
    <cellStyle name="Comma 4 2 2 2 6 3 2" xfId="15578"/>
    <cellStyle name="Comma 4 2 2 2 6 3 3" xfId="15579"/>
    <cellStyle name="Comma 4 2 2 2 6 4" xfId="15580"/>
    <cellStyle name="Comma 4 2 2 2 6 4 2" xfId="15581"/>
    <cellStyle name="Comma 4 2 2 2 6 4 3" xfId="15582"/>
    <cellStyle name="Comma 4 2 2 2 6 5" xfId="15583"/>
    <cellStyle name="Comma 4 2 2 2 6 5 2" xfId="15584"/>
    <cellStyle name="Comma 4 2 2 2 6 5 3" xfId="15585"/>
    <cellStyle name="Comma 4 2 2 2 6 6" xfId="15586"/>
    <cellStyle name="Comma 4 2 2 2 6 7" xfId="15587"/>
    <cellStyle name="Comma 4 2 2 2 7" xfId="15588"/>
    <cellStyle name="Comma 4 2 2 2 7 2" xfId="15589"/>
    <cellStyle name="Comma 4 2 2 2 7 2 2" xfId="15590"/>
    <cellStyle name="Comma 4 2 2 2 7 2 3" xfId="15591"/>
    <cellStyle name="Comma 4 2 2 2 7 3" xfId="15592"/>
    <cellStyle name="Comma 4 2 2 2 7 3 2" xfId="15593"/>
    <cellStyle name="Comma 4 2 2 2 7 3 3" xfId="15594"/>
    <cellStyle name="Comma 4 2 2 2 7 4" xfId="15595"/>
    <cellStyle name="Comma 4 2 2 2 7 4 2" xfId="15596"/>
    <cellStyle name="Comma 4 2 2 2 7 4 3" xfId="15597"/>
    <cellStyle name="Comma 4 2 2 2 7 5" xfId="15598"/>
    <cellStyle name="Comma 4 2 2 2 7 5 2" xfId="15599"/>
    <cellStyle name="Comma 4 2 2 2 7 5 3" xfId="15600"/>
    <cellStyle name="Comma 4 2 2 2 7 6" xfId="15601"/>
    <cellStyle name="Comma 4 2 2 2 7 7" xfId="15602"/>
    <cellStyle name="Comma 4 2 2 2 8" xfId="15603"/>
    <cellStyle name="Comma 4 2 2 2 8 2" xfId="15604"/>
    <cellStyle name="Comma 4 2 2 2 8 2 2" xfId="15605"/>
    <cellStyle name="Comma 4 2 2 2 8 2 3" xfId="15606"/>
    <cellStyle name="Comma 4 2 2 2 8 3" xfId="15607"/>
    <cellStyle name="Comma 4 2 2 2 8 3 2" xfId="15608"/>
    <cellStyle name="Comma 4 2 2 2 8 3 3" xfId="15609"/>
    <cellStyle name="Comma 4 2 2 2 8 4" xfId="15610"/>
    <cellStyle name="Comma 4 2 2 2 8 4 2" xfId="15611"/>
    <cellStyle name="Comma 4 2 2 2 8 4 3" xfId="15612"/>
    <cellStyle name="Comma 4 2 2 2 8 5" xfId="15613"/>
    <cellStyle name="Comma 4 2 2 2 8 5 2" xfId="15614"/>
    <cellStyle name="Comma 4 2 2 2 8 5 3" xfId="15615"/>
    <cellStyle name="Comma 4 2 2 2 8 6" xfId="15616"/>
    <cellStyle name="Comma 4 2 2 2 8 7" xfId="15617"/>
    <cellStyle name="Comma 4 2 2 2 9" xfId="15618"/>
    <cellStyle name="Comma 4 2 2 2 9 2" xfId="15619"/>
    <cellStyle name="Comma 4 2 2 2 9 2 2" xfId="15620"/>
    <cellStyle name="Comma 4 2 2 2 9 2 3" xfId="15621"/>
    <cellStyle name="Comma 4 2 2 2 9 3" xfId="15622"/>
    <cellStyle name="Comma 4 2 2 2 9 3 2" xfId="15623"/>
    <cellStyle name="Comma 4 2 2 2 9 3 3" xfId="15624"/>
    <cellStyle name="Comma 4 2 2 2 9 4" xfId="15625"/>
    <cellStyle name="Comma 4 2 2 2 9 4 2" xfId="15626"/>
    <cellStyle name="Comma 4 2 2 2 9 4 3" xfId="15627"/>
    <cellStyle name="Comma 4 2 2 2 9 5" xfId="15628"/>
    <cellStyle name="Comma 4 2 2 2 9 5 2" xfId="15629"/>
    <cellStyle name="Comma 4 2 2 2 9 5 3" xfId="15630"/>
    <cellStyle name="Comma 4 2 2 2 9 6" xfId="15631"/>
    <cellStyle name="Comma 4 2 2 2 9 7" xfId="15632"/>
    <cellStyle name="Comma 4 2 2 3" xfId="15633"/>
    <cellStyle name="Comma 4 2 2 3 10" xfId="15634"/>
    <cellStyle name="Comma 4 2 2 3 10 2" xfId="15635"/>
    <cellStyle name="Comma 4 2 2 3 10 3" xfId="15636"/>
    <cellStyle name="Comma 4 2 2 3 11" xfId="15637"/>
    <cellStyle name="Comma 4 2 2 3 11 2" xfId="15638"/>
    <cellStyle name="Comma 4 2 2 3 11 3" xfId="15639"/>
    <cellStyle name="Comma 4 2 2 3 12" xfId="15640"/>
    <cellStyle name="Comma 4 2 2 3 12 2" xfId="15641"/>
    <cellStyle name="Comma 4 2 2 3 12 3" xfId="15642"/>
    <cellStyle name="Comma 4 2 2 3 13" xfId="15643"/>
    <cellStyle name="Comma 4 2 2 3 14" xfId="15644"/>
    <cellStyle name="Comma 4 2 2 3 2" xfId="15645"/>
    <cellStyle name="Comma 4 2 2 3 2 10" xfId="15646"/>
    <cellStyle name="Comma 4 2 2 3 2 11" xfId="15647"/>
    <cellStyle name="Comma 4 2 2 3 2 2" xfId="15648"/>
    <cellStyle name="Comma 4 2 2 3 2 2 2" xfId="15649"/>
    <cellStyle name="Comma 4 2 2 3 2 2 2 2" xfId="15650"/>
    <cellStyle name="Comma 4 2 2 3 2 2 2 2 2" xfId="15651"/>
    <cellStyle name="Comma 4 2 2 3 2 2 2 2 3" xfId="15652"/>
    <cellStyle name="Comma 4 2 2 3 2 2 2 3" xfId="15653"/>
    <cellStyle name="Comma 4 2 2 3 2 2 2 3 2" xfId="15654"/>
    <cellStyle name="Comma 4 2 2 3 2 2 2 3 3" xfId="15655"/>
    <cellStyle name="Comma 4 2 2 3 2 2 2 4" xfId="15656"/>
    <cellStyle name="Comma 4 2 2 3 2 2 2 4 2" xfId="15657"/>
    <cellStyle name="Comma 4 2 2 3 2 2 2 4 3" xfId="15658"/>
    <cellStyle name="Comma 4 2 2 3 2 2 2 5" xfId="15659"/>
    <cellStyle name="Comma 4 2 2 3 2 2 2 5 2" xfId="15660"/>
    <cellStyle name="Comma 4 2 2 3 2 2 2 5 3" xfId="15661"/>
    <cellStyle name="Comma 4 2 2 3 2 2 2 6" xfId="15662"/>
    <cellStyle name="Comma 4 2 2 3 2 2 2 7" xfId="15663"/>
    <cellStyle name="Comma 4 2 2 3 2 2 3" xfId="15664"/>
    <cellStyle name="Comma 4 2 2 3 2 2 3 2" xfId="15665"/>
    <cellStyle name="Comma 4 2 2 3 2 2 3 3" xfId="15666"/>
    <cellStyle name="Comma 4 2 2 3 2 2 4" xfId="15667"/>
    <cellStyle name="Comma 4 2 2 3 2 2 4 2" xfId="15668"/>
    <cellStyle name="Comma 4 2 2 3 2 2 4 3" xfId="15669"/>
    <cellStyle name="Comma 4 2 2 3 2 2 5" xfId="15670"/>
    <cellStyle name="Comma 4 2 2 3 2 2 5 2" xfId="15671"/>
    <cellStyle name="Comma 4 2 2 3 2 2 5 3" xfId="15672"/>
    <cellStyle name="Comma 4 2 2 3 2 2 6" xfId="15673"/>
    <cellStyle name="Comma 4 2 2 3 2 2 6 2" xfId="15674"/>
    <cellStyle name="Comma 4 2 2 3 2 2 6 3" xfId="15675"/>
    <cellStyle name="Comma 4 2 2 3 2 2 7" xfId="15676"/>
    <cellStyle name="Comma 4 2 2 3 2 2 8" xfId="15677"/>
    <cellStyle name="Comma 4 2 2 3 2 3" xfId="15678"/>
    <cellStyle name="Comma 4 2 2 3 2 3 2" xfId="15679"/>
    <cellStyle name="Comma 4 2 2 3 2 3 2 2" xfId="15680"/>
    <cellStyle name="Comma 4 2 2 3 2 3 2 3" xfId="15681"/>
    <cellStyle name="Comma 4 2 2 3 2 3 3" xfId="15682"/>
    <cellStyle name="Comma 4 2 2 3 2 3 3 2" xfId="15683"/>
    <cellStyle name="Comma 4 2 2 3 2 3 3 3" xfId="15684"/>
    <cellStyle name="Comma 4 2 2 3 2 3 4" xfId="15685"/>
    <cellStyle name="Comma 4 2 2 3 2 3 4 2" xfId="15686"/>
    <cellStyle name="Comma 4 2 2 3 2 3 4 3" xfId="15687"/>
    <cellStyle name="Comma 4 2 2 3 2 3 5" xfId="15688"/>
    <cellStyle name="Comma 4 2 2 3 2 3 5 2" xfId="15689"/>
    <cellStyle name="Comma 4 2 2 3 2 3 5 3" xfId="15690"/>
    <cellStyle name="Comma 4 2 2 3 2 3 6" xfId="15691"/>
    <cellStyle name="Comma 4 2 2 3 2 3 7" xfId="15692"/>
    <cellStyle name="Comma 4 2 2 3 2 4" xfId="15693"/>
    <cellStyle name="Comma 4 2 2 3 2 4 2" xfId="15694"/>
    <cellStyle name="Comma 4 2 2 3 2 4 2 2" xfId="15695"/>
    <cellStyle name="Comma 4 2 2 3 2 4 2 3" xfId="15696"/>
    <cellStyle name="Comma 4 2 2 3 2 4 3" xfId="15697"/>
    <cellStyle name="Comma 4 2 2 3 2 4 3 2" xfId="15698"/>
    <cellStyle name="Comma 4 2 2 3 2 4 3 3" xfId="15699"/>
    <cellStyle name="Comma 4 2 2 3 2 4 4" xfId="15700"/>
    <cellStyle name="Comma 4 2 2 3 2 4 4 2" xfId="15701"/>
    <cellStyle name="Comma 4 2 2 3 2 4 4 3" xfId="15702"/>
    <cellStyle name="Comma 4 2 2 3 2 4 5" xfId="15703"/>
    <cellStyle name="Comma 4 2 2 3 2 4 5 2" xfId="15704"/>
    <cellStyle name="Comma 4 2 2 3 2 4 5 3" xfId="15705"/>
    <cellStyle name="Comma 4 2 2 3 2 4 6" xfId="15706"/>
    <cellStyle name="Comma 4 2 2 3 2 4 7" xfId="15707"/>
    <cellStyle name="Comma 4 2 2 3 2 5" xfId="15708"/>
    <cellStyle name="Comma 4 2 2 3 2 5 2" xfId="15709"/>
    <cellStyle name="Comma 4 2 2 3 2 5 2 2" xfId="15710"/>
    <cellStyle name="Comma 4 2 2 3 2 5 2 3" xfId="15711"/>
    <cellStyle name="Comma 4 2 2 3 2 5 3" xfId="15712"/>
    <cellStyle name="Comma 4 2 2 3 2 5 3 2" xfId="15713"/>
    <cellStyle name="Comma 4 2 2 3 2 5 3 3" xfId="15714"/>
    <cellStyle name="Comma 4 2 2 3 2 5 4" xfId="15715"/>
    <cellStyle name="Comma 4 2 2 3 2 5 4 2" xfId="15716"/>
    <cellStyle name="Comma 4 2 2 3 2 5 4 3" xfId="15717"/>
    <cellStyle name="Comma 4 2 2 3 2 5 5" xfId="15718"/>
    <cellStyle name="Comma 4 2 2 3 2 5 5 2" xfId="15719"/>
    <cellStyle name="Comma 4 2 2 3 2 5 5 3" xfId="15720"/>
    <cellStyle name="Comma 4 2 2 3 2 5 6" xfId="15721"/>
    <cellStyle name="Comma 4 2 2 3 2 5 7" xfId="15722"/>
    <cellStyle name="Comma 4 2 2 3 2 6" xfId="15723"/>
    <cellStyle name="Comma 4 2 2 3 2 6 2" xfId="15724"/>
    <cellStyle name="Comma 4 2 2 3 2 6 3" xfId="15725"/>
    <cellStyle name="Comma 4 2 2 3 2 7" xfId="15726"/>
    <cellStyle name="Comma 4 2 2 3 2 7 2" xfId="15727"/>
    <cellStyle name="Comma 4 2 2 3 2 7 3" xfId="15728"/>
    <cellStyle name="Comma 4 2 2 3 2 8" xfId="15729"/>
    <cellStyle name="Comma 4 2 2 3 2 8 2" xfId="15730"/>
    <cellStyle name="Comma 4 2 2 3 2 8 3" xfId="15731"/>
    <cellStyle name="Comma 4 2 2 3 2 9" xfId="15732"/>
    <cellStyle name="Comma 4 2 2 3 2 9 2" xfId="15733"/>
    <cellStyle name="Comma 4 2 2 3 2 9 3" xfId="15734"/>
    <cellStyle name="Comma 4 2 2 3 3" xfId="15735"/>
    <cellStyle name="Comma 4 2 2 3 3 2" xfId="15736"/>
    <cellStyle name="Comma 4 2 2 3 3 2 2" xfId="15737"/>
    <cellStyle name="Comma 4 2 2 3 3 2 2 2" xfId="15738"/>
    <cellStyle name="Comma 4 2 2 3 3 2 2 3" xfId="15739"/>
    <cellStyle name="Comma 4 2 2 3 3 2 3" xfId="15740"/>
    <cellStyle name="Comma 4 2 2 3 3 2 3 2" xfId="15741"/>
    <cellStyle name="Comma 4 2 2 3 3 2 3 3" xfId="15742"/>
    <cellStyle name="Comma 4 2 2 3 3 2 4" xfId="15743"/>
    <cellStyle name="Comma 4 2 2 3 3 2 4 2" xfId="15744"/>
    <cellStyle name="Comma 4 2 2 3 3 2 4 3" xfId="15745"/>
    <cellStyle name="Comma 4 2 2 3 3 2 5" xfId="15746"/>
    <cellStyle name="Comma 4 2 2 3 3 2 5 2" xfId="15747"/>
    <cellStyle name="Comma 4 2 2 3 3 2 5 3" xfId="15748"/>
    <cellStyle name="Comma 4 2 2 3 3 2 6" xfId="15749"/>
    <cellStyle name="Comma 4 2 2 3 3 2 7" xfId="15750"/>
    <cellStyle name="Comma 4 2 2 3 3 3" xfId="15751"/>
    <cellStyle name="Comma 4 2 2 3 3 3 2" xfId="15752"/>
    <cellStyle name="Comma 4 2 2 3 3 3 3" xfId="15753"/>
    <cellStyle name="Comma 4 2 2 3 3 4" xfId="15754"/>
    <cellStyle name="Comma 4 2 2 3 3 4 2" xfId="15755"/>
    <cellStyle name="Comma 4 2 2 3 3 4 3" xfId="15756"/>
    <cellStyle name="Comma 4 2 2 3 3 5" xfId="15757"/>
    <cellStyle name="Comma 4 2 2 3 3 5 2" xfId="15758"/>
    <cellStyle name="Comma 4 2 2 3 3 5 3" xfId="15759"/>
    <cellStyle name="Comma 4 2 2 3 3 6" xfId="15760"/>
    <cellStyle name="Comma 4 2 2 3 3 6 2" xfId="15761"/>
    <cellStyle name="Comma 4 2 2 3 3 6 3" xfId="15762"/>
    <cellStyle name="Comma 4 2 2 3 3 7" xfId="15763"/>
    <cellStyle name="Comma 4 2 2 3 3 8" xfId="15764"/>
    <cellStyle name="Comma 4 2 2 3 4" xfId="15765"/>
    <cellStyle name="Comma 4 2 2 3 4 2" xfId="15766"/>
    <cellStyle name="Comma 4 2 2 3 4 2 2" xfId="15767"/>
    <cellStyle name="Comma 4 2 2 3 4 2 2 2" xfId="15768"/>
    <cellStyle name="Comma 4 2 2 3 4 2 2 3" xfId="15769"/>
    <cellStyle name="Comma 4 2 2 3 4 2 3" xfId="15770"/>
    <cellStyle name="Comma 4 2 2 3 4 2 3 2" xfId="15771"/>
    <cellStyle name="Comma 4 2 2 3 4 2 3 3" xfId="15772"/>
    <cellStyle name="Comma 4 2 2 3 4 2 4" xfId="15773"/>
    <cellStyle name="Comma 4 2 2 3 4 2 4 2" xfId="15774"/>
    <cellStyle name="Comma 4 2 2 3 4 2 4 3" xfId="15775"/>
    <cellStyle name="Comma 4 2 2 3 4 2 5" xfId="15776"/>
    <cellStyle name="Comma 4 2 2 3 4 2 5 2" xfId="15777"/>
    <cellStyle name="Comma 4 2 2 3 4 2 5 3" xfId="15778"/>
    <cellStyle name="Comma 4 2 2 3 4 2 6" xfId="15779"/>
    <cellStyle name="Comma 4 2 2 3 4 2 7" xfId="15780"/>
    <cellStyle name="Comma 4 2 2 3 4 3" xfId="15781"/>
    <cellStyle name="Comma 4 2 2 3 4 3 2" xfId="15782"/>
    <cellStyle name="Comma 4 2 2 3 4 3 3" xfId="15783"/>
    <cellStyle name="Comma 4 2 2 3 4 4" xfId="15784"/>
    <cellStyle name="Comma 4 2 2 3 4 4 2" xfId="15785"/>
    <cellStyle name="Comma 4 2 2 3 4 4 3" xfId="15786"/>
    <cellStyle name="Comma 4 2 2 3 4 5" xfId="15787"/>
    <cellStyle name="Comma 4 2 2 3 4 5 2" xfId="15788"/>
    <cellStyle name="Comma 4 2 2 3 4 5 3" xfId="15789"/>
    <cellStyle name="Comma 4 2 2 3 4 6" xfId="15790"/>
    <cellStyle name="Comma 4 2 2 3 4 6 2" xfId="15791"/>
    <cellStyle name="Comma 4 2 2 3 4 6 3" xfId="15792"/>
    <cellStyle name="Comma 4 2 2 3 4 7" xfId="15793"/>
    <cellStyle name="Comma 4 2 2 3 4 8" xfId="15794"/>
    <cellStyle name="Comma 4 2 2 3 5" xfId="15795"/>
    <cellStyle name="Comma 4 2 2 3 5 2" xfId="15796"/>
    <cellStyle name="Comma 4 2 2 3 5 2 2" xfId="15797"/>
    <cellStyle name="Comma 4 2 2 3 5 2 3" xfId="15798"/>
    <cellStyle name="Comma 4 2 2 3 5 3" xfId="15799"/>
    <cellStyle name="Comma 4 2 2 3 5 3 2" xfId="15800"/>
    <cellStyle name="Comma 4 2 2 3 5 3 3" xfId="15801"/>
    <cellStyle name="Comma 4 2 2 3 5 4" xfId="15802"/>
    <cellStyle name="Comma 4 2 2 3 5 4 2" xfId="15803"/>
    <cellStyle name="Comma 4 2 2 3 5 4 3" xfId="15804"/>
    <cellStyle name="Comma 4 2 2 3 5 5" xfId="15805"/>
    <cellStyle name="Comma 4 2 2 3 5 5 2" xfId="15806"/>
    <cellStyle name="Comma 4 2 2 3 5 5 3" xfId="15807"/>
    <cellStyle name="Comma 4 2 2 3 5 6" xfId="15808"/>
    <cellStyle name="Comma 4 2 2 3 5 7" xfId="15809"/>
    <cellStyle name="Comma 4 2 2 3 6" xfId="15810"/>
    <cellStyle name="Comma 4 2 2 3 6 2" xfId="15811"/>
    <cellStyle name="Comma 4 2 2 3 6 2 2" xfId="15812"/>
    <cellStyle name="Comma 4 2 2 3 6 2 3" xfId="15813"/>
    <cellStyle name="Comma 4 2 2 3 6 3" xfId="15814"/>
    <cellStyle name="Comma 4 2 2 3 6 3 2" xfId="15815"/>
    <cellStyle name="Comma 4 2 2 3 6 3 3" xfId="15816"/>
    <cellStyle name="Comma 4 2 2 3 6 4" xfId="15817"/>
    <cellStyle name="Comma 4 2 2 3 6 4 2" xfId="15818"/>
    <cellStyle name="Comma 4 2 2 3 6 4 3" xfId="15819"/>
    <cellStyle name="Comma 4 2 2 3 6 5" xfId="15820"/>
    <cellStyle name="Comma 4 2 2 3 6 5 2" xfId="15821"/>
    <cellStyle name="Comma 4 2 2 3 6 5 3" xfId="15822"/>
    <cellStyle name="Comma 4 2 2 3 6 6" xfId="15823"/>
    <cellStyle name="Comma 4 2 2 3 6 7" xfId="15824"/>
    <cellStyle name="Comma 4 2 2 3 7" xfId="15825"/>
    <cellStyle name="Comma 4 2 2 3 7 2" xfId="15826"/>
    <cellStyle name="Comma 4 2 2 3 7 2 2" xfId="15827"/>
    <cellStyle name="Comma 4 2 2 3 7 2 3" xfId="15828"/>
    <cellStyle name="Comma 4 2 2 3 7 3" xfId="15829"/>
    <cellStyle name="Comma 4 2 2 3 7 3 2" xfId="15830"/>
    <cellStyle name="Comma 4 2 2 3 7 3 3" xfId="15831"/>
    <cellStyle name="Comma 4 2 2 3 7 4" xfId="15832"/>
    <cellStyle name="Comma 4 2 2 3 7 4 2" xfId="15833"/>
    <cellStyle name="Comma 4 2 2 3 7 4 3" xfId="15834"/>
    <cellStyle name="Comma 4 2 2 3 7 5" xfId="15835"/>
    <cellStyle name="Comma 4 2 2 3 7 5 2" xfId="15836"/>
    <cellStyle name="Comma 4 2 2 3 7 5 3" xfId="15837"/>
    <cellStyle name="Comma 4 2 2 3 7 6" xfId="15838"/>
    <cellStyle name="Comma 4 2 2 3 7 7" xfId="15839"/>
    <cellStyle name="Comma 4 2 2 3 8" xfId="15840"/>
    <cellStyle name="Comma 4 2 2 3 8 2" xfId="15841"/>
    <cellStyle name="Comma 4 2 2 3 8 2 2" xfId="15842"/>
    <cellStyle name="Comma 4 2 2 3 8 2 3" xfId="15843"/>
    <cellStyle name="Comma 4 2 2 3 8 3" xfId="15844"/>
    <cellStyle name="Comma 4 2 2 3 8 3 2" xfId="15845"/>
    <cellStyle name="Comma 4 2 2 3 8 3 3" xfId="15846"/>
    <cellStyle name="Comma 4 2 2 3 8 4" xfId="15847"/>
    <cellStyle name="Comma 4 2 2 3 8 4 2" xfId="15848"/>
    <cellStyle name="Comma 4 2 2 3 8 4 3" xfId="15849"/>
    <cellStyle name="Comma 4 2 2 3 8 5" xfId="15850"/>
    <cellStyle name="Comma 4 2 2 3 8 5 2" xfId="15851"/>
    <cellStyle name="Comma 4 2 2 3 8 5 3" xfId="15852"/>
    <cellStyle name="Comma 4 2 2 3 8 6" xfId="15853"/>
    <cellStyle name="Comma 4 2 2 3 8 7" xfId="15854"/>
    <cellStyle name="Comma 4 2 2 3 9" xfId="15855"/>
    <cellStyle name="Comma 4 2 2 3 9 2" xfId="15856"/>
    <cellStyle name="Comma 4 2 2 3 9 3" xfId="15857"/>
    <cellStyle name="Comma 4 2 2 4" xfId="15858"/>
    <cellStyle name="Comma 4 2 2 4 10" xfId="15859"/>
    <cellStyle name="Comma 4 2 2 4 11" xfId="15860"/>
    <cellStyle name="Comma 4 2 2 4 2" xfId="15861"/>
    <cellStyle name="Comma 4 2 2 4 2 2" xfId="15862"/>
    <cellStyle name="Comma 4 2 2 4 2 2 2" xfId="15863"/>
    <cellStyle name="Comma 4 2 2 4 2 2 2 2" xfId="15864"/>
    <cellStyle name="Comma 4 2 2 4 2 2 2 3" xfId="15865"/>
    <cellStyle name="Comma 4 2 2 4 2 2 3" xfId="15866"/>
    <cellStyle name="Comma 4 2 2 4 2 2 3 2" xfId="15867"/>
    <cellStyle name="Comma 4 2 2 4 2 2 3 3" xfId="15868"/>
    <cellStyle name="Comma 4 2 2 4 2 2 4" xfId="15869"/>
    <cellStyle name="Comma 4 2 2 4 2 2 4 2" xfId="15870"/>
    <cellStyle name="Comma 4 2 2 4 2 2 4 3" xfId="15871"/>
    <cellStyle name="Comma 4 2 2 4 2 2 5" xfId="15872"/>
    <cellStyle name="Comma 4 2 2 4 2 2 5 2" xfId="15873"/>
    <cellStyle name="Comma 4 2 2 4 2 2 5 3" xfId="15874"/>
    <cellStyle name="Comma 4 2 2 4 2 2 6" xfId="15875"/>
    <cellStyle name="Comma 4 2 2 4 2 2 7" xfId="15876"/>
    <cellStyle name="Comma 4 2 2 4 2 3" xfId="15877"/>
    <cellStyle name="Comma 4 2 2 4 2 3 2" xfId="15878"/>
    <cellStyle name="Comma 4 2 2 4 2 3 3" xfId="15879"/>
    <cellStyle name="Comma 4 2 2 4 2 4" xfId="15880"/>
    <cellStyle name="Comma 4 2 2 4 2 4 2" xfId="15881"/>
    <cellStyle name="Comma 4 2 2 4 2 4 3" xfId="15882"/>
    <cellStyle name="Comma 4 2 2 4 2 5" xfId="15883"/>
    <cellStyle name="Comma 4 2 2 4 2 5 2" xfId="15884"/>
    <cellStyle name="Comma 4 2 2 4 2 5 3" xfId="15885"/>
    <cellStyle name="Comma 4 2 2 4 2 6" xfId="15886"/>
    <cellStyle name="Comma 4 2 2 4 2 6 2" xfId="15887"/>
    <cellStyle name="Comma 4 2 2 4 2 6 3" xfId="15888"/>
    <cellStyle name="Comma 4 2 2 4 2 7" xfId="15889"/>
    <cellStyle name="Comma 4 2 2 4 2 8" xfId="15890"/>
    <cellStyle name="Comma 4 2 2 4 3" xfId="15891"/>
    <cellStyle name="Comma 4 2 2 4 3 2" xfId="15892"/>
    <cellStyle name="Comma 4 2 2 4 3 2 2" xfId="15893"/>
    <cellStyle name="Comma 4 2 2 4 3 2 3" xfId="15894"/>
    <cellStyle name="Comma 4 2 2 4 3 3" xfId="15895"/>
    <cellStyle name="Comma 4 2 2 4 3 3 2" xfId="15896"/>
    <cellStyle name="Comma 4 2 2 4 3 3 3" xfId="15897"/>
    <cellStyle name="Comma 4 2 2 4 3 4" xfId="15898"/>
    <cellStyle name="Comma 4 2 2 4 3 4 2" xfId="15899"/>
    <cellStyle name="Comma 4 2 2 4 3 4 3" xfId="15900"/>
    <cellStyle name="Comma 4 2 2 4 3 5" xfId="15901"/>
    <cellStyle name="Comma 4 2 2 4 3 5 2" xfId="15902"/>
    <cellStyle name="Comma 4 2 2 4 3 5 3" xfId="15903"/>
    <cellStyle name="Comma 4 2 2 4 3 6" xfId="15904"/>
    <cellStyle name="Comma 4 2 2 4 3 7" xfId="15905"/>
    <cellStyle name="Comma 4 2 2 4 4" xfId="15906"/>
    <cellStyle name="Comma 4 2 2 4 4 2" xfId="15907"/>
    <cellStyle name="Comma 4 2 2 4 4 2 2" xfId="15908"/>
    <cellStyle name="Comma 4 2 2 4 4 2 3" xfId="15909"/>
    <cellStyle name="Comma 4 2 2 4 4 3" xfId="15910"/>
    <cellStyle name="Comma 4 2 2 4 4 3 2" xfId="15911"/>
    <cellStyle name="Comma 4 2 2 4 4 3 3" xfId="15912"/>
    <cellStyle name="Comma 4 2 2 4 4 4" xfId="15913"/>
    <cellStyle name="Comma 4 2 2 4 4 4 2" xfId="15914"/>
    <cellStyle name="Comma 4 2 2 4 4 4 3" xfId="15915"/>
    <cellStyle name="Comma 4 2 2 4 4 5" xfId="15916"/>
    <cellStyle name="Comma 4 2 2 4 4 5 2" xfId="15917"/>
    <cellStyle name="Comma 4 2 2 4 4 5 3" xfId="15918"/>
    <cellStyle name="Comma 4 2 2 4 4 6" xfId="15919"/>
    <cellStyle name="Comma 4 2 2 4 4 7" xfId="15920"/>
    <cellStyle name="Comma 4 2 2 4 5" xfId="15921"/>
    <cellStyle name="Comma 4 2 2 4 5 2" xfId="15922"/>
    <cellStyle name="Comma 4 2 2 4 5 2 2" xfId="15923"/>
    <cellStyle name="Comma 4 2 2 4 5 2 3" xfId="15924"/>
    <cellStyle name="Comma 4 2 2 4 5 3" xfId="15925"/>
    <cellStyle name="Comma 4 2 2 4 5 3 2" xfId="15926"/>
    <cellStyle name="Comma 4 2 2 4 5 3 3" xfId="15927"/>
    <cellStyle name="Comma 4 2 2 4 5 4" xfId="15928"/>
    <cellStyle name="Comma 4 2 2 4 5 4 2" xfId="15929"/>
    <cellStyle name="Comma 4 2 2 4 5 4 3" xfId="15930"/>
    <cellStyle name="Comma 4 2 2 4 5 5" xfId="15931"/>
    <cellStyle name="Comma 4 2 2 4 5 5 2" xfId="15932"/>
    <cellStyle name="Comma 4 2 2 4 5 5 3" xfId="15933"/>
    <cellStyle name="Comma 4 2 2 4 5 6" xfId="15934"/>
    <cellStyle name="Comma 4 2 2 4 5 7" xfId="15935"/>
    <cellStyle name="Comma 4 2 2 4 6" xfId="15936"/>
    <cellStyle name="Comma 4 2 2 4 6 2" xfId="15937"/>
    <cellStyle name="Comma 4 2 2 4 6 3" xfId="15938"/>
    <cellStyle name="Comma 4 2 2 4 7" xfId="15939"/>
    <cellStyle name="Comma 4 2 2 4 7 2" xfId="15940"/>
    <cellStyle name="Comma 4 2 2 4 7 3" xfId="15941"/>
    <cellStyle name="Comma 4 2 2 4 8" xfId="15942"/>
    <cellStyle name="Comma 4 2 2 4 8 2" xfId="15943"/>
    <cellStyle name="Comma 4 2 2 4 8 3" xfId="15944"/>
    <cellStyle name="Comma 4 2 2 4 9" xfId="15945"/>
    <cellStyle name="Comma 4 2 2 4 9 2" xfId="15946"/>
    <cellStyle name="Comma 4 2 2 4 9 3" xfId="15947"/>
    <cellStyle name="Comma 4 2 2 5" xfId="15948"/>
    <cellStyle name="Comma 4 2 2 5 2" xfId="15949"/>
    <cellStyle name="Comma 4 2 2 5 2 2" xfId="15950"/>
    <cellStyle name="Comma 4 2 2 5 2 2 2" xfId="15951"/>
    <cellStyle name="Comma 4 2 2 5 2 2 3" xfId="15952"/>
    <cellStyle name="Comma 4 2 2 5 2 3" xfId="15953"/>
    <cellStyle name="Comma 4 2 2 5 2 3 2" xfId="15954"/>
    <cellStyle name="Comma 4 2 2 5 2 3 3" xfId="15955"/>
    <cellStyle name="Comma 4 2 2 5 2 4" xfId="15956"/>
    <cellStyle name="Comma 4 2 2 5 2 4 2" xfId="15957"/>
    <cellStyle name="Comma 4 2 2 5 2 4 3" xfId="15958"/>
    <cellStyle name="Comma 4 2 2 5 2 5" xfId="15959"/>
    <cellStyle name="Comma 4 2 2 5 2 5 2" xfId="15960"/>
    <cellStyle name="Comma 4 2 2 5 2 5 3" xfId="15961"/>
    <cellStyle name="Comma 4 2 2 5 2 6" xfId="15962"/>
    <cellStyle name="Comma 4 2 2 5 2 7" xfId="15963"/>
    <cellStyle name="Comma 4 2 2 5 3" xfId="15964"/>
    <cellStyle name="Comma 4 2 2 5 3 2" xfId="15965"/>
    <cellStyle name="Comma 4 2 2 5 3 3" xfId="15966"/>
    <cellStyle name="Comma 4 2 2 5 4" xfId="15967"/>
    <cellStyle name="Comma 4 2 2 5 4 2" xfId="15968"/>
    <cellStyle name="Comma 4 2 2 5 4 3" xfId="15969"/>
    <cellStyle name="Comma 4 2 2 5 5" xfId="15970"/>
    <cellStyle name="Comma 4 2 2 5 5 2" xfId="15971"/>
    <cellStyle name="Comma 4 2 2 5 5 3" xfId="15972"/>
    <cellStyle name="Comma 4 2 2 5 6" xfId="15973"/>
    <cellStyle name="Comma 4 2 2 5 6 2" xfId="15974"/>
    <cellStyle name="Comma 4 2 2 5 6 3" xfId="15975"/>
    <cellStyle name="Comma 4 2 2 5 7" xfId="15976"/>
    <cellStyle name="Comma 4 2 2 5 8" xfId="15977"/>
    <cellStyle name="Comma 4 2 2 6" xfId="15978"/>
    <cellStyle name="Comma 4 2 2 6 2" xfId="15979"/>
    <cellStyle name="Comma 4 2 2 6 2 2" xfId="15980"/>
    <cellStyle name="Comma 4 2 2 6 2 2 2" xfId="15981"/>
    <cellStyle name="Comma 4 2 2 6 2 2 3" xfId="15982"/>
    <cellStyle name="Comma 4 2 2 6 2 3" xfId="15983"/>
    <cellStyle name="Comma 4 2 2 6 2 3 2" xfId="15984"/>
    <cellStyle name="Comma 4 2 2 6 2 3 3" xfId="15985"/>
    <cellStyle name="Comma 4 2 2 6 2 4" xfId="15986"/>
    <cellStyle name="Comma 4 2 2 6 2 4 2" xfId="15987"/>
    <cellStyle name="Comma 4 2 2 6 2 4 3" xfId="15988"/>
    <cellStyle name="Comma 4 2 2 6 2 5" xfId="15989"/>
    <cellStyle name="Comma 4 2 2 6 2 5 2" xfId="15990"/>
    <cellStyle name="Comma 4 2 2 6 2 5 3" xfId="15991"/>
    <cellStyle name="Comma 4 2 2 6 2 6" xfId="15992"/>
    <cellStyle name="Comma 4 2 2 6 2 7" xfId="15993"/>
    <cellStyle name="Comma 4 2 2 6 3" xfId="15994"/>
    <cellStyle name="Comma 4 2 2 6 3 2" xfId="15995"/>
    <cellStyle name="Comma 4 2 2 6 3 3" xfId="15996"/>
    <cellStyle name="Comma 4 2 2 6 4" xfId="15997"/>
    <cellStyle name="Comma 4 2 2 6 4 2" xfId="15998"/>
    <cellStyle name="Comma 4 2 2 6 4 3" xfId="15999"/>
    <cellStyle name="Comma 4 2 2 6 5" xfId="16000"/>
    <cellStyle name="Comma 4 2 2 6 5 2" xfId="16001"/>
    <cellStyle name="Comma 4 2 2 6 5 3" xfId="16002"/>
    <cellStyle name="Comma 4 2 2 6 6" xfId="16003"/>
    <cellStyle name="Comma 4 2 2 6 6 2" xfId="16004"/>
    <cellStyle name="Comma 4 2 2 6 6 3" xfId="16005"/>
    <cellStyle name="Comma 4 2 2 6 7" xfId="16006"/>
    <cellStyle name="Comma 4 2 2 6 8" xfId="16007"/>
    <cellStyle name="Comma 4 2 2 7" xfId="16008"/>
    <cellStyle name="Comma 4 2 2 7 2" xfId="16009"/>
    <cellStyle name="Comma 4 2 2 7 2 2" xfId="16010"/>
    <cellStyle name="Comma 4 2 2 7 2 3" xfId="16011"/>
    <cellStyle name="Comma 4 2 2 7 3" xfId="16012"/>
    <cellStyle name="Comma 4 2 2 7 3 2" xfId="16013"/>
    <cellStyle name="Comma 4 2 2 7 3 3" xfId="16014"/>
    <cellStyle name="Comma 4 2 2 7 4" xfId="16015"/>
    <cellStyle name="Comma 4 2 2 7 4 2" xfId="16016"/>
    <cellStyle name="Comma 4 2 2 7 4 3" xfId="16017"/>
    <cellStyle name="Comma 4 2 2 7 5" xfId="16018"/>
    <cellStyle name="Comma 4 2 2 7 5 2" xfId="16019"/>
    <cellStyle name="Comma 4 2 2 7 5 3" xfId="16020"/>
    <cellStyle name="Comma 4 2 2 7 6" xfId="16021"/>
    <cellStyle name="Comma 4 2 2 7 7" xfId="16022"/>
    <cellStyle name="Comma 4 2 2 8" xfId="16023"/>
    <cellStyle name="Comma 4 2 2 8 2" xfId="16024"/>
    <cellStyle name="Comma 4 2 2 8 2 2" xfId="16025"/>
    <cellStyle name="Comma 4 2 2 8 2 3" xfId="16026"/>
    <cellStyle name="Comma 4 2 2 8 3" xfId="16027"/>
    <cellStyle name="Comma 4 2 2 8 3 2" xfId="16028"/>
    <cellStyle name="Comma 4 2 2 8 3 3" xfId="16029"/>
    <cellStyle name="Comma 4 2 2 8 4" xfId="16030"/>
    <cellStyle name="Comma 4 2 2 8 4 2" xfId="16031"/>
    <cellStyle name="Comma 4 2 2 8 4 3" xfId="16032"/>
    <cellStyle name="Comma 4 2 2 8 5" xfId="16033"/>
    <cellStyle name="Comma 4 2 2 8 5 2" xfId="16034"/>
    <cellStyle name="Comma 4 2 2 8 5 3" xfId="16035"/>
    <cellStyle name="Comma 4 2 2 8 6" xfId="16036"/>
    <cellStyle name="Comma 4 2 2 8 7" xfId="16037"/>
    <cellStyle name="Comma 4 2 2 9" xfId="16038"/>
    <cellStyle name="Comma 4 2 2 9 2" xfId="16039"/>
    <cellStyle name="Comma 4 2 2 9 2 2" xfId="16040"/>
    <cellStyle name="Comma 4 2 2 9 2 3" xfId="16041"/>
    <cellStyle name="Comma 4 2 2 9 3" xfId="16042"/>
    <cellStyle name="Comma 4 2 2 9 3 2" xfId="16043"/>
    <cellStyle name="Comma 4 2 2 9 3 3" xfId="16044"/>
    <cellStyle name="Comma 4 2 2 9 4" xfId="16045"/>
    <cellStyle name="Comma 4 2 2 9 4 2" xfId="16046"/>
    <cellStyle name="Comma 4 2 2 9 4 3" xfId="16047"/>
    <cellStyle name="Comma 4 2 2 9 5" xfId="16048"/>
    <cellStyle name="Comma 4 2 2 9 5 2" xfId="16049"/>
    <cellStyle name="Comma 4 2 2 9 5 3" xfId="16050"/>
    <cellStyle name="Comma 4 2 2 9 6" xfId="16051"/>
    <cellStyle name="Comma 4 2 2 9 7" xfId="16052"/>
    <cellStyle name="Comma 4 2 3" xfId="693"/>
    <cellStyle name="Comma 4 2 3 10" xfId="16054"/>
    <cellStyle name="Comma 4 2 3 10 2" xfId="16055"/>
    <cellStyle name="Comma 4 2 3 10 3" xfId="16056"/>
    <cellStyle name="Comma 4 2 3 11" xfId="16057"/>
    <cellStyle name="Comma 4 2 3 11 2" xfId="16058"/>
    <cellStyle name="Comma 4 2 3 11 3" xfId="16059"/>
    <cellStyle name="Comma 4 2 3 12" xfId="16060"/>
    <cellStyle name="Comma 4 2 3 12 2" xfId="16061"/>
    <cellStyle name="Comma 4 2 3 12 3" xfId="16062"/>
    <cellStyle name="Comma 4 2 3 13" xfId="16063"/>
    <cellStyle name="Comma 4 2 3 13 2" xfId="16064"/>
    <cellStyle name="Comma 4 2 3 13 3" xfId="16065"/>
    <cellStyle name="Comma 4 2 3 14" xfId="16066"/>
    <cellStyle name="Comma 4 2 3 15" xfId="16067"/>
    <cellStyle name="Comma 4 2 3 16" xfId="16053"/>
    <cellStyle name="Comma 4 2 3 2" xfId="16068"/>
    <cellStyle name="Comma 4 2 3 2 10" xfId="16069"/>
    <cellStyle name="Comma 4 2 3 2 10 2" xfId="16070"/>
    <cellStyle name="Comma 4 2 3 2 10 3" xfId="16071"/>
    <cellStyle name="Comma 4 2 3 2 11" xfId="16072"/>
    <cellStyle name="Comma 4 2 3 2 11 2" xfId="16073"/>
    <cellStyle name="Comma 4 2 3 2 11 3" xfId="16074"/>
    <cellStyle name="Comma 4 2 3 2 12" xfId="16075"/>
    <cellStyle name="Comma 4 2 3 2 12 2" xfId="16076"/>
    <cellStyle name="Comma 4 2 3 2 12 3" xfId="16077"/>
    <cellStyle name="Comma 4 2 3 2 13" xfId="16078"/>
    <cellStyle name="Comma 4 2 3 2 14" xfId="16079"/>
    <cellStyle name="Comma 4 2 3 2 2" xfId="16080"/>
    <cellStyle name="Comma 4 2 3 2 2 10" xfId="16081"/>
    <cellStyle name="Comma 4 2 3 2 2 11" xfId="16082"/>
    <cellStyle name="Comma 4 2 3 2 2 2" xfId="16083"/>
    <cellStyle name="Comma 4 2 3 2 2 2 2" xfId="16084"/>
    <cellStyle name="Comma 4 2 3 2 2 2 2 2" xfId="16085"/>
    <cellStyle name="Comma 4 2 3 2 2 2 2 2 2" xfId="16086"/>
    <cellStyle name="Comma 4 2 3 2 2 2 2 2 3" xfId="16087"/>
    <cellStyle name="Comma 4 2 3 2 2 2 2 3" xfId="16088"/>
    <cellStyle name="Comma 4 2 3 2 2 2 2 3 2" xfId="16089"/>
    <cellStyle name="Comma 4 2 3 2 2 2 2 3 3" xfId="16090"/>
    <cellStyle name="Comma 4 2 3 2 2 2 2 4" xfId="16091"/>
    <cellStyle name="Comma 4 2 3 2 2 2 2 4 2" xfId="16092"/>
    <cellStyle name="Comma 4 2 3 2 2 2 2 4 3" xfId="16093"/>
    <cellStyle name="Comma 4 2 3 2 2 2 2 5" xfId="16094"/>
    <cellStyle name="Comma 4 2 3 2 2 2 2 5 2" xfId="16095"/>
    <cellStyle name="Comma 4 2 3 2 2 2 2 5 3" xfId="16096"/>
    <cellStyle name="Comma 4 2 3 2 2 2 2 6" xfId="16097"/>
    <cellStyle name="Comma 4 2 3 2 2 2 2 7" xfId="16098"/>
    <cellStyle name="Comma 4 2 3 2 2 2 3" xfId="16099"/>
    <cellStyle name="Comma 4 2 3 2 2 2 3 2" xfId="16100"/>
    <cellStyle name="Comma 4 2 3 2 2 2 3 3" xfId="16101"/>
    <cellStyle name="Comma 4 2 3 2 2 2 4" xfId="16102"/>
    <cellStyle name="Comma 4 2 3 2 2 2 4 2" xfId="16103"/>
    <cellStyle name="Comma 4 2 3 2 2 2 4 3" xfId="16104"/>
    <cellStyle name="Comma 4 2 3 2 2 2 5" xfId="16105"/>
    <cellStyle name="Comma 4 2 3 2 2 2 5 2" xfId="16106"/>
    <cellStyle name="Comma 4 2 3 2 2 2 5 3" xfId="16107"/>
    <cellStyle name="Comma 4 2 3 2 2 2 6" xfId="16108"/>
    <cellStyle name="Comma 4 2 3 2 2 2 6 2" xfId="16109"/>
    <cellStyle name="Comma 4 2 3 2 2 2 6 3" xfId="16110"/>
    <cellStyle name="Comma 4 2 3 2 2 2 7" xfId="16111"/>
    <cellStyle name="Comma 4 2 3 2 2 2 8" xfId="16112"/>
    <cellStyle name="Comma 4 2 3 2 2 3" xfId="16113"/>
    <cellStyle name="Comma 4 2 3 2 2 3 2" xfId="16114"/>
    <cellStyle name="Comma 4 2 3 2 2 3 2 2" xfId="16115"/>
    <cellStyle name="Comma 4 2 3 2 2 3 2 3" xfId="16116"/>
    <cellStyle name="Comma 4 2 3 2 2 3 3" xfId="16117"/>
    <cellStyle name="Comma 4 2 3 2 2 3 3 2" xfId="16118"/>
    <cellStyle name="Comma 4 2 3 2 2 3 3 3" xfId="16119"/>
    <cellStyle name="Comma 4 2 3 2 2 3 4" xfId="16120"/>
    <cellStyle name="Comma 4 2 3 2 2 3 4 2" xfId="16121"/>
    <cellStyle name="Comma 4 2 3 2 2 3 4 3" xfId="16122"/>
    <cellStyle name="Comma 4 2 3 2 2 3 5" xfId="16123"/>
    <cellStyle name="Comma 4 2 3 2 2 3 5 2" xfId="16124"/>
    <cellStyle name="Comma 4 2 3 2 2 3 5 3" xfId="16125"/>
    <cellStyle name="Comma 4 2 3 2 2 3 6" xfId="16126"/>
    <cellStyle name="Comma 4 2 3 2 2 3 7" xfId="16127"/>
    <cellStyle name="Comma 4 2 3 2 2 4" xfId="16128"/>
    <cellStyle name="Comma 4 2 3 2 2 4 2" xfId="16129"/>
    <cellStyle name="Comma 4 2 3 2 2 4 2 2" xfId="16130"/>
    <cellStyle name="Comma 4 2 3 2 2 4 2 3" xfId="16131"/>
    <cellStyle name="Comma 4 2 3 2 2 4 3" xfId="16132"/>
    <cellStyle name="Comma 4 2 3 2 2 4 3 2" xfId="16133"/>
    <cellStyle name="Comma 4 2 3 2 2 4 3 3" xfId="16134"/>
    <cellStyle name="Comma 4 2 3 2 2 4 4" xfId="16135"/>
    <cellStyle name="Comma 4 2 3 2 2 4 4 2" xfId="16136"/>
    <cellStyle name="Comma 4 2 3 2 2 4 4 3" xfId="16137"/>
    <cellStyle name="Comma 4 2 3 2 2 4 5" xfId="16138"/>
    <cellStyle name="Comma 4 2 3 2 2 4 5 2" xfId="16139"/>
    <cellStyle name="Comma 4 2 3 2 2 4 5 3" xfId="16140"/>
    <cellStyle name="Comma 4 2 3 2 2 4 6" xfId="16141"/>
    <cellStyle name="Comma 4 2 3 2 2 4 7" xfId="16142"/>
    <cellStyle name="Comma 4 2 3 2 2 5" xfId="16143"/>
    <cellStyle name="Comma 4 2 3 2 2 5 2" xfId="16144"/>
    <cellStyle name="Comma 4 2 3 2 2 5 2 2" xfId="16145"/>
    <cellStyle name="Comma 4 2 3 2 2 5 2 3" xfId="16146"/>
    <cellStyle name="Comma 4 2 3 2 2 5 3" xfId="16147"/>
    <cellStyle name="Comma 4 2 3 2 2 5 3 2" xfId="16148"/>
    <cellStyle name="Comma 4 2 3 2 2 5 3 3" xfId="16149"/>
    <cellStyle name="Comma 4 2 3 2 2 5 4" xfId="16150"/>
    <cellStyle name="Comma 4 2 3 2 2 5 4 2" xfId="16151"/>
    <cellStyle name="Comma 4 2 3 2 2 5 4 3" xfId="16152"/>
    <cellStyle name="Comma 4 2 3 2 2 5 5" xfId="16153"/>
    <cellStyle name="Comma 4 2 3 2 2 5 5 2" xfId="16154"/>
    <cellStyle name="Comma 4 2 3 2 2 5 5 3" xfId="16155"/>
    <cellStyle name="Comma 4 2 3 2 2 5 6" xfId="16156"/>
    <cellStyle name="Comma 4 2 3 2 2 5 7" xfId="16157"/>
    <cellStyle name="Comma 4 2 3 2 2 6" xfId="16158"/>
    <cellStyle name="Comma 4 2 3 2 2 6 2" xfId="16159"/>
    <cellStyle name="Comma 4 2 3 2 2 6 3" xfId="16160"/>
    <cellStyle name="Comma 4 2 3 2 2 7" xfId="16161"/>
    <cellStyle name="Comma 4 2 3 2 2 7 2" xfId="16162"/>
    <cellStyle name="Comma 4 2 3 2 2 7 3" xfId="16163"/>
    <cellStyle name="Comma 4 2 3 2 2 8" xfId="16164"/>
    <cellStyle name="Comma 4 2 3 2 2 8 2" xfId="16165"/>
    <cellStyle name="Comma 4 2 3 2 2 8 3" xfId="16166"/>
    <cellStyle name="Comma 4 2 3 2 2 9" xfId="16167"/>
    <cellStyle name="Comma 4 2 3 2 2 9 2" xfId="16168"/>
    <cellStyle name="Comma 4 2 3 2 2 9 3" xfId="16169"/>
    <cellStyle name="Comma 4 2 3 2 3" xfId="16170"/>
    <cellStyle name="Comma 4 2 3 2 3 2" xfId="16171"/>
    <cellStyle name="Comma 4 2 3 2 3 2 2" xfId="16172"/>
    <cellStyle name="Comma 4 2 3 2 3 2 2 2" xfId="16173"/>
    <cellStyle name="Comma 4 2 3 2 3 2 2 3" xfId="16174"/>
    <cellStyle name="Comma 4 2 3 2 3 2 3" xfId="16175"/>
    <cellStyle name="Comma 4 2 3 2 3 2 3 2" xfId="16176"/>
    <cellStyle name="Comma 4 2 3 2 3 2 3 3" xfId="16177"/>
    <cellStyle name="Comma 4 2 3 2 3 2 4" xfId="16178"/>
    <cellStyle name="Comma 4 2 3 2 3 2 4 2" xfId="16179"/>
    <cellStyle name="Comma 4 2 3 2 3 2 4 3" xfId="16180"/>
    <cellStyle name="Comma 4 2 3 2 3 2 5" xfId="16181"/>
    <cellStyle name="Comma 4 2 3 2 3 2 5 2" xfId="16182"/>
    <cellStyle name="Comma 4 2 3 2 3 2 5 3" xfId="16183"/>
    <cellStyle name="Comma 4 2 3 2 3 2 6" xfId="16184"/>
    <cellStyle name="Comma 4 2 3 2 3 2 7" xfId="16185"/>
    <cellStyle name="Comma 4 2 3 2 3 3" xfId="16186"/>
    <cellStyle name="Comma 4 2 3 2 3 3 2" xfId="16187"/>
    <cellStyle name="Comma 4 2 3 2 3 3 3" xfId="16188"/>
    <cellStyle name="Comma 4 2 3 2 3 4" xfId="16189"/>
    <cellStyle name="Comma 4 2 3 2 3 4 2" xfId="16190"/>
    <cellStyle name="Comma 4 2 3 2 3 4 3" xfId="16191"/>
    <cellStyle name="Comma 4 2 3 2 3 5" xfId="16192"/>
    <cellStyle name="Comma 4 2 3 2 3 5 2" xfId="16193"/>
    <cellStyle name="Comma 4 2 3 2 3 5 3" xfId="16194"/>
    <cellStyle name="Comma 4 2 3 2 3 6" xfId="16195"/>
    <cellStyle name="Comma 4 2 3 2 3 6 2" xfId="16196"/>
    <cellStyle name="Comma 4 2 3 2 3 6 3" xfId="16197"/>
    <cellStyle name="Comma 4 2 3 2 3 7" xfId="16198"/>
    <cellStyle name="Comma 4 2 3 2 3 8" xfId="16199"/>
    <cellStyle name="Comma 4 2 3 2 4" xfId="16200"/>
    <cellStyle name="Comma 4 2 3 2 4 2" xfId="16201"/>
    <cellStyle name="Comma 4 2 3 2 4 2 2" xfId="16202"/>
    <cellStyle name="Comma 4 2 3 2 4 2 2 2" xfId="16203"/>
    <cellStyle name="Comma 4 2 3 2 4 2 2 3" xfId="16204"/>
    <cellStyle name="Comma 4 2 3 2 4 2 3" xfId="16205"/>
    <cellStyle name="Comma 4 2 3 2 4 2 3 2" xfId="16206"/>
    <cellStyle name="Comma 4 2 3 2 4 2 3 3" xfId="16207"/>
    <cellStyle name="Comma 4 2 3 2 4 2 4" xfId="16208"/>
    <cellStyle name="Comma 4 2 3 2 4 2 4 2" xfId="16209"/>
    <cellStyle name="Comma 4 2 3 2 4 2 4 3" xfId="16210"/>
    <cellStyle name="Comma 4 2 3 2 4 2 5" xfId="16211"/>
    <cellStyle name="Comma 4 2 3 2 4 2 5 2" xfId="16212"/>
    <cellStyle name="Comma 4 2 3 2 4 2 5 3" xfId="16213"/>
    <cellStyle name="Comma 4 2 3 2 4 2 6" xfId="16214"/>
    <cellStyle name="Comma 4 2 3 2 4 2 7" xfId="16215"/>
    <cellStyle name="Comma 4 2 3 2 4 3" xfId="16216"/>
    <cellStyle name="Comma 4 2 3 2 4 3 2" xfId="16217"/>
    <cellStyle name="Comma 4 2 3 2 4 3 3" xfId="16218"/>
    <cellStyle name="Comma 4 2 3 2 4 4" xfId="16219"/>
    <cellStyle name="Comma 4 2 3 2 4 4 2" xfId="16220"/>
    <cellStyle name="Comma 4 2 3 2 4 4 3" xfId="16221"/>
    <cellStyle name="Comma 4 2 3 2 4 5" xfId="16222"/>
    <cellStyle name="Comma 4 2 3 2 4 5 2" xfId="16223"/>
    <cellStyle name="Comma 4 2 3 2 4 5 3" xfId="16224"/>
    <cellStyle name="Comma 4 2 3 2 4 6" xfId="16225"/>
    <cellStyle name="Comma 4 2 3 2 4 6 2" xfId="16226"/>
    <cellStyle name="Comma 4 2 3 2 4 6 3" xfId="16227"/>
    <cellStyle name="Comma 4 2 3 2 4 7" xfId="16228"/>
    <cellStyle name="Comma 4 2 3 2 4 8" xfId="16229"/>
    <cellStyle name="Comma 4 2 3 2 5" xfId="16230"/>
    <cellStyle name="Comma 4 2 3 2 5 2" xfId="16231"/>
    <cellStyle name="Comma 4 2 3 2 5 2 2" xfId="16232"/>
    <cellStyle name="Comma 4 2 3 2 5 2 3" xfId="16233"/>
    <cellStyle name="Comma 4 2 3 2 5 3" xfId="16234"/>
    <cellStyle name="Comma 4 2 3 2 5 3 2" xfId="16235"/>
    <cellStyle name="Comma 4 2 3 2 5 3 3" xfId="16236"/>
    <cellStyle name="Comma 4 2 3 2 5 4" xfId="16237"/>
    <cellStyle name="Comma 4 2 3 2 5 4 2" xfId="16238"/>
    <cellStyle name="Comma 4 2 3 2 5 4 3" xfId="16239"/>
    <cellStyle name="Comma 4 2 3 2 5 5" xfId="16240"/>
    <cellStyle name="Comma 4 2 3 2 5 5 2" xfId="16241"/>
    <cellStyle name="Comma 4 2 3 2 5 5 3" xfId="16242"/>
    <cellStyle name="Comma 4 2 3 2 5 6" xfId="16243"/>
    <cellStyle name="Comma 4 2 3 2 5 7" xfId="16244"/>
    <cellStyle name="Comma 4 2 3 2 6" xfId="16245"/>
    <cellStyle name="Comma 4 2 3 2 6 2" xfId="16246"/>
    <cellStyle name="Comma 4 2 3 2 6 2 2" xfId="16247"/>
    <cellStyle name="Comma 4 2 3 2 6 2 3" xfId="16248"/>
    <cellStyle name="Comma 4 2 3 2 6 3" xfId="16249"/>
    <cellStyle name="Comma 4 2 3 2 6 3 2" xfId="16250"/>
    <cellStyle name="Comma 4 2 3 2 6 3 3" xfId="16251"/>
    <cellStyle name="Comma 4 2 3 2 6 4" xfId="16252"/>
    <cellStyle name="Comma 4 2 3 2 6 4 2" xfId="16253"/>
    <cellStyle name="Comma 4 2 3 2 6 4 3" xfId="16254"/>
    <cellStyle name="Comma 4 2 3 2 6 5" xfId="16255"/>
    <cellStyle name="Comma 4 2 3 2 6 5 2" xfId="16256"/>
    <cellStyle name="Comma 4 2 3 2 6 5 3" xfId="16257"/>
    <cellStyle name="Comma 4 2 3 2 6 6" xfId="16258"/>
    <cellStyle name="Comma 4 2 3 2 6 7" xfId="16259"/>
    <cellStyle name="Comma 4 2 3 2 7" xfId="16260"/>
    <cellStyle name="Comma 4 2 3 2 7 2" xfId="16261"/>
    <cellStyle name="Comma 4 2 3 2 7 2 2" xfId="16262"/>
    <cellStyle name="Comma 4 2 3 2 7 2 3" xfId="16263"/>
    <cellStyle name="Comma 4 2 3 2 7 3" xfId="16264"/>
    <cellStyle name="Comma 4 2 3 2 7 3 2" xfId="16265"/>
    <cellStyle name="Comma 4 2 3 2 7 3 3" xfId="16266"/>
    <cellStyle name="Comma 4 2 3 2 7 4" xfId="16267"/>
    <cellStyle name="Comma 4 2 3 2 7 4 2" xfId="16268"/>
    <cellStyle name="Comma 4 2 3 2 7 4 3" xfId="16269"/>
    <cellStyle name="Comma 4 2 3 2 7 5" xfId="16270"/>
    <cellStyle name="Comma 4 2 3 2 7 5 2" xfId="16271"/>
    <cellStyle name="Comma 4 2 3 2 7 5 3" xfId="16272"/>
    <cellStyle name="Comma 4 2 3 2 7 6" xfId="16273"/>
    <cellStyle name="Comma 4 2 3 2 7 7" xfId="16274"/>
    <cellStyle name="Comma 4 2 3 2 8" xfId="16275"/>
    <cellStyle name="Comma 4 2 3 2 8 2" xfId="16276"/>
    <cellStyle name="Comma 4 2 3 2 8 2 2" xfId="16277"/>
    <cellStyle name="Comma 4 2 3 2 8 2 3" xfId="16278"/>
    <cellStyle name="Comma 4 2 3 2 8 3" xfId="16279"/>
    <cellStyle name="Comma 4 2 3 2 8 3 2" xfId="16280"/>
    <cellStyle name="Comma 4 2 3 2 8 3 3" xfId="16281"/>
    <cellStyle name="Comma 4 2 3 2 8 4" xfId="16282"/>
    <cellStyle name="Comma 4 2 3 2 8 4 2" xfId="16283"/>
    <cellStyle name="Comma 4 2 3 2 8 4 3" xfId="16284"/>
    <cellStyle name="Comma 4 2 3 2 8 5" xfId="16285"/>
    <cellStyle name="Comma 4 2 3 2 8 5 2" xfId="16286"/>
    <cellStyle name="Comma 4 2 3 2 8 5 3" xfId="16287"/>
    <cellStyle name="Comma 4 2 3 2 8 6" xfId="16288"/>
    <cellStyle name="Comma 4 2 3 2 8 7" xfId="16289"/>
    <cellStyle name="Comma 4 2 3 2 9" xfId="16290"/>
    <cellStyle name="Comma 4 2 3 2 9 2" xfId="16291"/>
    <cellStyle name="Comma 4 2 3 2 9 3" xfId="16292"/>
    <cellStyle name="Comma 4 2 3 3" xfId="16293"/>
    <cellStyle name="Comma 4 2 3 3 10" xfId="16294"/>
    <cellStyle name="Comma 4 2 3 3 11" xfId="16295"/>
    <cellStyle name="Comma 4 2 3 3 2" xfId="16296"/>
    <cellStyle name="Comma 4 2 3 3 2 2" xfId="16297"/>
    <cellStyle name="Comma 4 2 3 3 2 2 2" xfId="16298"/>
    <cellStyle name="Comma 4 2 3 3 2 2 2 2" xfId="16299"/>
    <cellStyle name="Comma 4 2 3 3 2 2 2 3" xfId="16300"/>
    <cellStyle name="Comma 4 2 3 3 2 2 3" xfId="16301"/>
    <cellStyle name="Comma 4 2 3 3 2 2 3 2" xfId="16302"/>
    <cellStyle name="Comma 4 2 3 3 2 2 3 3" xfId="16303"/>
    <cellStyle name="Comma 4 2 3 3 2 2 4" xfId="16304"/>
    <cellStyle name="Comma 4 2 3 3 2 2 4 2" xfId="16305"/>
    <cellStyle name="Comma 4 2 3 3 2 2 4 3" xfId="16306"/>
    <cellStyle name="Comma 4 2 3 3 2 2 5" xfId="16307"/>
    <cellStyle name="Comma 4 2 3 3 2 2 5 2" xfId="16308"/>
    <cellStyle name="Comma 4 2 3 3 2 2 5 3" xfId="16309"/>
    <cellStyle name="Comma 4 2 3 3 2 2 6" xfId="16310"/>
    <cellStyle name="Comma 4 2 3 3 2 2 7" xfId="16311"/>
    <cellStyle name="Comma 4 2 3 3 2 3" xfId="16312"/>
    <cellStyle name="Comma 4 2 3 3 2 3 2" xfId="16313"/>
    <cellStyle name="Comma 4 2 3 3 2 3 3" xfId="16314"/>
    <cellStyle name="Comma 4 2 3 3 2 4" xfId="16315"/>
    <cellStyle name="Comma 4 2 3 3 2 4 2" xfId="16316"/>
    <cellStyle name="Comma 4 2 3 3 2 4 3" xfId="16317"/>
    <cellStyle name="Comma 4 2 3 3 2 5" xfId="16318"/>
    <cellStyle name="Comma 4 2 3 3 2 5 2" xfId="16319"/>
    <cellStyle name="Comma 4 2 3 3 2 5 3" xfId="16320"/>
    <cellStyle name="Comma 4 2 3 3 2 6" xfId="16321"/>
    <cellStyle name="Comma 4 2 3 3 2 6 2" xfId="16322"/>
    <cellStyle name="Comma 4 2 3 3 2 6 3" xfId="16323"/>
    <cellStyle name="Comma 4 2 3 3 2 7" xfId="16324"/>
    <cellStyle name="Comma 4 2 3 3 2 8" xfId="16325"/>
    <cellStyle name="Comma 4 2 3 3 3" xfId="16326"/>
    <cellStyle name="Comma 4 2 3 3 3 2" xfId="16327"/>
    <cellStyle name="Comma 4 2 3 3 3 2 2" xfId="16328"/>
    <cellStyle name="Comma 4 2 3 3 3 2 3" xfId="16329"/>
    <cellStyle name="Comma 4 2 3 3 3 3" xfId="16330"/>
    <cellStyle name="Comma 4 2 3 3 3 3 2" xfId="16331"/>
    <cellStyle name="Comma 4 2 3 3 3 3 3" xfId="16332"/>
    <cellStyle name="Comma 4 2 3 3 3 4" xfId="16333"/>
    <cellStyle name="Comma 4 2 3 3 3 4 2" xfId="16334"/>
    <cellStyle name="Comma 4 2 3 3 3 4 3" xfId="16335"/>
    <cellStyle name="Comma 4 2 3 3 3 5" xfId="16336"/>
    <cellStyle name="Comma 4 2 3 3 3 5 2" xfId="16337"/>
    <cellStyle name="Comma 4 2 3 3 3 5 3" xfId="16338"/>
    <cellStyle name="Comma 4 2 3 3 3 6" xfId="16339"/>
    <cellStyle name="Comma 4 2 3 3 3 7" xfId="16340"/>
    <cellStyle name="Comma 4 2 3 3 4" xfId="16341"/>
    <cellStyle name="Comma 4 2 3 3 4 2" xfId="16342"/>
    <cellStyle name="Comma 4 2 3 3 4 2 2" xfId="16343"/>
    <cellStyle name="Comma 4 2 3 3 4 2 3" xfId="16344"/>
    <cellStyle name="Comma 4 2 3 3 4 3" xfId="16345"/>
    <cellStyle name="Comma 4 2 3 3 4 3 2" xfId="16346"/>
    <cellStyle name="Comma 4 2 3 3 4 3 3" xfId="16347"/>
    <cellStyle name="Comma 4 2 3 3 4 4" xfId="16348"/>
    <cellStyle name="Comma 4 2 3 3 4 4 2" xfId="16349"/>
    <cellStyle name="Comma 4 2 3 3 4 4 3" xfId="16350"/>
    <cellStyle name="Comma 4 2 3 3 4 5" xfId="16351"/>
    <cellStyle name="Comma 4 2 3 3 4 5 2" xfId="16352"/>
    <cellStyle name="Comma 4 2 3 3 4 5 3" xfId="16353"/>
    <cellStyle name="Comma 4 2 3 3 4 6" xfId="16354"/>
    <cellStyle name="Comma 4 2 3 3 4 7" xfId="16355"/>
    <cellStyle name="Comma 4 2 3 3 5" xfId="16356"/>
    <cellStyle name="Comma 4 2 3 3 5 2" xfId="16357"/>
    <cellStyle name="Comma 4 2 3 3 5 2 2" xfId="16358"/>
    <cellStyle name="Comma 4 2 3 3 5 2 3" xfId="16359"/>
    <cellStyle name="Comma 4 2 3 3 5 3" xfId="16360"/>
    <cellStyle name="Comma 4 2 3 3 5 3 2" xfId="16361"/>
    <cellStyle name="Comma 4 2 3 3 5 3 3" xfId="16362"/>
    <cellStyle name="Comma 4 2 3 3 5 4" xfId="16363"/>
    <cellStyle name="Comma 4 2 3 3 5 4 2" xfId="16364"/>
    <cellStyle name="Comma 4 2 3 3 5 4 3" xfId="16365"/>
    <cellStyle name="Comma 4 2 3 3 5 5" xfId="16366"/>
    <cellStyle name="Comma 4 2 3 3 5 5 2" xfId="16367"/>
    <cellStyle name="Comma 4 2 3 3 5 5 3" xfId="16368"/>
    <cellStyle name="Comma 4 2 3 3 5 6" xfId="16369"/>
    <cellStyle name="Comma 4 2 3 3 5 7" xfId="16370"/>
    <cellStyle name="Comma 4 2 3 3 6" xfId="16371"/>
    <cellStyle name="Comma 4 2 3 3 6 2" xfId="16372"/>
    <cellStyle name="Comma 4 2 3 3 6 3" xfId="16373"/>
    <cellStyle name="Comma 4 2 3 3 7" xfId="16374"/>
    <cellStyle name="Comma 4 2 3 3 7 2" xfId="16375"/>
    <cellStyle name="Comma 4 2 3 3 7 3" xfId="16376"/>
    <cellStyle name="Comma 4 2 3 3 8" xfId="16377"/>
    <cellStyle name="Comma 4 2 3 3 8 2" xfId="16378"/>
    <cellStyle name="Comma 4 2 3 3 8 3" xfId="16379"/>
    <cellStyle name="Comma 4 2 3 3 9" xfId="16380"/>
    <cellStyle name="Comma 4 2 3 3 9 2" xfId="16381"/>
    <cellStyle name="Comma 4 2 3 3 9 3" xfId="16382"/>
    <cellStyle name="Comma 4 2 3 4" xfId="16383"/>
    <cellStyle name="Comma 4 2 3 4 2" xfId="16384"/>
    <cellStyle name="Comma 4 2 3 4 2 2" xfId="16385"/>
    <cellStyle name="Comma 4 2 3 4 2 2 2" xfId="16386"/>
    <cellStyle name="Comma 4 2 3 4 2 2 3" xfId="16387"/>
    <cellStyle name="Comma 4 2 3 4 2 3" xfId="16388"/>
    <cellStyle name="Comma 4 2 3 4 2 3 2" xfId="16389"/>
    <cellStyle name="Comma 4 2 3 4 2 3 3" xfId="16390"/>
    <cellStyle name="Comma 4 2 3 4 2 4" xfId="16391"/>
    <cellStyle name="Comma 4 2 3 4 2 4 2" xfId="16392"/>
    <cellStyle name="Comma 4 2 3 4 2 4 3" xfId="16393"/>
    <cellStyle name="Comma 4 2 3 4 2 5" xfId="16394"/>
    <cellStyle name="Comma 4 2 3 4 2 5 2" xfId="16395"/>
    <cellStyle name="Comma 4 2 3 4 2 5 3" xfId="16396"/>
    <cellStyle name="Comma 4 2 3 4 2 6" xfId="16397"/>
    <cellStyle name="Comma 4 2 3 4 2 7" xfId="16398"/>
    <cellStyle name="Comma 4 2 3 4 3" xfId="16399"/>
    <cellStyle name="Comma 4 2 3 4 3 2" xfId="16400"/>
    <cellStyle name="Comma 4 2 3 4 3 3" xfId="16401"/>
    <cellStyle name="Comma 4 2 3 4 4" xfId="16402"/>
    <cellStyle name="Comma 4 2 3 4 4 2" xfId="16403"/>
    <cellStyle name="Comma 4 2 3 4 4 3" xfId="16404"/>
    <cellStyle name="Comma 4 2 3 4 5" xfId="16405"/>
    <cellStyle name="Comma 4 2 3 4 5 2" xfId="16406"/>
    <cellStyle name="Comma 4 2 3 4 5 3" xfId="16407"/>
    <cellStyle name="Comma 4 2 3 4 6" xfId="16408"/>
    <cellStyle name="Comma 4 2 3 4 6 2" xfId="16409"/>
    <cellStyle name="Comma 4 2 3 4 6 3" xfId="16410"/>
    <cellStyle name="Comma 4 2 3 4 7" xfId="16411"/>
    <cellStyle name="Comma 4 2 3 4 8" xfId="16412"/>
    <cellStyle name="Comma 4 2 3 5" xfId="16413"/>
    <cellStyle name="Comma 4 2 3 5 2" xfId="16414"/>
    <cellStyle name="Comma 4 2 3 5 2 2" xfId="16415"/>
    <cellStyle name="Comma 4 2 3 5 2 2 2" xfId="16416"/>
    <cellStyle name="Comma 4 2 3 5 2 2 3" xfId="16417"/>
    <cellStyle name="Comma 4 2 3 5 2 3" xfId="16418"/>
    <cellStyle name="Comma 4 2 3 5 2 3 2" xfId="16419"/>
    <cellStyle name="Comma 4 2 3 5 2 3 3" xfId="16420"/>
    <cellStyle name="Comma 4 2 3 5 2 4" xfId="16421"/>
    <cellStyle name="Comma 4 2 3 5 2 4 2" xfId="16422"/>
    <cellStyle name="Comma 4 2 3 5 2 4 3" xfId="16423"/>
    <cellStyle name="Comma 4 2 3 5 2 5" xfId="16424"/>
    <cellStyle name="Comma 4 2 3 5 2 5 2" xfId="16425"/>
    <cellStyle name="Comma 4 2 3 5 2 5 3" xfId="16426"/>
    <cellStyle name="Comma 4 2 3 5 2 6" xfId="16427"/>
    <cellStyle name="Comma 4 2 3 5 2 7" xfId="16428"/>
    <cellStyle name="Comma 4 2 3 5 3" xfId="16429"/>
    <cellStyle name="Comma 4 2 3 5 3 2" xfId="16430"/>
    <cellStyle name="Comma 4 2 3 5 3 3" xfId="16431"/>
    <cellStyle name="Comma 4 2 3 5 4" xfId="16432"/>
    <cellStyle name="Comma 4 2 3 5 4 2" xfId="16433"/>
    <cellStyle name="Comma 4 2 3 5 4 3" xfId="16434"/>
    <cellStyle name="Comma 4 2 3 5 5" xfId="16435"/>
    <cellStyle name="Comma 4 2 3 5 5 2" xfId="16436"/>
    <cellStyle name="Comma 4 2 3 5 5 3" xfId="16437"/>
    <cellStyle name="Comma 4 2 3 5 6" xfId="16438"/>
    <cellStyle name="Comma 4 2 3 5 6 2" xfId="16439"/>
    <cellStyle name="Comma 4 2 3 5 6 3" xfId="16440"/>
    <cellStyle name="Comma 4 2 3 5 7" xfId="16441"/>
    <cellStyle name="Comma 4 2 3 5 8" xfId="16442"/>
    <cellStyle name="Comma 4 2 3 6" xfId="16443"/>
    <cellStyle name="Comma 4 2 3 6 2" xfId="16444"/>
    <cellStyle name="Comma 4 2 3 6 2 2" xfId="16445"/>
    <cellStyle name="Comma 4 2 3 6 2 3" xfId="16446"/>
    <cellStyle name="Comma 4 2 3 6 3" xfId="16447"/>
    <cellStyle name="Comma 4 2 3 6 3 2" xfId="16448"/>
    <cellStyle name="Comma 4 2 3 6 3 3" xfId="16449"/>
    <cellStyle name="Comma 4 2 3 6 4" xfId="16450"/>
    <cellStyle name="Comma 4 2 3 6 4 2" xfId="16451"/>
    <cellStyle name="Comma 4 2 3 6 4 3" xfId="16452"/>
    <cellStyle name="Comma 4 2 3 6 5" xfId="16453"/>
    <cellStyle name="Comma 4 2 3 6 5 2" xfId="16454"/>
    <cellStyle name="Comma 4 2 3 6 5 3" xfId="16455"/>
    <cellStyle name="Comma 4 2 3 6 6" xfId="16456"/>
    <cellStyle name="Comma 4 2 3 6 7" xfId="16457"/>
    <cellStyle name="Comma 4 2 3 7" xfId="16458"/>
    <cellStyle name="Comma 4 2 3 7 2" xfId="16459"/>
    <cellStyle name="Comma 4 2 3 7 2 2" xfId="16460"/>
    <cellStyle name="Comma 4 2 3 7 2 3" xfId="16461"/>
    <cellStyle name="Comma 4 2 3 7 3" xfId="16462"/>
    <cellStyle name="Comma 4 2 3 7 3 2" xfId="16463"/>
    <cellStyle name="Comma 4 2 3 7 3 3" xfId="16464"/>
    <cellStyle name="Comma 4 2 3 7 4" xfId="16465"/>
    <cellStyle name="Comma 4 2 3 7 4 2" xfId="16466"/>
    <cellStyle name="Comma 4 2 3 7 4 3" xfId="16467"/>
    <cellStyle name="Comma 4 2 3 7 5" xfId="16468"/>
    <cellStyle name="Comma 4 2 3 7 5 2" xfId="16469"/>
    <cellStyle name="Comma 4 2 3 7 5 3" xfId="16470"/>
    <cellStyle name="Comma 4 2 3 7 6" xfId="16471"/>
    <cellStyle name="Comma 4 2 3 7 7" xfId="16472"/>
    <cellStyle name="Comma 4 2 3 8" xfId="16473"/>
    <cellStyle name="Comma 4 2 3 8 2" xfId="16474"/>
    <cellStyle name="Comma 4 2 3 8 2 2" xfId="16475"/>
    <cellStyle name="Comma 4 2 3 8 2 3" xfId="16476"/>
    <cellStyle name="Comma 4 2 3 8 3" xfId="16477"/>
    <cellStyle name="Comma 4 2 3 8 3 2" xfId="16478"/>
    <cellStyle name="Comma 4 2 3 8 3 3" xfId="16479"/>
    <cellStyle name="Comma 4 2 3 8 4" xfId="16480"/>
    <cellStyle name="Comma 4 2 3 8 4 2" xfId="16481"/>
    <cellStyle name="Comma 4 2 3 8 4 3" xfId="16482"/>
    <cellStyle name="Comma 4 2 3 8 5" xfId="16483"/>
    <cellStyle name="Comma 4 2 3 8 5 2" xfId="16484"/>
    <cellStyle name="Comma 4 2 3 8 5 3" xfId="16485"/>
    <cellStyle name="Comma 4 2 3 8 6" xfId="16486"/>
    <cellStyle name="Comma 4 2 3 8 7" xfId="16487"/>
    <cellStyle name="Comma 4 2 3 9" xfId="16488"/>
    <cellStyle name="Comma 4 2 3 9 2" xfId="16489"/>
    <cellStyle name="Comma 4 2 3 9 2 2" xfId="16490"/>
    <cellStyle name="Comma 4 2 3 9 2 3" xfId="16491"/>
    <cellStyle name="Comma 4 2 3 9 3" xfId="16492"/>
    <cellStyle name="Comma 4 2 3 9 3 2" xfId="16493"/>
    <cellStyle name="Comma 4 2 3 9 3 3" xfId="16494"/>
    <cellStyle name="Comma 4 2 3 9 4" xfId="16495"/>
    <cellStyle name="Comma 4 2 3 9 4 2" xfId="16496"/>
    <cellStyle name="Comma 4 2 3 9 4 3" xfId="16497"/>
    <cellStyle name="Comma 4 2 3 9 5" xfId="16498"/>
    <cellStyle name="Comma 4 2 3 9 5 2" xfId="16499"/>
    <cellStyle name="Comma 4 2 3 9 5 3" xfId="16500"/>
    <cellStyle name="Comma 4 2 3 9 6" xfId="16501"/>
    <cellStyle name="Comma 4 2 3 9 7" xfId="16502"/>
    <cellStyle name="Comma 4 2 4" xfId="16503"/>
    <cellStyle name="Comma 4 2 4 10" xfId="16504"/>
    <cellStyle name="Comma 4 2 4 10 2" xfId="16505"/>
    <cellStyle name="Comma 4 2 4 10 3" xfId="16506"/>
    <cellStyle name="Comma 4 2 4 11" xfId="16507"/>
    <cellStyle name="Comma 4 2 4 11 2" xfId="16508"/>
    <cellStyle name="Comma 4 2 4 11 3" xfId="16509"/>
    <cellStyle name="Comma 4 2 4 12" xfId="16510"/>
    <cellStyle name="Comma 4 2 4 12 2" xfId="16511"/>
    <cellStyle name="Comma 4 2 4 12 3" xfId="16512"/>
    <cellStyle name="Comma 4 2 4 13" xfId="16513"/>
    <cellStyle name="Comma 4 2 4 14" xfId="16514"/>
    <cellStyle name="Comma 4 2 4 2" xfId="16515"/>
    <cellStyle name="Comma 4 2 4 2 10" xfId="16516"/>
    <cellStyle name="Comma 4 2 4 2 11" xfId="16517"/>
    <cellStyle name="Comma 4 2 4 2 2" xfId="16518"/>
    <cellStyle name="Comma 4 2 4 2 2 2" xfId="16519"/>
    <cellStyle name="Comma 4 2 4 2 2 2 2" xfId="16520"/>
    <cellStyle name="Comma 4 2 4 2 2 2 2 2" xfId="16521"/>
    <cellStyle name="Comma 4 2 4 2 2 2 2 3" xfId="16522"/>
    <cellStyle name="Comma 4 2 4 2 2 2 3" xfId="16523"/>
    <cellStyle name="Comma 4 2 4 2 2 2 3 2" xfId="16524"/>
    <cellStyle name="Comma 4 2 4 2 2 2 3 3" xfId="16525"/>
    <cellStyle name="Comma 4 2 4 2 2 2 4" xfId="16526"/>
    <cellStyle name="Comma 4 2 4 2 2 2 4 2" xfId="16527"/>
    <cellStyle name="Comma 4 2 4 2 2 2 4 3" xfId="16528"/>
    <cellStyle name="Comma 4 2 4 2 2 2 5" xfId="16529"/>
    <cellStyle name="Comma 4 2 4 2 2 2 5 2" xfId="16530"/>
    <cellStyle name="Comma 4 2 4 2 2 2 5 3" xfId="16531"/>
    <cellStyle name="Comma 4 2 4 2 2 2 6" xfId="16532"/>
    <cellStyle name="Comma 4 2 4 2 2 2 7" xfId="16533"/>
    <cellStyle name="Comma 4 2 4 2 2 3" xfId="16534"/>
    <cellStyle name="Comma 4 2 4 2 2 3 2" xfId="16535"/>
    <cellStyle name="Comma 4 2 4 2 2 3 3" xfId="16536"/>
    <cellStyle name="Comma 4 2 4 2 2 4" xfId="16537"/>
    <cellStyle name="Comma 4 2 4 2 2 4 2" xfId="16538"/>
    <cellStyle name="Comma 4 2 4 2 2 4 3" xfId="16539"/>
    <cellStyle name="Comma 4 2 4 2 2 5" xfId="16540"/>
    <cellStyle name="Comma 4 2 4 2 2 5 2" xfId="16541"/>
    <cellStyle name="Comma 4 2 4 2 2 5 3" xfId="16542"/>
    <cellStyle name="Comma 4 2 4 2 2 6" xfId="16543"/>
    <cellStyle name="Comma 4 2 4 2 2 6 2" xfId="16544"/>
    <cellStyle name="Comma 4 2 4 2 2 6 3" xfId="16545"/>
    <cellStyle name="Comma 4 2 4 2 2 7" xfId="16546"/>
    <cellStyle name="Comma 4 2 4 2 2 8" xfId="16547"/>
    <cellStyle name="Comma 4 2 4 2 3" xfId="16548"/>
    <cellStyle name="Comma 4 2 4 2 3 2" xfId="16549"/>
    <cellStyle name="Comma 4 2 4 2 3 2 2" xfId="16550"/>
    <cellStyle name="Comma 4 2 4 2 3 2 3" xfId="16551"/>
    <cellStyle name="Comma 4 2 4 2 3 3" xfId="16552"/>
    <cellStyle name="Comma 4 2 4 2 3 3 2" xfId="16553"/>
    <cellStyle name="Comma 4 2 4 2 3 3 3" xfId="16554"/>
    <cellStyle name="Comma 4 2 4 2 3 4" xfId="16555"/>
    <cellStyle name="Comma 4 2 4 2 3 4 2" xfId="16556"/>
    <cellStyle name="Comma 4 2 4 2 3 4 3" xfId="16557"/>
    <cellStyle name="Comma 4 2 4 2 3 5" xfId="16558"/>
    <cellStyle name="Comma 4 2 4 2 3 5 2" xfId="16559"/>
    <cellStyle name="Comma 4 2 4 2 3 5 3" xfId="16560"/>
    <cellStyle name="Comma 4 2 4 2 3 6" xfId="16561"/>
    <cellStyle name="Comma 4 2 4 2 3 7" xfId="16562"/>
    <cellStyle name="Comma 4 2 4 2 4" xfId="16563"/>
    <cellStyle name="Comma 4 2 4 2 4 2" xfId="16564"/>
    <cellStyle name="Comma 4 2 4 2 4 2 2" xfId="16565"/>
    <cellStyle name="Comma 4 2 4 2 4 2 3" xfId="16566"/>
    <cellStyle name="Comma 4 2 4 2 4 3" xfId="16567"/>
    <cellStyle name="Comma 4 2 4 2 4 3 2" xfId="16568"/>
    <cellStyle name="Comma 4 2 4 2 4 3 3" xfId="16569"/>
    <cellStyle name="Comma 4 2 4 2 4 4" xfId="16570"/>
    <cellStyle name="Comma 4 2 4 2 4 4 2" xfId="16571"/>
    <cellStyle name="Comma 4 2 4 2 4 4 3" xfId="16572"/>
    <cellStyle name="Comma 4 2 4 2 4 5" xfId="16573"/>
    <cellStyle name="Comma 4 2 4 2 4 5 2" xfId="16574"/>
    <cellStyle name="Comma 4 2 4 2 4 5 3" xfId="16575"/>
    <cellStyle name="Comma 4 2 4 2 4 6" xfId="16576"/>
    <cellStyle name="Comma 4 2 4 2 4 7" xfId="16577"/>
    <cellStyle name="Comma 4 2 4 2 5" xfId="16578"/>
    <cellStyle name="Comma 4 2 4 2 5 2" xfId="16579"/>
    <cellStyle name="Comma 4 2 4 2 5 2 2" xfId="16580"/>
    <cellStyle name="Comma 4 2 4 2 5 2 3" xfId="16581"/>
    <cellStyle name="Comma 4 2 4 2 5 3" xfId="16582"/>
    <cellStyle name="Comma 4 2 4 2 5 3 2" xfId="16583"/>
    <cellStyle name="Comma 4 2 4 2 5 3 3" xfId="16584"/>
    <cellStyle name="Comma 4 2 4 2 5 4" xfId="16585"/>
    <cellStyle name="Comma 4 2 4 2 5 4 2" xfId="16586"/>
    <cellStyle name="Comma 4 2 4 2 5 4 3" xfId="16587"/>
    <cellStyle name="Comma 4 2 4 2 5 5" xfId="16588"/>
    <cellStyle name="Comma 4 2 4 2 5 5 2" xfId="16589"/>
    <cellStyle name="Comma 4 2 4 2 5 5 3" xfId="16590"/>
    <cellStyle name="Comma 4 2 4 2 5 6" xfId="16591"/>
    <cellStyle name="Comma 4 2 4 2 5 7" xfId="16592"/>
    <cellStyle name="Comma 4 2 4 2 6" xfId="16593"/>
    <cellStyle name="Comma 4 2 4 2 6 2" xfId="16594"/>
    <cellStyle name="Comma 4 2 4 2 6 3" xfId="16595"/>
    <cellStyle name="Comma 4 2 4 2 7" xfId="16596"/>
    <cellStyle name="Comma 4 2 4 2 7 2" xfId="16597"/>
    <cellStyle name="Comma 4 2 4 2 7 3" xfId="16598"/>
    <cellStyle name="Comma 4 2 4 2 8" xfId="16599"/>
    <cellStyle name="Comma 4 2 4 2 8 2" xfId="16600"/>
    <cellStyle name="Comma 4 2 4 2 8 3" xfId="16601"/>
    <cellStyle name="Comma 4 2 4 2 9" xfId="16602"/>
    <cellStyle name="Comma 4 2 4 2 9 2" xfId="16603"/>
    <cellStyle name="Comma 4 2 4 2 9 3" xfId="16604"/>
    <cellStyle name="Comma 4 2 4 3" xfId="16605"/>
    <cellStyle name="Comma 4 2 4 3 2" xfId="16606"/>
    <cellStyle name="Comma 4 2 4 3 2 2" xfId="16607"/>
    <cellStyle name="Comma 4 2 4 3 2 2 2" xfId="16608"/>
    <cellStyle name="Comma 4 2 4 3 2 2 3" xfId="16609"/>
    <cellStyle name="Comma 4 2 4 3 2 3" xfId="16610"/>
    <cellStyle name="Comma 4 2 4 3 2 3 2" xfId="16611"/>
    <cellStyle name="Comma 4 2 4 3 2 3 3" xfId="16612"/>
    <cellStyle name="Comma 4 2 4 3 2 4" xfId="16613"/>
    <cellStyle name="Comma 4 2 4 3 2 4 2" xfId="16614"/>
    <cellStyle name="Comma 4 2 4 3 2 4 3" xfId="16615"/>
    <cellStyle name="Comma 4 2 4 3 2 5" xfId="16616"/>
    <cellStyle name="Comma 4 2 4 3 2 5 2" xfId="16617"/>
    <cellStyle name="Comma 4 2 4 3 2 5 3" xfId="16618"/>
    <cellStyle name="Comma 4 2 4 3 2 6" xfId="16619"/>
    <cellStyle name="Comma 4 2 4 3 2 7" xfId="16620"/>
    <cellStyle name="Comma 4 2 4 3 3" xfId="16621"/>
    <cellStyle name="Comma 4 2 4 3 3 2" xfId="16622"/>
    <cellStyle name="Comma 4 2 4 3 3 3" xfId="16623"/>
    <cellStyle name="Comma 4 2 4 3 4" xfId="16624"/>
    <cellStyle name="Comma 4 2 4 3 4 2" xfId="16625"/>
    <cellStyle name="Comma 4 2 4 3 4 3" xfId="16626"/>
    <cellStyle name="Comma 4 2 4 3 5" xfId="16627"/>
    <cellStyle name="Comma 4 2 4 3 5 2" xfId="16628"/>
    <cellStyle name="Comma 4 2 4 3 5 3" xfId="16629"/>
    <cellStyle name="Comma 4 2 4 3 6" xfId="16630"/>
    <cellStyle name="Comma 4 2 4 3 6 2" xfId="16631"/>
    <cellStyle name="Comma 4 2 4 3 6 3" xfId="16632"/>
    <cellStyle name="Comma 4 2 4 3 7" xfId="16633"/>
    <cellStyle name="Comma 4 2 4 3 8" xfId="16634"/>
    <cellStyle name="Comma 4 2 4 4" xfId="16635"/>
    <cellStyle name="Comma 4 2 4 4 2" xfId="16636"/>
    <cellStyle name="Comma 4 2 4 4 2 2" xfId="16637"/>
    <cellStyle name="Comma 4 2 4 4 2 2 2" xfId="16638"/>
    <cellStyle name="Comma 4 2 4 4 2 2 3" xfId="16639"/>
    <cellStyle name="Comma 4 2 4 4 2 3" xfId="16640"/>
    <cellStyle name="Comma 4 2 4 4 2 3 2" xfId="16641"/>
    <cellStyle name="Comma 4 2 4 4 2 3 3" xfId="16642"/>
    <cellStyle name="Comma 4 2 4 4 2 4" xfId="16643"/>
    <cellStyle name="Comma 4 2 4 4 2 4 2" xfId="16644"/>
    <cellStyle name="Comma 4 2 4 4 2 4 3" xfId="16645"/>
    <cellStyle name="Comma 4 2 4 4 2 5" xfId="16646"/>
    <cellStyle name="Comma 4 2 4 4 2 5 2" xfId="16647"/>
    <cellStyle name="Comma 4 2 4 4 2 5 3" xfId="16648"/>
    <cellStyle name="Comma 4 2 4 4 2 6" xfId="16649"/>
    <cellStyle name="Comma 4 2 4 4 2 7" xfId="16650"/>
    <cellStyle name="Comma 4 2 4 4 3" xfId="16651"/>
    <cellStyle name="Comma 4 2 4 4 3 2" xfId="16652"/>
    <cellStyle name="Comma 4 2 4 4 3 3" xfId="16653"/>
    <cellStyle name="Comma 4 2 4 4 4" xfId="16654"/>
    <cellStyle name="Comma 4 2 4 4 4 2" xfId="16655"/>
    <cellStyle name="Comma 4 2 4 4 4 3" xfId="16656"/>
    <cellStyle name="Comma 4 2 4 4 5" xfId="16657"/>
    <cellStyle name="Comma 4 2 4 4 5 2" xfId="16658"/>
    <cellStyle name="Comma 4 2 4 4 5 3" xfId="16659"/>
    <cellStyle name="Comma 4 2 4 4 6" xfId="16660"/>
    <cellStyle name="Comma 4 2 4 4 6 2" xfId="16661"/>
    <cellStyle name="Comma 4 2 4 4 6 3" xfId="16662"/>
    <cellStyle name="Comma 4 2 4 4 7" xfId="16663"/>
    <cellStyle name="Comma 4 2 4 4 8" xfId="16664"/>
    <cellStyle name="Comma 4 2 4 5" xfId="16665"/>
    <cellStyle name="Comma 4 2 4 5 2" xfId="16666"/>
    <cellStyle name="Comma 4 2 4 5 2 2" xfId="16667"/>
    <cellStyle name="Comma 4 2 4 5 2 3" xfId="16668"/>
    <cellStyle name="Comma 4 2 4 5 3" xfId="16669"/>
    <cellStyle name="Comma 4 2 4 5 3 2" xfId="16670"/>
    <cellStyle name="Comma 4 2 4 5 3 3" xfId="16671"/>
    <cellStyle name="Comma 4 2 4 5 4" xfId="16672"/>
    <cellStyle name="Comma 4 2 4 5 4 2" xfId="16673"/>
    <cellStyle name="Comma 4 2 4 5 4 3" xfId="16674"/>
    <cellStyle name="Comma 4 2 4 5 5" xfId="16675"/>
    <cellStyle name="Comma 4 2 4 5 5 2" xfId="16676"/>
    <cellStyle name="Comma 4 2 4 5 5 3" xfId="16677"/>
    <cellStyle name="Comma 4 2 4 5 6" xfId="16678"/>
    <cellStyle name="Comma 4 2 4 5 7" xfId="16679"/>
    <cellStyle name="Comma 4 2 4 6" xfId="16680"/>
    <cellStyle name="Comma 4 2 4 6 2" xfId="16681"/>
    <cellStyle name="Comma 4 2 4 6 2 2" xfId="16682"/>
    <cellStyle name="Comma 4 2 4 6 2 3" xfId="16683"/>
    <cellStyle name="Comma 4 2 4 6 3" xfId="16684"/>
    <cellStyle name="Comma 4 2 4 6 3 2" xfId="16685"/>
    <cellStyle name="Comma 4 2 4 6 3 3" xfId="16686"/>
    <cellStyle name="Comma 4 2 4 6 4" xfId="16687"/>
    <cellStyle name="Comma 4 2 4 6 4 2" xfId="16688"/>
    <cellStyle name="Comma 4 2 4 6 4 3" xfId="16689"/>
    <cellStyle name="Comma 4 2 4 6 5" xfId="16690"/>
    <cellStyle name="Comma 4 2 4 6 5 2" xfId="16691"/>
    <cellStyle name="Comma 4 2 4 6 5 3" xfId="16692"/>
    <cellStyle name="Comma 4 2 4 6 6" xfId="16693"/>
    <cellStyle name="Comma 4 2 4 6 7" xfId="16694"/>
    <cellStyle name="Comma 4 2 4 7" xfId="16695"/>
    <cellStyle name="Comma 4 2 4 7 2" xfId="16696"/>
    <cellStyle name="Comma 4 2 4 7 2 2" xfId="16697"/>
    <cellStyle name="Comma 4 2 4 7 2 3" xfId="16698"/>
    <cellStyle name="Comma 4 2 4 7 3" xfId="16699"/>
    <cellStyle name="Comma 4 2 4 7 3 2" xfId="16700"/>
    <cellStyle name="Comma 4 2 4 7 3 3" xfId="16701"/>
    <cellStyle name="Comma 4 2 4 7 4" xfId="16702"/>
    <cellStyle name="Comma 4 2 4 7 4 2" xfId="16703"/>
    <cellStyle name="Comma 4 2 4 7 4 3" xfId="16704"/>
    <cellStyle name="Comma 4 2 4 7 5" xfId="16705"/>
    <cellStyle name="Comma 4 2 4 7 5 2" xfId="16706"/>
    <cellStyle name="Comma 4 2 4 7 5 3" xfId="16707"/>
    <cellStyle name="Comma 4 2 4 7 6" xfId="16708"/>
    <cellStyle name="Comma 4 2 4 7 7" xfId="16709"/>
    <cellStyle name="Comma 4 2 4 8" xfId="16710"/>
    <cellStyle name="Comma 4 2 4 8 2" xfId="16711"/>
    <cellStyle name="Comma 4 2 4 8 2 2" xfId="16712"/>
    <cellStyle name="Comma 4 2 4 8 2 3" xfId="16713"/>
    <cellStyle name="Comma 4 2 4 8 3" xfId="16714"/>
    <cellStyle name="Comma 4 2 4 8 3 2" xfId="16715"/>
    <cellStyle name="Comma 4 2 4 8 3 3" xfId="16716"/>
    <cellStyle name="Comma 4 2 4 8 4" xfId="16717"/>
    <cellStyle name="Comma 4 2 4 8 4 2" xfId="16718"/>
    <cellStyle name="Comma 4 2 4 8 4 3" xfId="16719"/>
    <cellStyle name="Comma 4 2 4 8 5" xfId="16720"/>
    <cellStyle name="Comma 4 2 4 8 5 2" xfId="16721"/>
    <cellStyle name="Comma 4 2 4 8 5 3" xfId="16722"/>
    <cellStyle name="Comma 4 2 4 8 6" xfId="16723"/>
    <cellStyle name="Comma 4 2 4 8 7" xfId="16724"/>
    <cellStyle name="Comma 4 2 4 9" xfId="16725"/>
    <cellStyle name="Comma 4 2 4 9 2" xfId="16726"/>
    <cellStyle name="Comma 4 2 4 9 3" xfId="16727"/>
    <cellStyle name="Comma 4 2 5" xfId="16728"/>
    <cellStyle name="Comma 4 2 5 10" xfId="16729"/>
    <cellStyle name="Comma 4 2 5 11" xfId="16730"/>
    <cellStyle name="Comma 4 2 5 2" xfId="16731"/>
    <cellStyle name="Comma 4 2 5 2 2" xfId="16732"/>
    <cellStyle name="Comma 4 2 5 2 2 2" xfId="16733"/>
    <cellStyle name="Comma 4 2 5 2 2 2 2" xfId="16734"/>
    <cellStyle name="Comma 4 2 5 2 2 2 3" xfId="16735"/>
    <cellStyle name="Comma 4 2 5 2 2 3" xfId="16736"/>
    <cellStyle name="Comma 4 2 5 2 2 3 2" xfId="16737"/>
    <cellStyle name="Comma 4 2 5 2 2 3 3" xfId="16738"/>
    <cellStyle name="Comma 4 2 5 2 2 4" xfId="16739"/>
    <cellStyle name="Comma 4 2 5 2 2 4 2" xfId="16740"/>
    <cellStyle name="Comma 4 2 5 2 2 4 3" xfId="16741"/>
    <cellStyle name="Comma 4 2 5 2 2 5" xfId="16742"/>
    <cellStyle name="Comma 4 2 5 2 2 5 2" xfId="16743"/>
    <cellStyle name="Comma 4 2 5 2 2 5 3" xfId="16744"/>
    <cellStyle name="Comma 4 2 5 2 2 6" xfId="16745"/>
    <cellStyle name="Comma 4 2 5 2 2 7" xfId="16746"/>
    <cellStyle name="Comma 4 2 5 2 3" xfId="16747"/>
    <cellStyle name="Comma 4 2 5 2 3 2" xfId="16748"/>
    <cellStyle name="Comma 4 2 5 2 3 3" xfId="16749"/>
    <cellStyle name="Comma 4 2 5 2 4" xfId="16750"/>
    <cellStyle name="Comma 4 2 5 2 4 2" xfId="16751"/>
    <cellStyle name="Comma 4 2 5 2 4 3" xfId="16752"/>
    <cellStyle name="Comma 4 2 5 2 5" xfId="16753"/>
    <cellStyle name="Comma 4 2 5 2 5 2" xfId="16754"/>
    <cellStyle name="Comma 4 2 5 2 5 3" xfId="16755"/>
    <cellStyle name="Comma 4 2 5 2 6" xfId="16756"/>
    <cellStyle name="Comma 4 2 5 2 6 2" xfId="16757"/>
    <cellStyle name="Comma 4 2 5 2 6 3" xfId="16758"/>
    <cellStyle name="Comma 4 2 5 2 7" xfId="16759"/>
    <cellStyle name="Comma 4 2 5 2 8" xfId="16760"/>
    <cellStyle name="Comma 4 2 5 3" xfId="16761"/>
    <cellStyle name="Comma 4 2 5 3 2" xfId="16762"/>
    <cellStyle name="Comma 4 2 5 3 2 2" xfId="16763"/>
    <cellStyle name="Comma 4 2 5 3 2 3" xfId="16764"/>
    <cellStyle name="Comma 4 2 5 3 3" xfId="16765"/>
    <cellStyle name="Comma 4 2 5 3 3 2" xfId="16766"/>
    <cellStyle name="Comma 4 2 5 3 3 3" xfId="16767"/>
    <cellStyle name="Comma 4 2 5 3 4" xfId="16768"/>
    <cellStyle name="Comma 4 2 5 3 4 2" xfId="16769"/>
    <cellStyle name="Comma 4 2 5 3 4 3" xfId="16770"/>
    <cellStyle name="Comma 4 2 5 3 5" xfId="16771"/>
    <cellStyle name="Comma 4 2 5 3 5 2" xfId="16772"/>
    <cellStyle name="Comma 4 2 5 3 5 3" xfId="16773"/>
    <cellStyle name="Comma 4 2 5 3 6" xfId="16774"/>
    <cellStyle name="Comma 4 2 5 3 7" xfId="16775"/>
    <cellStyle name="Comma 4 2 5 4" xfId="16776"/>
    <cellStyle name="Comma 4 2 5 4 2" xfId="16777"/>
    <cellStyle name="Comma 4 2 5 4 2 2" xfId="16778"/>
    <cellStyle name="Comma 4 2 5 4 2 3" xfId="16779"/>
    <cellStyle name="Comma 4 2 5 4 3" xfId="16780"/>
    <cellStyle name="Comma 4 2 5 4 3 2" xfId="16781"/>
    <cellStyle name="Comma 4 2 5 4 3 3" xfId="16782"/>
    <cellStyle name="Comma 4 2 5 4 4" xfId="16783"/>
    <cellStyle name="Comma 4 2 5 4 4 2" xfId="16784"/>
    <cellStyle name="Comma 4 2 5 4 4 3" xfId="16785"/>
    <cellStyle name="Comma 4 2 5 4 5" xfId="16786"/>
    <cellStyle name="Comma 4 2 5 4 5 2" xfId="16787"/>
    <cellStyle name="Comma 4 2 5 4 5 3" xfId="16788"/>
    <cellStyle name="Comma 4 2 5 4 6" xfId="16789"/>
    <cellStyle name="Comma 4 2 5 4 7" xfId="16790"/>
    <cellStyle name="Comma 4 2 5 5" xfId="16791"/>
    <cellStyle name="Comma 4 2 5 5 2" xfId="16792"/>
    <cellStyle name="Comma 4 2 5 5 2 2" xfId="16793"/>
    <cellStyle name="Comma 4 2 5 5 2 3" xfId="16794"/>
    <cellStyle name="Comma 4 2 5 5 3" xfId="16795"/>
    <cellStyle name="Comma 4 2 5 5 3 2" xfId="16796"/>
    <cellStyle name="Comma 4 2 5 5 3 3" xfId="16797"/>
    <cellStyle name="Comma 4 2 5 5 4" xfId="16798"/>
    <cellStyle name="Comma 4 2 5 5 4 2" xfId="16799"/>
    <cellStyle name="Comma 4 2 5 5 4 3" xfId="16800"/>
    <cellStyle name="Comma 4 2 5 5 5" xfId="16801"/>
    <cellStyle name="Comma 4 2 5 5 5 2" xfId="16802"/>
    <cellStyle name="Comma 4 2 5 5 5 3" xfId="16803"/>
    <cellStyle name="Comma 4 2 5 5 6" xfId="16804"/>
    <cellStyle name="Comma 4 2 5 5 7" xfId="16805"/>
    <cellStyle name="Comma 4 2 5 6" xfId="16806"/>
    <cellStyle name="Comma 4 2 5 6 2" xfId="16807"/>
    <cellStyle name="Comma 4 2 5 6 3" xfId="16808"/>
    <cellStyle name="Comma 4 2 5 7" xfId="16809"/>
    <cellStyle name="Comma 4 2 5 7 2" xfId="16810"/>
    <cellStyle name="Comma 4 2 5 7 3" xfId="16811"/>
    <cellStyle name="Comma 4 2 5 8" xfId="16812"/>
    <cellStyle name="Comma 4 2 5 8 2" xfId="16813"/>
    <cellStyle name="Comma 4 2 5 8 3" xfId="16814"/>
    <cellStyle name="Comma 4 2 5 9" xfId="16815"/>
    <cellStyle name="Comma 4 2 5 9 2" xfId="16816"/>
    <cellStyle name="Comma 4 2 5 9 3" xfId="16817"/>
    <cellStyle name="Comma 4 2 6" xfId="16818"/>
    <cellStyle name="Comma 4 2 6 2" xfId="16819"/>
    <cellStyle name="Comma 4 2 6 2 2" xfId="16820"/>
    <cellStyle name="Comma 4 2 6 2 2 2" xfId="16821"/>
    <cellStyle name="Comma 4 2 6 2 2 3" xfId="16822"/>
    <cellStyle name="Comma 4 2 6 2 3" xfId="16823"/>
    <cellStyle name="Comma 4 2 6 2 3 2" xfId="16824"/>
    <cellStyle name="Comma 4 2 6 2 3 3" xfId="16825"/>
    <cellStyle name="Comma 4 2 6 2 4" xfId="16826"/>
    <cellStyle name="Comma 4 2 6 2 4 2" xfId="16827"/>
    <cellStyle name="Comma 4 2 6 2 4 3" xfId="16828"/>
    <cellStyle name="Comma 4 2 6 2 5" xfId="16829"/>
    <cellStyle name="Comma 4 2 6 2 5 2" xfId="16830"/>
    <cellStyle name="Comma 4 2 6 2 5 3" xfId="16831"/>
    <cellStyle name="Comma 4 2 6 2 6" xfId="16832"/>
    <cellStyle name="Comma 4 2 6 2 7" xfId="16833"/>
    <cellStyle name="Comma 4 2 6 3" xfId="16834"/>
    <cellStyle name="Comma 4 2 6 3 2" xfId="16835"/>
    <cellStyle name="Comma 4 2 6 3 3" xfId="16836"/>
    <cellStyle name="Comma 4 2 6 4" xfId="16837"/>
    <cellStyle name="Comma 4 2 6 4 2" xfId="16838"/>
    <cellStyle name="Comma 4 2 6 4 3" xfId="16839"/>
    <cellStyle name="Comma 4 2 6 5" xfId="16840"/>
    <cellStyle name="Comma 4 2 6 5 2" xfId="16841"/>
    <cellStyle name="Comma 4 2 6 5 3" xfId="16842"/>
    <cellStyle name="Comma 4 2 6 6" xfId="16843"/>
    <cellStyle name="Comma 4 2 6 6 2" xfId="16844"/>
    <cellStyle name="Comma 4 2 6 6 3" xfId="16845"/>
    <cellStyle name="Comma 4 2 6 7" xfId="16846"/>
    <cellStyle name="Comma 4 2 6 8" xfId="16847"/>
    <cellStyle name="Comma 4 2 7" xfId="16848"/>
    <cellStyle name="Comma 4 2 7 2" xfId="16849"/>
    <cellStyle name="Comma 4 2 7 2 2" xfId="16850"/>
    <cellStyle name="Comma 4 2 7 2 2 2" xfId="16851"/>
    <cellStyle name="Comma 4 2 7 2 2 3" xfId="16852"/>
    <cellStyle name="Comma 4 2 7 2 3" xfId="16853"/>
    <cellStyle name="Comma 4 2 7 2 3 2" xfId="16854"/>
    <cellStyle name="Comma 4 2 7 2 3 3" xfId="16855"/>
    <cellStyle name="Comma 4 2 7 2 4" xfId="16856"/>
    <cellStyle name="Comma 4 2 7 2 4 2" xfId="16857"/>
    <cellStyle name="Comma 4 2 7 2 4 3" xfId="16858"/>
    <cellStyle name="Comma 4 2 7 2 5" xfId="16859"/>
    <cellStyle name="Comma 4 2 7 2 5 2" xfId="16860"/>
    <cellStyle name="Comma 4 2 7 2 5 3" xfId="16861"/>
    <cellStyle name="Comma 4 2 7 2 6" xfId="16862"/>
    <cellStyle name="Comma 4 2 7 2 7" xfId="16863"/>
    <cellStyle name="Comma 4 2 7 3" xfId="16864"/>
    <cellStyle name="Comma 4 2 7 3 2" xfId="16865"/>
    <cellStyle name="Comma 4 2 7 3 3" xfId="16866"/>
    <cellStyle name="Comma 4 2 7 4" xfId="16867"/>
    <cellStyle name="Comma 4 2 7 4 2" xfId="16868"/>
    <cellStyle name="Comma 4 2 7 4 3" xfId="16869"/>
    <cellStyle name="Comma 4 2 7 5" xfId="16870"/>
    <cellStyle name="Comma 4 2 7 5 2" xfId="16871"/>
    <cellStyle name="Comma 4 2 7 5 3" xfId="16872"/>
    <cellStyle name="Comma 4 2 7 6" xfId="16873"/>
    <cellStyle name="Comma 4 2 7 6 2" xfId="16874"/>
    <cellStyle name="Comma 4 2 7 6 3" xfId="16875"/>
    <cellStyle name="Comma 4 2 7 7" xfId="16876"/>
    <cellStyle name="Comma 4 2 7 8" xfId="16877"/>
    <cellStyle name="Comma 4 2 8" xfId="16878"/>
    <cellStyle name="Comma 4 2 8 2" xfId="16879"/>
    <cellStyle name="Comma 4 2 8 2 2" xfId="16880"/>
    <cellStyle name="Comma 4 2 8 2 2 2" xfId="16881"/>
    <cellStyle name="Comma 4 2 8 2 2 3" xfId="16882"/>
    <cellStyle name="Comma 4 2 8 2 3" xfId="16883"/>
    <cellStyle name="Comma 4 2 8 2 3 2" xfId="16884"/>
    <cellStyle name="Comma 4 2 8 2 3 3" xfId="16885"/>
    <cellStyle name="Comma 4 2 8 2 4" xfId="16886"/>
    <cellStyle name="Comma 4 2 8 2 4 2" xfId="16887"/>
    <cellStyle name="Comma 4 2 8 2 4 3" xfId="16888"/>
    <cellStyle name="Comma 4 2 8 2 5" xfId="16889"/>
    <cellStyle name="Comma 4 2 8 2 5 2" xfId="16890"/>
    <cellStyle name="Comma 4 2 8 2 5 3" xfId="16891"/>
    <cellStyle name="Comma 4 2 8 2 6" xfId="16892"/>
    <cellStyle name="Comma 4 2 8 2 7" xfId="16893"/>
    <cellStyle name="Comma 4 2 8 3" xfId="16894"/>
    <cellStyle name="Comma 4 2 8 3 2" xfId="16895"/>
    <cellStyle name="Comma 4 2 8 3 3" xfId="16896"/>
    <cellStyle name="Comma 4 2 8 4" xfId="16897"/>
    <cellStyle name="Comma 4 2 8 4 2" xfId="16898"/>
    <cellStyle name="Comma 4 2 8 4 3" xfId="16899"/>
    <cellStyle name="Comma 4 2 8 5" xfId="16900"/>
    <cellStyle name="Comma 4 2 8 5 2" xfId="16901"/>
    <cellStyle name="Comma 4 2 8 5 3" xfId="16902"/>
    <cellStyle name="Comma 4 2 8 6" xfId="16903"/>
    <cellStyle name="Comma 4 2 8 6 2" xfId="16904"/>
    <cellStyle name="Comma 4 2 8 6 3" xfId="16905"/>
    <cellStyle name="Comma 4 2 8 7" xfId="16906"/>
    <cellStyle name="Comma 4 2 8 8" xfId="16907"/>
    <cellStyle name="Comma 4 2 9" xfId="16908"/>
    <cellStyle name="Comma 4 2 9 2" xfId="16909"/>
    <cellStyle name="Comma 4 2 9 2 2" xfId="16910"/>
    <cellStyle name="Comma 4 2 9 2 3" xfId="16911"/>
    <cellStyle name="Comma 4 2 9 3" xfId="16912"/>
    <cellStyle name="Comma 4 2 9 3 2" xfId="16913"/>
    <cellStyle name="Comma 4 2 9 3 3" xfId="16914"/>
    <cellStyle name="Comma 4 2 9 4" xfId="16915"/>
    <cellStyle name="Comma 4 2 9 4 2" xfId="16916"/>
    <cellStyle name="Comma 4 2 9 4 3" xfId="16917"/>
    <cellStyle name="Comma 4 2 9 5" xfId="16918"/>
    <cellStyle name="Comma 4 2 9 5 2" xfId="16919"/>
    <cellStyle name="Comma 4 2 9 5 3" xfId="16920"/>
    <cellStyle name="Comma 4 2 9 6" xfId="16921"/>
    <cellStyle name="Comma 4 2 9 7" xfId="16922"/>
    <cellStyle name="Comma 4 20" xfId="16923"/>
    <cellStyle name="Comma 4 21" xfId="16924"/>
    <cellStyle name="Comma 4 22" xfId="1572"/>
    <cellStyle name="Comma 4 3" xfId="694"/>
    <cellStyle name="Comma 4 3 10" xfId="16926"/>
    <cellStyle name="Comma 4 3 10 2" xfId="16927"/>
    <cellStyle name="Comma 4 3 10 2 2" xfId="16928"/>
    <cellStyle name="Comma 4 3 10 2 3" xfId="16929"/>
    <cellStyle name="Comma 4 3 10 3" xfId="16930"/>
    <cellStyle name="Comma 4 3 10 3 2" xfId="16931"/>
    <cellStyle name="Comma 4 3 10 3 3" xfId="16932"/>
    <cellStyle name="Comma 4 3 10 4" xfId="16933"/>
    <cellStyle name="Comma 4 3 10 4 2" xfId="16934"/>
    <cellStyle name="Comma 4 3 10 4 3" xfId="16935"/>
    <cellStyle name="Comma 4 3 10 5" xfId="16936"/>
    <cellStyle name="Comma 4 3 10 5 2" xfId="16937"/>
    <cellStyle name="Comma 4 3 10 5 3" xfId="16938"/>
    <cellStyle name="Comma 4 3 10 6" xfId="16939"/>
    <cellStyle name="Comma 4 3 10 7" xfId="16940"/>
    <cellStyle name="Comma 4 3 11" xfId="16941"/>
    <cellStyle name="Comma 4 3 11 2" xfId="16942"/>
    <cellStyle name="Comma 4 3 11 3" xfId="16943"/>
    <cellStyle name="Comma 4 3 12" xfId="16944"/>
    <cellStyle name="Comma 4 3 12 2" xfId="16945"/>
    <cellStyle name="Comma 4 3 12 3" xfId="16946"/>
    <cellStyle name="Comma 4 3 13" xfId="16947"/>
    <cellStyle name="Comma 4 3 13 2" xfId="16948"/>
    <cellStyle name="Comma 4 3 13 3" xfId="16949"/>
    <cellStyle name="Comma 4 3 14" xfId="16950"/>
    <cellStyle name="Comma 4 3 14 2" xfId="16951"/>
    <cellStyle name="Comma 4 3 14 3" xfId="16952"/>
    <cellStyle name="Comma 4 3 15" xfId="16953"/>
    <cellStyle name="Comma 4 3 16" xfId="16954"/>
    <cellStyle name="Comma 4 3 17" xfId="16925"/>
    <cellStyle name="Comma 4 3 2" xfId="16955"/>
    <cellStyle name="Comma 4 3 2 10" xfId="16956"/>
    <cellStyle name="Comma 4 3 2 10 2" xfId="16957"/>
    <cellStyle name="Comma 4 3 2 10 3" xfId="16958"/>
    <cellStyle name="Comma 4 3 2 11" xfId="16959"/>
    <cellStyle name="Comma 4 3 2 11 2" xfId="16960"/>
    <cellStyle name="Comma 4 3 2 11 3" xfId="16961"/>
    <cellStyle name="Comma 4 3 2 12" xfId="16962"/>
    <cellStyle name="Comma 4 3 2 12 2" xfId="16963"/>
    <cellStyle name="Comma 4 3 2 12 3" xfId="16964"/>
    <cellStyle name="Comma 4 3 2 13" xfId="16965"/>
    <cellStyle name="Comma 4 3 2 13 2" xfId="16966"/>
    <cellStyle name="Comma 4 3 2 13 3" xfId="16967"/>
    <cellStyle name="Comma 4 3 2 14" xfId="16968"/>
    <cellStyle name="Comma 4 3 2 15" xfId="16969"/>
    <cellStyle name="Comma 4 3 2 2" xfId="16970"/>
    <cellStyle name="Comma 4 3 2 2 10" xfId="16971"/>
    <cellStyle name="Comma 4 3 2 2 10 2" xfId="16972"/>
    <cellStyle name="Comma 4 3 2 2 10 3" xfId="16973"/>
    <cellStyle name="Comma 4 3 2 2 11" xfId="16974"/>
    <cellStyle name="Comma 4 3 2 2 11 2" xfId="16975"/>
    <cellStyle name="Comma 4 3 2 2 11 3" xfId="16976"/>
    <cellStyle name="Comma 4 3 2 2 12" xfId="16977"/>
    <cellStyle name="Comma 4 3 2 2 12 2" xfId="16978"/>
    <cellStyle name="Comma 4 3 2 2 12 3" xfId="16979"/>
    <cellStyle name="Comma 4 3 2 2 13" xfId="16980"/>
    <cellStyle name="Comma 4 3 2 2 14" xfId="16981"/>
    <cellStyle name="Comma 4 3 2 2 2" xfId="16982"/>
    <cellStyle name="Comma 4 3 2 2 2 10" xfId="16983"/>
    <cellStyle name="Comma 4 3 2 2 2 11" xfId="16984"/>
    <cellStyle name="Comma 4 3 2 2 2 2" xfId="16985"/>
    <cellStyle name="Comma 4 3 2 2 2 2 2" xfId="16986"/>
    <cellStyle name="Comma 4 3 2 2 2 2 2 2" xfId="16987"/>
    <cellStyle name="Comma 4 3 2 2 2 2 2 2 2" xfId="16988"/>
    <cellStyle name="Comma 4 3 2 2 2 2 2 2 3" xfId="16989"/>
    <cellStyle name="Comma 4 3 2 2 2 2 2 3" xfId="16990"/>
    <cellStyle name="Comma 4 3 2 2 2 2 2 3 2" xfId="16991"/>
    <cellStyle name="Comma 4 3 2 2 2 2 2 3 3" xfId="16992"/>
    <cellStyle name="Comma 4 3 2 2 2 2 2 4" xfId="16993"/>
    <cellStyle name="Comma 4 3 2 2 2 2 2 4 2" xfId="16994"/>
    <cellStyle name="Comma 4 3 2 2 2 2 2 4 3" xfId="16995"/>
    <cellStyle name="Comma 4 3 2 2 2 2 2 5" xfId="16996"/>
    <cellStyle name="Comma 4 3 2 2 2 2 2 5 2" xfId="16997"/>
    <cellStyle name="Comma 4 3 2 2 2 2 2 5 3" xfId="16998"/>
    <cellStyle name="Comma 4 3 2 2 2 2 2 6" xfId="16999"/>
    <cellStyle name="Comma 4 3 2 2 2 2 2 7" xfId="17000"/>
    <cellStyle name="Comma 4 3 2 2 2 2 3" xfId="17001"/>
    <cellStyle name="Comma 4 3 2 2 2 2 3 2" xfId="17002"/>
    <cellStyle name="Comma 4 3 2 2 2 2 3 3" xfId="17003"/>
    <cellStyle name="Comma 4 3 2 2 2 2 4" xfId="17004"/>
    <cellStyle name="Comma 4 3 2 2 2 2 4 2" xfId="17005"/>
    <cellStyle name="Comma 4 3 2 2 2 2 4 3" xfId="17006"/>
    <cellStyle name="Comma 4 3 2 2 2 2 5" xfId="17007"/>
    <cellStyle name="Comma 4 3 2 2 2 2 5 2" xfId="17008"/>
    <cellStyle name="Comma 4 3 2 2 2 2 5 3" xfId="17009"/>
    <cellStyle name="Comma 4 3 2 2 2 2 6" xfId="17010"/>
    <cellStyle name="Comma 4 3 2 2 2 2 6 2" xfId="17011"/>
    <cellStyle name="Comma 4 3 2 2 2 2 6 3" xfId="17012"/>
    <cellStyle name="Comma 4 3 2 2 2 2 7" xfId="17013"/>
    <cellStyle name="Comma 4 3 2 2 2 2 8" xfId="17014"/>
    <cellStyle name="Comma 4 3 2 2 2 3" xfId="17015"/>
    <cellStyle name="Comma 4 3 2 2 2 3 2" xfId="17016"/>
    <cellStyle name="Comma 4 3 2 2 2 3 2 2" xfId="17017"/>
    <cellStyle name="Comma 4 3 2 2 2 3 2 3" xfId="17018"/>
    <cellStyle name="Comma 4 3 2 2 2 3 3" xfId="17019"/>
    <cellStyle name="Comma 4 3 2 2 2 3 3 2" xfId="17020"/>
    <cellStyle name="Comma 4 3 2 2 2 3 3 3" xfId="17021"/>
    <cellStyle name="Comma 4 3 2 2 2 3 4" xfId="17022"/>
    <cellStyle name="Comma 4 3 2 2 2 3 4 2" xfId="17023"/>
    <cellStyle name="Comma 4 3 2 2 2 3 4 3" xfId="17024"/>
    <cellStyle name="Comma 4 3 2 2 2 3 5" xfId="17025"/>
    <cellStyle name="Comma 4 3 2 2 2 3 5 2" xfId="17026"/>
    <cellStyle name="Comma 4 3 2 2 2 3 5 3" xfId="17027"/>
    <cellStyle name="Comma 4 3 2 2 2 3 6" xfId="17028"/>
    <cellStyle name="Comma 4 3 2 2 2 3 7" xfId="17029"/>
    <cellStyle name="Comma 4 3 2 2 2 4" xfId="17030"/>
    <cellStyle name="Comma 4 3 2 2 2 4 2" xfId="17031"/>
    <cellStyle name="Comma 4 3 2 2 2 4 2 2" xfId="17032"/>
    <cellStyle name="Comma 4 3 2 2 2 4 2 3" xfId="17033"/>
    <cellStyle name="Comma 4 3 2 2 2 4 3" xfId="17034"/>
    <cellStyle name="Comma 4 3 2 2 2 4 3 2" xfId="17035"/>
    <cellStyle name="Comma 4 3 2 2 2 4 3 3" xfId="17036"/>
    <cellStyle name="Comma 4 3 2 2 2 4 4" xfId="17037"/>
    <cellStyle name="Comma 4 3 2 2 2 4 4 2" xfId="17038"/>
    <cellStyle name="Comma 4 3 2 2 2 4 4 3" xfId="17039"/>
    <cellStyle name="Comma 4 3 2 2 2 4 5" xfId="17040"/>
    <cellStyle name="Comma 4 3 2 2 2 4 5 2" xfId="17041"/>
    <cellStyle name="Comma 4 3 2 2 2 4 5 3" xfId="17042"/>
    <cellStyle name="Comma 4 3 2 2 2 4 6" xfId="17043"/>
    <cellStyle name="Comma 4 3 2 2 2 4 7" xfId="17044"/>
    <cellStyle name="Comma 4 3 2 2 2 5" xfId="17045"/>
    <cellStyle name="Comma 4 3 2 2 2 5 2" xfId="17046"/>
    <cellStyle name="Comma 4 3 2 2 2 5 2 2" xfId="17047"/>
    <cellStyle name="Comma 4 3 2 2 2 5 2 3" xfId="17048"/>
    <cellStyle name="Comma 4 3 2 2 2 5 3" xfId="17049"/>
    <cellStyle name="Comma 4 3 2 2 2 5 3 2" xfId="17050"/>
    <cellStyle name="Comma 4 3 2 2 2 5 3 3" xfId="17051"/>
    <cellStyle name="Comma 4 3 2 2 2 5 4" xfId="17052"/>
    <cellStyle name="Comma 4 3 2 2 2 5 4 2" xfId="17053"/>
    <cellStyle name="Comma 4 3 2 2 2 5 4 3" xfId="17054"/>
    <cellStyle name="Comma 4 3 2 2 2 5 5" xfId="17055"/>
    <cellStyle name="Comma 4 3 2 2 2 5 5 2" xfId="17056"/>
    <cellStyle name="Comma 4 3 2 2 2 5 5 3" xfId="17057"/>
    <cellStyle name="Comma 4 3 2 2 2 5 6" xfId="17058"/>
    <cellStyle name="Comma 4 3 2 2 2 5 7" xfId="17059"/>
    <cellStyle name="Comma 4 3 2 2 2 6" xfId="17060"/>
    <cellStyle name="Comma 4 3 2 2 2 6 2" xfId="17061"/>
    <cellStyle name="Comma 4 3 2 2 2 6 3" xfId="17062"/>
    <cellStyle name="Comma 4 3 2 2 2 7" xfId="17063"/>
    <cellStyle name="Comma 4 3 2 2 2 7 2" xfId="17064"/>
    <cellStyle name="Comma 4 3 2 2 2 7 3" xfId="17065"/>
    <cellStyle name="Comma 4 3 2 2 2 8" xfId="17066"/>
    <cellStyle name="Comma 4 3 2 2 2 8 2" xfId="17067"/>
    <cellStyle name="Comma 4 3 2 2 2 8 3" xfId="17068"/>
    <cellStyle name="Comma 4 3 2 2 2 9" xfId="17069"/>
    <cellStyle name="Comma 4 3 2 2 2 9 2" xfId="17070"/>
    <cellStyle name="Comma 4 3 2 2 2 9 3" xfId="17071"/>
    <cellStyle name="Comma 4 3 2 2 3" xfId="17072"/>
    <cellStyle name="Comma 4 3 2 2 3 2" xfId="17073"/>
    <cellStyle name="Comma 4 3 2 2 3 2 2" xfId="17074"/>
    <cellStyle name="Comma 4 3 2 2 3 2 2 2" xfId="17075"/>
    <cellStyle name="Comma 4 3 2 2 3 2 2 3" xfId="17076"/>
    <cellStyle name="Comma 4 3 2 2 3 2 3" xfId="17077"/>
    <cellStyle name="Comma 4 3 2 2 3 2 3 2" xfId="17078"/>
    <cellStyle name="Comma 4 3 2 2 3 2 3 3" xfId="17079"/>
    <cellStyle name="Comma 4 3 2 2 3 2 4" xfId="17080"/>
    <cellStyle name="Comma 4 3 2 2 3 2 4 2" xfId="17081"/>
    <cellStyle name="Comma 4 3 2 2 3 2 4 3" xfId="17082"/>
    <cellStyle name="Comma 4 3 2 2 3 2 5" xfId="17083"/>
    <cellStyle name="Comma 4 3 2 2 3 2 5 2" xfId="17084"/>
    <cellStyle name="Comma 4 3 2 2 3 2 5 3" xfId="17085"/>
    <cellStyle name="Comma 4 3 2 2 3 2 6" xfId="17086"/>
    <cellStyle name="Comma 4 3 2 2 3 2 7" xfId="17087"/>
    <cellStyle name="Comma 4 3 2 2 3 3" xfId="17088"/>
    <cellStyle name="Comma 4 3 2 2 3 3 2" xfId="17089"/>
    <cellStyle name="Comma 4 3 2 2 3 3 3" xfId="17090"/>
    <cellStyle name="Comma 4 3 2 2 3 4" xfId="17091"/>
    <cellStyle name="Comma 4 3 2 2 3 4 2" xfId="17092"/>
    <cellStyle name="Comma 4 3 2 2 3 4 3" xfId="17093"/>
    <cellStyle name="Comma 4 3 2 2 3 5" xfId="17094"/>
    <cellStyle name="Comma 4 3 2 2 3 5 2" xfId="17095"/>
    <cellStyle name="Comma 4 3 2 2 3 5 3" xfId="17096"/>
    <cellStyle name="Comma 4 3 2 2 3 6" xfId="17097"/>
    <cellStyle name="Comma 4 3 2 2 3 6 2" xfId="17098"/>
    <cellStyle name="Comma 4 3 2 2 3 6 3" xfId="17099"/>
    <cellStyle name="Comma 4 3 2 2 3 7" xfId="17100"/>
    <cellStyle name="Comma 4 3 2 2 3 8" xfId="17101"/>
    <cellStyle name="Comma 4 3 2 2 4" xfId="17102"/>
    <cellStyle name="Comma 4 3 2 2 4 2" xfId="17103"/>
    <cellStyle name="Comma 4 3 2 2 4 2 2" xfId="17104"/>
    <cellStyle name="Comma 4 3 2 2 4 2 2 2" xfId="17105"/>
    <cellStyle name="Comma 4 3 2 2 4 2 2 3" xfId="17106"/>
    <cellStyle name="Comma 4 3 2 2 4 2 3" xfId="17107"/>
    <cellStyle name="Comma 4 3 2 2 4 2 3 2" xfId="17108"/>
    <cellStyle name="Comma 4 3 2 2 4 2 3 3" xfId="17109"/>
    <cellStyle name="Comma 4 3 2 2 4 2 4" xfId="17110"/>
    <cellStyle name="Comma 4 3 2 2 4 2 4 2" xfId="17111"/>
    <cellStyle name="Comma 4 3 2 2 4 2 4 3" xfId="17112"/>
    <cellStyle name="Comma 4 3 2 2 4 2 5" xfId="17113"/>
    <cellStyle name="Comma 4 3 2 2 4 2 5 2" xfId="17114"/>
    <cellStyle name="Comma 4 3 2 2 4 2 5 3" xfId="17115"/>
    <cellStyle name="Comma 4 3 2 2 4 2 6" xfId="17116"/>
    <cellStyle name="Comma 4 3 2 2 4 2 7" xfId="17117"/>
    <cellStyle name="Comma 4 3 2 2 4 3" xfId="17118"/>
    <cellStyle name="Comma 4 3 2 2 4 3 2" xfId="17119"/>
    <cellStyle name="Comma 4 3 2 2 4 3 3" xfId="17120"/>
    <cellStyle name="Comma 4 3 2 2 4 4" xfId="17121"/>
    <cellStyle name="Comma 4 3 2 2 4 4 2" xfId="17122"/>
    <cellStyle name="Comma 4 3 2 2 4 4 3" xfId="17123"/>
    <cellStyle name="Comma 4 3 2 2 4 5" xfId="17124"/>
    <cellStyle name="Comma 4 3 2 2 4 5 2" xfId="17125"/>
    <cellStyle name="Comma 4 3 2 2 4 5 3" xfId="17126"/>
    <cellStyle name="Comma 4 3 2 2 4 6" xfId="17127"/>
    <cellStyle name="Comma 4 3 2 2 4 6 2" xfId="17128"/>
    <cellStyle name="Comma 4 3 2 2 4 6 3" xfId="17129"/>
    <cellStyle name="Comma 4 3 2 2 4 7" xfId="17130"/>
    <cellStyle name="Comma 4 3 2 2 4 8" xfId="17131"/>
    <cellStyle name="Comma 4 3 2 2 5" xfId="17132"/>
    <cellStyle name="Comma 4 3 2 2 5 2" xfId="17133"/>
    <cellStyle name="Comma 4 3 2 2 5 2 2" xfId="17134"/>
    <cellStyle name="Comma 4 3 2 2 5 2 3" xfId="17135"/>
    <cellStyle name="Comma 4 3 2 2 5 3" xfId="17136"/>
    <cellStyle name="Comma 4 3 2 2 5 3 2" xfId="17137"/>
    <cellStyle name="Comma 4 3 2 2 5 3 3" xfId="17138"/>
    <cellStyle name="Comma 4 3 2 2 5 4" xfId="17139"/>
    <cellStyle name="Comma 4 3 2 2 5 4 2" xfId="17140"/>
    <cellStyle name="Comma 4 3 2 2 5 4 3" xfId="17141"/>
    <cellStyle name="Comma 4 3 2 2 5 5" xfId="17142"/>
    <cellStyle name="Comma 4 3 2 2 5 5 2" xfId="17143"/>
    <cellStyle name="Comma 4 3 2 2 5 5 3" xfId="17144"/>
    <cellStyle name="Comma 4 3 2 2 5 6" xfId="17145"/>
    <cellStyle name="Comma 4 3 2 2 5 7" xfId="17146"/>
    <cellStyle name="Comma 4 3 2 2 6" xfId="17147"/>
    <cellStyle name="Comma 4 3 2 2 6 2" xfId="17148"/>
    <cellStyle name="Comma 4 3 2 2 6 2 2" xfId="17149"/>
    <cellStyle name="Comma 4 3 2 2 6 2 3" xfId="17150"/>
    <cellStyle name="Comma 4 3 2 2 6 3" xfId="17151"/>
    <cellStyle name="Comma 4 3 2 2 6 3 2" xfId="17152"/>
    <cellStyle name="Comma 4 3 2 2 6 3 3" xfId="17153"/>
    <cellStyle name="Comma 4 3 2 2 6 4" xfId="17154"/>
    <cellStyle name="Comma 4 3 2 2 6 4 2" xfId="17155"/>
    <cellStyle name="Comma 4 3 2 2 6 4 3" xfId="17156"/>
    <cellStyle name="Comma 4 3 2 2 6 5" xfId="17157"/>
    <cellStyle name="Comma 4 3 2 2 6 5 2" xfId="17158"/>
    <cellStyle name="Comma 4 3 2 2 6 5 3" xfId="17159"/>
    <cellStyle name="Comma 4 3 2 2 6 6" xfId="17160"/>
    <cellStyle name="Comma 4 3 2 2 6 7" xfId="17161"/>
    <cellStyle name="Comma 4 3 2 2 7" xfId="17162"/>
    <cellStyle name="Comma 4 3 2 2 7 2" xfId="17163"/>
    <cellStyle name="Comma 4 3 2 2 7 2 2" xfId="17164"/>
    <cellStyle name="Comma 4 3 2 2 7 2 3" xfId="17165"/>
    <cellStyle name="Comma 4 3 2 2 7 3" xfId="17166"/>
    <cellStyle name="Comma 4 3 2 2 7 3 2" xfId="17167"/>
    <cellStyle name="Comma 4 3 2 2 7 3 3" xfId="17168"/>
    <cellStyle name="Comma 4 3 2 2 7 4" xfId="17169"/>
    <cellStyle name="Comma 4 3 2 2 7 4 2" xfId="17170"/>
    <cellStyle name="Comma 4 3 2 2 7 4 3" xfId="17171"/>
    <cellStyle name="Comma 4 3 2 2 7 5" xfId="17172"/>
    <cellStyle name="Comma 4 3 2 2 7 5 2" xfId="17173"/>
    <cellStyle name="Comma 4 3 2 2 7 5 3" xfId="17174"/>
    <cellStyle name="Comma 4 3 2 2 7 6" xfId="17175"/>
    <cellStyle name="Comma 4 3 2 2 7 7" xfId="17176"/>
    <cellStyle name="Comma 4 3 2 2 8" xfId="17177"/>
    <cellStyle name="Comma 4 3 2 2 8 2" xfId="17178"/>
    <cellStyle name="Comma 4 3 2 2 8 2 2" xfId="17179"/>
    <cellStyle name="Comma 4 3 2 2 8 2 3" xfId="17180"/>
    <cellStyle name="Comma 4 3 2 2 8 3" xfId="17181"/>
    <cellStyle name="Comma 4 3 2 2 8 3 2" xfId="17182"/>
    <cellStyle name="Comma 4 3 2 2 8 3 3" xfId="17183"/>
    <cellStyle name="Comma 4 3 2 2 8 4" xfId="17184"/>
    <cellStyle name="Comma 4 3 2 2 8 4 2" xfId="17185"/>
    <cellStyle name="Comma 4 3 2 2 8 4 3" xfId="17186"/>
    <cellStyle name="Comma 4 3 2 2 8 5" xfId="17187"/>
    <cellStyle name="Comma 4 3 2 2 8 5 2" xfId="17188"/>
    <cellStyle name="Comma 4 3 2 2 8 5 3" xfId="17189"/>
    <cellStyle name="Comma 4 3 2 2 8 6" xfId="17190"/>
    <cellStyle name="Comma 4 3 2 2 8 7" xfId="17191"/>
    <cellStyle name="Comma 4 3 2 2 9" xfId="17192"/>
    <cellStyle name="Comma 4 3 2 2 9 2" xfId="17193"/>
    <cellStyle name="Comma 4 3 2 2 9 3" xfId="17194"/>
    <cellStyle name="Comma 4 3 2 3" xfId="17195"/>
    <cellStyle name="Comma 4 3 2 3 10" xfId="17196"/>
    <cellStyle name="Comma 4 3 2 3 11" xfId="17197"/>
    <cellStyle name="Comma 4 3 2 3 2" xfId="17198"/>
    <cellStyle name="Comma 4 3 2 3 2 2" xfId="17199"/>
    <cellStyle name="Comma 4 3 2 3 2 2 2" xfId="17200"/>
    <cellStyle name="Comma 4 3 2 3 2 2 2 2" xfId="17201"/>
    <cellStyle name="Comma 4 3 2 3 2 2 2 3" xfId="17202"/>
    <cellStyle name="Comma 4 3 2 3 2 2 3" xfId="17203"/>
    <cellStyle name="Comma 4 3 2 3 2 2 3 2" xfId="17204"/>
    <cellStyle name="Comma 4 3 2 3 2 2 3 3" xfId="17205"/>
    <cellStyle name="Comma 4 3 2 3 2 2 4" xfId="17206"/>
    <cellStyle name="Comma 4 3 2 3 2 2 4 2" xfId="17207"/>
    <cellStyle name="Comma 4 3 2 3 2 2 4 3" xfId="17208"/>
    <cellStyle name="Comma 4 3 2 3 2 2 5" xfId="17209"/>
    <cellStyle name="Comma 4 3 2 3 2 2 5 2" xfId="17210"/>
    <cellStyle name="Comma 4 3 2 3 2 2 5 3" xfId="17211"/>
    <cellStyle name="Comma 4 3 2 3 2 2 6" xfId="17212"/>
    <cellStyle name="Comma 4 3 2 3 2 2 7" xfId="17213"/>
    <cellStyle name="Comma 4 3 2 3 2 3" xfId="17214"/>
    <cellStyle name="Comma 4 3 2 3 2 3 2" xfId="17215"/>
    <cellStyle name="Comma 4 3 2 3 2 3 3" xfId="17216"/>
    <cellStyle name="Comma 4 3 2 3 2 4" xfId="17217"/>
    <cellStyle name="Comma 4 3 2 3 2 4 2" xfId="17218"/>
    <cellStyle name="Comma 4 3 2 3 2 4 3" xfId="17219"/>
    <cellStyle name="Comma 4 3 2 3 2 5" xfId="17220"/>
    <cellStyle name="Comma 4 3 2 3 2 5 2" xfId="17221"/>
    <cellStyle name="Comma 4 3 2 3 2 5 3" xfId="17222"/>
    <cellStyle name="Comma 4 3 2 3 2 6" xfId="17223"/>
    <cellStyle name="Comma 4 3 2 3 2 6 2" xfId="17224"/>
    <cellStyle name="Comma 4 3 2 3 2 6 3" xfId="17225"/>
    <cellStyle name="Comma 4 3 2 3 2 7" xfId="17226"/>
    <cellStyle name="Comma 4 3 2 3 2 8" xfId="17227"/>
    <cellStyle name="Comma 4 3 2 3 3" xfId="17228"/>
    <cellStyle name="Comma 4 3 2 3 3 2" xfId="17229"/>
    <cellStyle name="Comma 4 3 2 3 3 2 2" xfId="17230"/>
    <cellStyle name="Comma 4 3 2 3 3 2 3" xfId="17231"/>
    <cellStyle name="Comma 4 3 2 3 3 3" xfId="17232"/>
    <cellStyle name="Comma 4 3 2 3 3 3 2" xfId="17233"/>
    <cellStyle name="Comma 4 3 2 3 3 3 3" xfId="17234"/>
    <cellStyle name="Comma 4 3 2 3 3 4" xfId="17235"/>
    <cellStyle name="Comma 4 3 2 3 3 4 2" xfId="17236"/>
    <cellStyle name="Comma 4 3 2 3 3 4 3" xfId="17237"/>
    <cellStyle name="Comma 4 3 2 3 3 5" xfId="17238"/>
    <cellStyle name="Comma 4 3 2 3 3 5 2" xfId="17239"/>
    <cellStyle name="Comma 4 3 2 3 3 5 3" xfId="17240"/>
    <cellStyle name="Comma 4 3 2 3 3 6" xfId="17241"/>
    <cellStyle name="Comma 4 3 2 3 3 7" xfId="17242"/>
    <cellStyle name="Comma 4 3 2 3 4" xfId="17243"/>
    <cellStyle name="Comma 4 3 2 3 4 2" xfId="17244"/>
    <cellStyle name="Comma 4 3 2 3 4 2 2" xfId="17245"/>
    <cellStyle name="Comma 4 3 2 3 4 2 3" xfId="17246"/>
    <cellStyle name="Comma 4 3 2 3 4 3" xfId="17247"/>
    <cellStyle name="Comma 4 3 2 3 4 3 2" xfId="17248"/>
    <cellStyle name="Comma 4 3 2 3 4 3 3" xfId="17249"/>
    <cellStyle name="Comma 4 3 2 3 4 4" xfId="17250"/>
    <cellStyle name="Comma 4 3 2 3 4 4 2" xfId="17251"/>
    <cellStyle name="Comma 4 3 2 3 4 4 3" xfId="17252"/>
    <cellStyle name="Comma 4 3 2 3 4 5" xfId="17253"/>
    <cellStyle name="Comma 4 3 2 3 4 5 2" xfId="17254"/>
    <cellStyle name="Comma 4 3 2 3 4 5 3" xfId="17255"/>
    <cellStyle name="Comma 4 3 2 3 4 6" xfId="17256"/>
    <cellStyle name="Comma 4 3 2 3 4 7" xfId="17257"/>
    <cellStyle name="Comma 4 3 2 3 5" xfId="17258"/>
    <cellStyle name="Comma 4 3 2 3 5 2" xfId="17259"/>
    <cellStyle name="Comma 4 3 2 3 5 2 2" xfId="17260"/>
    <cellStyle name="Comma 4 3 2 3 5 2 3" xfId="17261"/>
    <cellStyle name="Comma 4 3 2 3 5 3" xfId="17262"/>
    <cellStyle name="Comma 4 3 2 3 5 3 2" xfId="17263"/>
    <cellStyle name="Comma 4 3 2 3 5 3 3" xfId="17264"/>
    <cellStyle name="Comma 4 3 2 3 5 4" xfId="17265"/>
    <cellStyle name="Comma 4 3 2 3 5 4 2" xfId="17266"/>
    <cellStyle name="Comma 4 3 2 3 5 4 3" xfId="17267"/>
    <cellStyle name="Comma 4 3 2 3 5 5" xfId="17268"/>
    <cellStyle name="Comma 4 3 2 3 5 5 2" xfId="17269"/>
    <cellStyle name="Comma 4 3 2 3 5 5 3" xfId="17270"/>
    <cellStyle name="Comma 4 3 2 3 5 6" xfId="17271"/>
    <cellStyle name="Comma 4 3 2 3 5 7" xfId="17272"/>
    <cellStyle name="Comma 4 3 2 3 6" xfId="17273"/>
    <cellStyle name="Comma 4 3 2 3 6 2" xfId="17274"/>
    <cellStyle name="Comma 4 3 2 3 6 3" xfId="17275"/>
    <cellStyle name="Comma 4 3 2 3 7" xfId="17276"/>
    <cellStyle name="Comma 4 3 2 3 7 2" xfId="17277"/>
    <cellStyle name="Comma 4 3 2 3 7 3" xfId="17278"/>
    <cellStyle name="Comma 4 3 2 3 8" xfId="17279"/>
    <cellStyle name="Comma 4 3 2 3 8 2" xfId="17280"/>
    <cellStyle name="Comma 4 3 2 3 8 3" xfId="17281"/>
    <cellStyle name="Comma 4 3 2 3 9" xfId="17282"/>
    <cellStyle name="Comma 4 3 2 3 9 2" xfId="17283"/>
    <cellStyle name="Comma 4 3 2 3 9 3" xfId="17284"/>
    <cellStyle name="Comma 4 3 2 4" xfId="17285"/>
    <cellStyle name="Comma 4 3 2 4 2" xfId="17286"/>
    <cellStyle name="Comma 4 3 2 4 2 2" xfId="17287"/>
    <cellStyle name="Comma 4 3 2 4 2 2 2" xfId="17288"/>
    <cellStyle name="Comma 4 3 2 4 2 2 3" xfId="17289"/>
    <cellStyle name="Comma 4 3 2 4 2 3" xfId="17290"/>
    <cellStyle name="Comma 4 3 2 4 2 3 2" xfId="17291"/>
    <cellStyle name="Comma 4 3 2 4 2 3 3" xfId="17292"/>
    <cellStyle name="Comma 4 3 2 4 2 4" xfId="17293"/>
    <cellStyle name="Comma 4 3 2 4 2 4 2" xfId="17294"/>
    <cellStyle name="Comma 4 3 2 4 2 4 3" xfId="17295"/>
    <cellStyle name="Comma 4 3 2 4 2 5" xfId="17296"/>
    <cellStyle name="Comma 4 3 2 4 2 5 2" xfId="17297"/>
    <cellStyle name="Comma 4 3 2 4 2 5 3" xfId="17298"/>
    <cellStyle name="Comma 4 3 2 4 2 6" xfId="17299"/>
    <cellStyle name="Comma 4 3 2 4 2 7" xfId="17300"/>
    <cellStyle name="Comma 4 3 2 4 3" xfId="17301"/>
    <cellStyle name="Comma 4 3 2 4 3 2" xfId="17302"/>
    <cellStyle name="Comma 4 3 2 4 3 3" xfId="17303"/>
    <cellStyle name="Comma 4 3 2 4 4" xfId="17304"/>
    <cellStyle name="Comma 4 3 2 4 4 2" xfId="17305"/>
    <cellStyle name="Comma 4 3 2 4 4 3" xfId="17306"/>
    <cellStyle name="Comma 4 3 2 4 5" xfId="17307"/>
    <cellStyle name="Comma 4 3 2 4 5 2" xfId="17308"/>
    <cellStyle name="Comma 4 3 2 4 5 3" xfId="17309"/>
    <cellStyle name="Comma 4 3 2 4 6" xfId="17310"/>
    <cellStyle name="Comma 4 3 2 4 6 2" xfId="17311"/>
    <cellStyle name="Comma 4 3 2 4 6 3" xfId="17312"/>
    <cellStyle name="Comma 4 3 2 4 7" xfId="17313"/>
    <cellStyle name="Comma 4 3 2 4 8" xfId="17314"/>
    <cellStyle name="Comma 4 3 2 5" xfId="17315"/>
    <cellStyle name="Comma 4 3 2 5 2" xfId="17316"/>
    <cellStyle name="Comma 4 3 2 5 2 2" xfId="17317"/>
    <cellStyle name="Comma 4 3 2 5 2 2 2" xfId="17318"/>
    <cellStyle name="Comma 4 3 2 5 2 2 3" xfId="17319"/>
    <cellStyle name="Comma 4 3 2 5 2 3" xfId="17320"/>
    <cellStyle name="Comma 4 3 2 5 2 3 2" xfId="17321"/>
    <cellStyle name="Comma 4 3 2 5 2 3 3" xfId="17322"/>
    <cellStyle name="Comma 4 3 2 5 2 4" xfId="17323"/>
    <cellStyle name="Comma 4 3 2 5 2 4 2" xfId="17324"/>
    <cellStyle name="Comma 4 3 2 5 2 4 3" xfId="17325"/>
    <cellStyle name="Comma 4 3 2 5 2 5" xfId="17326"/>
    <cellStyle name="Comma 4 3 2 5 2 5 2" xfId="17327"/>
    <cellStyle name="Comma 4 3 2 5 2 5 3" xfId="17328"/>
    <cellStyle name="Comma 4 3 2 5 2 6" xfId="17329"/>
    <cellStyle name="Comma 4 3 2 5 2 7" xfId="17330"/>
    <cellStyle name="Comma 4 3 2 5 3" xfId="17331"/>
    <cellStyle name="Comma 4 3 2 5 3 2" xfId="17332"/>
    <cellStyle name="Comma 4 3 2 5 3 3" xfId="17333"/>
    <cellStyle name="Comma 4 3 2 5 4" xfId="17334"/>
    <cellStyle name="Comma 4 3 2 5 4 2" xfId="17335"/>
    <cellStyle name="Comma 4 3 2 5 4 3" xfId="17336"/>
    <cellStyle name="Comma 4 3 2 5 5" xfId="17337"/>
    <cellStyle name="Comma 4 3 2 5 5 2" xfId="17338"/>
    <cellStyle name="Comma 4 3 2 5 5 3" xfId="17339"/>
    <cellStyle name="Comma 4 3 2 5 6" xfId="17340"/>
    <cellStyle name="Comma 4 3 2 5 6 2" xfId="17341"/>
    <cellStyle name="Comma 4 3 2 5 6 3" xfId="17342"/>
    <cellStyle name="Comma 4 3 2 5 7" xfId="17343"/>
    <cellStyle name="Comma 4 3 2 5 8" xfId="17344"/>
    <cellStyle name="Comma 4 3 2 6" xfId="17345"/>
    <cellStyle name="Comma 4 3 2 6 2" xfId="17346"/>
    <cellStyle name="Comma 4 3 2 6 2 2" xfId="17347"/>
    <cellStyle name="Comma 4 3 2 6 2 3" xfId="17348"/>
    <cellStyle name="Comma 4 3 2 6 3" xfId="17349"/>
    <cellStyle name="Comma 4 3 2 6 3 2" xfId="17350"/>
    <cellStyle name="Comma 4 3 2 6 3 3" xfId="17351"/>
    <cellStyle name="Comma 4 3 2 6 4" xfId="17352"/>
    <cellStyle name="Comma 4 3 2 6 4 2" xfId="17353"/>
    <cellStyle name="Comma 4 3 2 6 4 3" xfId="17354"/>
    <cellStyle name="Comma 4 3 2 6 5" xfId="17355"/>
    <cellStyle name="Comma 4 3 2 6 5 2" xfId="17356"/>
    <cellStyle name="Comma 4 3 2 6 5 3" xfId="17357"/>
    <cellStyle name="Comma 4 3 2 6 6" xfId="17358"/>
    <cellStyle name="Comma 4 3 2 6 7" xfId="17359"/>
    <cellStyle name="Comma 4 3 2 7" xfId="17360"/>
    <cellStyle name="Comma 4 3 2 7 2" xfId="17361"/>
    <cellStyle name="Comma 4 3 2 7 2 2" xfId="17362"/>
    <cellStyle name="Comma 4 3 2 7 2 3" xfId="17363"/>
    <cellStyle name="Comma 4 3 2 7 3" xfId="17364"/>
    <cellStyle name="Comma 4 3 2 7 3 2" xfId="17365"/>
    <cellStyle name="Comma 4 3 2 7 3 3" xfId="17366"/>
    <cellStyle name="Comma 4 3 2 7 4" xfId="17367"/>
    <cellStyle name="Comma 4 3 2 7 4 2" xfId="17368"/>
    <cellStyle name="Comma 4 3 2 7 4 3" xfId="17369"/>
    <cellStyle name="Comma 4 3 2 7 5" xfId="17370"/>
    <cellStyle name="Comma 4 3 2 7 5 2" xfId="17371"/>
    <cellStyle name="Comma 4 3 2 7 5 3" xfId="17372"/>
    <cellStyle name="Comma 4 3 2 7 6" xfId="17373"/>
    <cellStyle name="Comma 4 3 2 7 7" xfId="17374"/>
    <cellStyle name="Comma 4 3 2 8" xfId="17375"/>
    <cellStyle name="Comma 4 3 2 8 2" xfId="17376"/>
    <cellStyle name="Comma 4 3 2 8 2 2" xfId="17377"/>
    <cellStyle name="Comma 4 3 2 8 2 3" xfId="17378"/>
    <cellStyle name="Comma 4 3 2 8 3" xfId="17379"/>
    <cellStyle name="Comma 4 3 2 8 3 2" xfId="17380"/>
    <cellStyle name="Comma 4 3 2 8 3 3" xfId="17381"/>
    <cellStyle name="Comma 4 3 2 8 4" xfId="17382"/>
    <cellStyle name="Comma 4 3 2 8 4 2" xfId="17383"/>
    <cellStyle name="Comma 4 3 2 8 4 3" xfId="17384"/>
    <cellStyle name="Comma 4 3 2 8 5" xfId="17385"/>
    <cellStyle name="Comma 4 3 2 8 5 2" xfId="17386"/>
    <cellStyle name="Comma 4 3 2 8 5 3" xfId="17387"/>
    <cellStyle name="Comma 4 3 2 8 6" xfId="17388"/>
    <cellStyle name="Comma 4 3 2 8 7" xfId="17389"/>
    <cellStyle name="Comma 4 3 2 9" xfId="17390"/>
    <cellStyle name="Comma 4 3 2 9 2" xfId="17391"/>
    <cellStyle name="Comma 4 3 2 9 2 2" xfId="17392"/>
    <cellStyle name="Comma 4 3 2 9 2 3" xfId="17393"/>
    <cellStyle name="Comma 4 3 2 9 3" xfId="17394"/>
    <cellStyle name="Comma 4 3 2 9 3 2" xfId="17395"/>
    <cellStyle name="Comma 4 3 2 9 3 3" xfId="17396"/>
    <cellStyle name="Comma 4 3 2 9 4" xfId="17397"/>
    <cellStyle name="Comma 4 3 2 9 4 2" xfId="17398"/>
    <cellStyle name="Comma 4 3 2 9 4 3" xfId="17399"/>
    <cellStyle name="Comma 4 3 2 9 5" xfId="17400"/>
    <cellStyle name="Comma 4 3 2 9 5 2" xfId="17401"/>
    <cellStyle name="Comma 4 3 2 9 5 3" xfId="17402"/>
    <cellStyle name="Comma 4 3 2 9 6" xfId="17403"/>
    <cellStyle name="Comma 4 3 2 9 7" xfId="17404"/>
    <cellStyle name="Comma 4 3 3" xfId="17405"/>
    <cellStyle name="Comma 4 3 3 10" xfId="17406"/>
    <cellStyle name="Comma 4 3 3 10 2" xfId="17407"/>
    <cellStyle name="Comma 4 3 3 10 3" xfId="17408"/>
    <cellStyle name="Comma 4 3 3 11" xfId="17409"/>
    <cellStyle name="Comma 4 3 3 11 2" xfId="17410"/>
    <cellStyle name="Comma 4 3 3 11 3" xfId="17411"/>
    <cellStyle name="Comma 4 3 3 12" xfId="17412"/>
    <cellStyle name="Comma 4 3 3 12 2" xfId="17413"/>
    <cellStyle name="Comma 4 3 3 12 3" xfId="17414"/>
    <cellStyle name="Comma 4 3 3 13" xfId="17415"/>
    <cellStyle name="Comma 4 3 3 14" xfId="17416"/>
    <cellStyle name="Comma 4 3 3 2" xfId="17417"/>
    <cellStyle name="Comma 4 3 3 2 10" xfId="17418"/>
    <cellStyle name="Comma 4 3 3 2 11" xfId="17419"/>
    <cellStyle name="Comma 4 3 3 2 2" xfId="17420"/>
    <cellStyle name="Comma 4 3 3 2 2 2" xfId="17421"/>
    <cellStyle name="Comma 4 3 3 2 2 2 2" xfId="17422"/>
    <cellStyle name="Comma 4 3 3 2 2 2 2 2" xfId="17423"/>
    <cellStyle name="Comma 4 3 3 2 2 2 2 3" xfId="17424"/>
    <cellStyle name="Comma 4 3 3 2 2 2 3" xfId="17425"/>
    <cellStyle name="Comma 4 3 3 2 2 2 3 2" xfId="17426"/>
    <cellStyle name="Comma 4 3 3 2 2 2 3 3" xfId="17427"/>
    <cellStyle name="Comma 4 3 3 2 2 2 4" xfId="17428"/>
    <cellStyle name="Comma 4 3 3 2 2 2 4 2" xfId="17429"/>
    <cellStyle name="Comma 4 3 3 2 2 2 4 3" xfId="17430"/>
    <cellStyle name="Comma 4 3 3 2 2 2 5" xfId="17431"/>
    <cellStyle name="Comma 4 3 3 2 2 2 5 2" xfId="17432"/>
    <cellStyle name="Comma 4 3 3 2 2 2 5 3" xfId="17433"/>
    <cellStyle name="Comma 4 3 3 2 2 2 6" xfId="17434"/>
    <cellStyle name="Comma 4 3 3 2 2 2 7" xfId="17435"/>
    <cellStyle name="Comma 4 3 3 2 2 3" xfId="17436"/>
    <cellStyle name="Comma 4 3 3 2 2 3 2" xfId="17437"/>
    <cellStyle name="Comma 4 3 3 2 2 3 3" xfId="17438"/>
    <cellStyle name="Comma 4 3 3 2 2 4" xfId="17439"/>
    <cellStyle name="Comma 4 3 3 2 2 4 2" xfId="17440"/>
    <cellStyle name="Comma 4 3 3 2 2 4 3" xfId="17441"/>
    <cellStyle name="Comma 4 3 3 2 2 5" xfId="17442"/>
    <cellStyle name="Comma 4 3 3 2 2 5 2" xfId="17443"/>
    <cellStyle name="Comma 4 3 3 2 2 5 3" xfId="17444"/>
    <cellStyle name="Comma 4 3 3 2 2 6" xfId="17445"/>
    <cellStyle name="Comma 4 3 3 2 2 6 2" xfId="17446"/>
    <cellStyle name="Comma 4 3 3 2 2 6 3" xfId="17447"/>
    <cellStyle name="Comma 4 3 3 2 2 7" xfId="17448"/>
    <cellStyle name="Comma 4 3 3 2 2 8" xfId="17449"/>
    <cellStyle name="Comma 4 3 3 2 3" xfId="17450"/>
    <cellStyle name="Comma 4 3 3 2 3 2" xfId="17451"/>
    <cellStyle name="Comma 4 3 3 2 3 2 2" xfId="17452"/>
    <cellStyle name="Comma 4 3 3 2 3 2 3" xfId="17453"/>
    <cellStyle name="Comma 4 3 3 2 3 3" xfId="17454"/>
    <cellStyle name="Comma 4 3 3 2 3 3 2" xfId="17455"/>
    <cellStyle name="Comma 4 3 3 2 3 3 3" xfId="17456"/>
    <cellStyle name="Comma 4 3 3 2 3 4" xfId="17457"/>
    <cellStyle name="Comma 4 3 3 2 3 4 2" xfId="17458"/>
    <cellStyle name="Comma 4 3 3 2 3 4 3" xfId="17459"/>
    <cellStyle name="Comma 4 3 3 2 3 5" xfId="17460"/>
    <cellStyle name="Comma 4 3 3 2 3 5 2" xfId="17461"/>
    <cellStyle name="Comma 4 3 3 2 3 5 3" xfId="17462"/>
    <cellStyle name="Comma 4 3 3 2 3 6" xfId="17463"/>
    <cellStyle name="Comma 4 3 3 2 3 7" xfId="17464"/>
    <cellStyle name="Comma 4 3 3 2 4" xfId="17465"/>
    <cellStyle name="Comma 4 3 3 2 4 2" xfId="17466"/>
    <cellStyle name="Comma 4 3 3 2 4 2 2" xfId="17467"/>
    <cellStyle name="Comma 4 3 3 2 4 2 3" xfId="17468"/>
    <cellStyle name="Comma 4 3 3 2 4 3" xfId="17469"/>
    <cellStyle name="Comma 4 3 3 2 4 3 2" xfId="17470"/>
    <cellStyle name="Comma 4 3 3 2 4 3 3" xfId="17471"/>
    <cellStyle name="Comma 4 3 3 2 4 4" xfId="17472"/>
    <cellStyle name="Comma 4 3 3 2 4 4 2" xfId="17473"/>
    <cellStyle name="Comma 4 3 3 2 4 4 3" xfId="17474"/>
    <cellStyle name="Comma 4 3 3 2 4 5" xfId="17475"/>
    <cellStyle name="Comma 4 3 3 2 4 5 2" xfId="17476"/>
    <cellStyle name="Comma 4 3 3 2 4 5 3" xfId="17477"/>
    <cellStyle name="Comma 4 3 3 2 4 6" xfId="17478"/>
    <cellStyle name="Comma 4 3 3 2 4 7" xfId="17479"/>
    <cellStyle name="Comma 4 3 3 2 5" xfId="17480"/>
    <cellStyle name="Comma 4 3 3 2 5 2" xfId="17481"/>
    <cellStyle name="Comma 4 3 3 2 5 2 2" xfId="17482"/>
    <cellStyle name="Comma 4 3 3 2 5 2 3" xfId="17483"/>
    <cellStyle name="Comma 4 3 3 2 5 3" xfId="17484"/>
    <cellStyle name="Comma 4 3 3 2 5 3 2" xfId="17485"/>
    <cellStyle name="Comma 4 3 3 2 5 3 3" xfId="17486"/>
    <cellStyle name="Comma 4 3 3 2 5 4" xfId="17487"/>
    <cellStyle name="Comma 4 3 3 2 5 4 2" xfId="17488"/>
    <cellStyle name="Comma 4 3 3 2 5 4 3" xfId="17489"/>
    <cellStyle name="Comma 4 3 3 2 5 5" xfId="17490"/>
    <cellStyle name="Comma 4 3 3 2 5 5 2" xfId="17491"/>
    <cellStyle name="Comma 4 3 3 2 5 5 3" xfId="17492"/>
    <cellStyle name="Comma 4 3 3 2 5 6" xfId="17493"/>
    <cellStyle name="Comma 4 3 3 2 5 7" xfId="17494"/>
    <cellStyle name="Comma 4 3 3 2 6" xfId="17495"/>
    <cellStyle name="Comma 4 3 3 2 6 2" xfId="17496"/>
    <cellStyle name="Comma 4 3 3 2 6 3" xfId="17497"/>
    <cellStyle name="Comma 4 3 3 2 7" xfId="17498"/>
    <cellStyle name="Comma 4 3 3 2 7 2" xfId="17499"/>
    <cellStyle name="Comma 4 3 3 2 7 3" xfId="17500"/>
    <cellStyle name="Comma 4 3 3 2 8" xfId="17501"/>
    <cellStyle name="Comma 4 3 3 2 8 2" xfId="17502"/>
    <cellStyle name="Comma 4 3 3 2 8 3" xfId="17503"/>
    <cellStyle name="Comma 4 3 3 2 9" xfId="17504"/>
    <cellStyle name="Comma 4 3 3 2 9 2" xfId="17505"/>
    <cellStyle name="Comma 4 3 3 2 9 3" xfId="17506"/>
    <cellStyle name="Comma 4 3 3 3" xfId="17507"/>
    <cellStyle name="Comma 4 3 3 3 2" xfId="17508"/>
    <cellStyle name="Comma 4 3 3 3 2 2" xfId="17509"/>
    <cellStyle name="Comma 4 3 3 3 2 2 2" xfId="17510"/>
    <cellStyle name="Comma 4 3 3 3 2 2 3" xfId="17511"/>
    <cellStyle name="Comma 4 3 3 3 2 3" xfId="17512"/>
    <cellStyle name="Comma 4 3 3 3 2 3 2" xfId="17513"/>
    <cellStyle name="Comma 4 3 3 3 2 3 3" xfId="17514"/>
    <cellStyle name="Comma 4 3 3 3 2 4" xfId="17515"/>
    <cellStyle name="Comma 4 3 3 3 2 4 2" xfId="17516"/>
    <cellStyle name="Comma 4 3 3 3 2 4 3" xfId="17517"/>
    <cellStyle name="Comma 4 3 3 3 2 5" xfId="17518"/>
    <cellStyle name="Comma 4 3 3 3 2 5 2" xfId="17519"/>
    <cellStyle name="Comma 4 3 3 3 2 5 3" xfId="17520"/>
    <cellStyle name="Comma 4 3 3 3 2 6" xfId="17521"/>
    <cellStyle name="Comma 4 3 3 3 2 7" xfId="17522"/>
    <cellStyle name="Comma 4 3 3 3 3" xfId="17523"/>
    <cellStyle name="Comma 4 3 3 3 3 2" xfId="17524"/>
    <cellStyle name="Comma 4 3 3 3 3 3" xfId="17525"/>
    <cellStyle name="Comma 4 3 3 3 4" xfId="17526"/>
    <cellStyle name="Comma 4 3 3 3 4 2" xfId="17527"/>
    <cellStyle name="Comma 4 3 3 3 4 3" xfId="17528"/>
    <cellStyle name="Comma 4 3 3 3 5" xfId="17529"/>
    <cellStyle name="Comma 4 3 3 3 5 2" xfId="17530"/>
    <cellStyle name="Comma 4 3 3 3 5 3" xfId="17531"/>
    <cellStyle name="Comma 4 3 3 3 6" xfId="17532"/>
    <cellStyle name="Comma 4 3 3 3 6 2" xfId="17533"/>
    <cellStyle name="Comma 4 3 3 3 6 3" xfId="17534"/>
    <cellStyle name="Comma 4 3 3 3 7" xfId="17535"/>
    <cellStyle name="Comma 4 3 3 3 8" xfId="17536"/>
    <cellStyle name="Comma 4 3 3 4" xfId="17537"/>
    <cellStyle name="Comma 4 3 3 4 2" xfId="17538"/>
    <cellStyle name="Comma 4 3 3 4 2 2" xfId="17539"/>
    <cellStyle name="Comma 4 3 3 4 2 2 2" xfId="17540"/>
    <cellStyle name="Comma 4 3 3 4 2 2 3" xfId="17541"/>
    <cellStyle name="Comma 4 3 3 4 2 3" xfId="17542"/>
    <cellStyle name="Comma 4 3 3 4 2 3 2" xfId="17543"/>
    <cellStyle name="Comma 4 3 3 4 2 3 3" xfId="17544"/>
    <cellStyle name="Comma 4 3 3 4 2 4" xfId="17545"/>
    <cellStyle name="Comma 4 3 3 4 2 4 2" xfId="17546"/>
    <cellStyle name="Comma 4 3 3 4 2 4 3" xfId="17547"/>
    <cellStyle name="Comma 4 3 3 4 2 5" xfId="17548"/>
    <cellStyle name="Comma 4 3 3 4 2 5 2" xfId="17549"/>
    <cellStyle name="Comma 4 3 3 4 2 5 3" xfId="17550"/>
    <cellStyle name="Comma 4 3 3 4 2 6" xfId="17551"/>
    <cellStyle name="Comma 4 3 3 4 2 7" xfId="17552"/>
    <cellStyle name="Comma 4 3 3 4 3" xfId="17553"/>
    <cellStyle name="Comma 4 3 3 4 3 2" xfId="17554"/>
    <cellStyle name="Comma 4 3 3 4 3 3" xfId="17555"/>
    <cellStyle name="Comma 4 3 3 4 4" xfId="17556"/>
    <cellStyle name="Comma 4 3 3 4 4 2" xfId="17557"/>
    <cellStyle name="Comma 4 3 3 4 4 3" xfId="17558"/>
    <cellStyle name="Comma 4 3 3 4 5" xfId="17559"/>
    <cellStyle name="Comma 4 3 3 4 5 2" xfId="17560"/>
    <cellStyle name="Comma 4 3 3 4 5 3" xfId="17561"/>
    <cellStyle name="Comma 4 3 3 4 6" xfId="17562"/>
    <cellStyle name="Comma 4 3 3 4 6 2" xfId="17563"/>
    <cellStyle name="Comma 4 3 3 4 6 3" xfId="17564"/>
    <cellStyle name="Comma 4 3 3 4 7" xfId="17565"/>
    <cellStyle name="Comma 4 3 3 4 8" xfId="17566"/>
    <cellStyle name="Comma 4 3 3 5" xfId="17567"/>
    <cellStyle name="Comma 4 3 3 5 2" xfId="17568"/>
    <cellStyle name="Comma 4 3 3 5 2 2" xfId="17569"/>
    <cellStyle name="Comma 4 3 3 5 2 3" xfId="17570"/>
    <cellStyle name="Comma 4 3 3 5 3" xfId="17571"/>
    <cellStyle name="Comma 4 3 3 5 3 2" xfId="17572"/>
    <cellStyle name="Comma 4 3 3 5 3 3" xfId="17573"/>
    <cellStyle name="Comma 4 3 3 5 4" xfId="17574"/>
    <cellStyle name="Comma 4 3 3 5 4 2" xfId="17575"/>
    <cellStyle name="Comma 4 3 3 5 4 3" xfId="17576"/>
    <cellStyle name="Comma 4 3 3 5 5" xfId="17577"/>
    <cellStyle name="Comma 4 3 3 5 5 2" xfId="17578"/>
    <cellStyle name="Comma 4 3 3 5 5 3" xfId="17579"/>
    <cellStyle name="Comma 4 3 3 5 6" xfId="17580"/>
    <cellStyle name="Comma 4 3 3 5 7" xfId="17581"/>
    <cellStyle name="Comma 4 3 3 6" xfId="17582"/>
    <cellStyle name="Comma 4 3 3 6 2" xfId="17583"/>
    <cellStyle name="Comma 4 3 3 6 2 2" xfId="17584"/>
    <cellStyle name="Comma 4 3 3 6 2 3" xfId="17585"/>
    <cellStyle name="Comma 4 3 3 6 3" xfId="17586"/>
    <cellStyle name="Comma 4 3 3 6 3 2" xfId="17587"/>
    <cellStyle name="Comma 4 3 3 6 3 3" xfId="17588"/>
    <cellStyle name="Comma 4 3 3 6 4" xfId="17589"/>
    <cellStyle name="Comma 4 3 3 6 4 2" xfId="17590"/>
    <cellStyle name="Comma 4 3 3 6 4 3" xfId="17591"/>
    <cellStyle name="Comma 4 3 3 6 5" xfId="17592"/>
    <cellStyle name="Comma 4 3 3 6 5 2" xfId="17593"/>
    <cellStyle name="Comma 4 3 3 6 5 3" xfId="17594"/>
    <cellStyle name="Comma 4 3 3 6 6" xfId="17595"/>
    <cellStyle name="Comma 4 3 3 6 7" xfId="17596"/>
    <cellStyle name="Comma 4 3 3 7" xfId="17597"/>
    <cellStyle name="Comma 4 3 3 7 2" xfId="17598"/>
    <cellStyle name="Comma 4 3 3 7 2 2" xfId="17599"/>
    <cellStyle name="Comma 4 3 3 7 2 3" xfId="17600"/>
    <cellStyle name="Comma 4 3 3 7 3" xfId="17601"/>
    <cellStyle name="Comma 4 3 3 7 3 2" xfId="17602"/>
    <cellStyle name="Comma 4 3 3 7 3 3" xfId="17603"/>
    <cellStyle name="Comma 4 3 3 7 4" xfId="17604"/>
    <cellStyle name="Comma 4 3 3 7 4 2" xfId="17605"/>
    <cellStyle name="Comma 4 3 3 7 4 3" xfId="17606"/>
    <cellStyle name="Comma 4 3 3 7 5" xfId="17607"/>
    <cellStyle name="Comma 4 3 3 7 5 2" xfId="17608"/>
    <cellStyle name="Comma 4 3 3 7 5 3" xfId="17609"/>
    <cellStyle name="Comma 4 3 3 7 6" xfId="17610"/>
    <cellStyle name="Comma 4 3 3 7 7" xfId="17611"/>
    <cellStyle name="Comma 4 3 3 8" xfId="17612"/>
    <cellStyle name="Comma 4 3 3 8 2" xfId="17613"/>
    <cellStyle name="Comma 4 3 3 8 2 2" xfId="17614"/>
    <cellStyle name="Comma 4 3 3 8 2 3" xfId="17615"/>
    <cellStyle name="Comma 4 3 3 8 3" xfId="17616"/>
    <cellStyle name="Comma 4 3 3 8 3 2" xfId="17617"/>
    <cellStyle name="Comma 4 3 3 8 3 3" xfId="17618"/>
    <cellStyle name="Comma 4 3 3 8 4" xfId="17619"/>
    <cellStyle name="Comma 4 3 3 8 4 2" xfId="17620"/>
    <cellStyle name="Comma 4 3 3 8 4 3" xfId="17621"/>
    <cellStyle name="Comma 4 3 3 8 5" xfId="17622"/>
    <cellStyle name="Comma 4 3 3 8 5 2" xfId="17623"/>
    <cellStyle name="Comma 4 3 3 8 5 3" xfId="17624"/>
    <cellStyle name="Comma 4 3 3 8 6" xfId="17625"/>
    <cellStyle name="Comma 4 3 3 8 7" xfId="17626"/>
    <cellStyle name="Comma 4 3 3 9" xfId="17627"/>
    <cellStyle name="Comma 4 3 3 9 2" xfId="17628"/>
    <cellStyle name="Comma 4 3 3 9 3" xfId="17629"/>
    <cellStyle name="Comma 4 3 4" xfId="17630"/>
    <cellStyle name="Comma 4 3 4 10" xfId="17631"/>
    <cellStyle name="Comma 4 3 4 11" xfId="17632"/>
    <cellStyle name="Comma 4 3 4 2" xfId="17633"/>
    <cellStyle name="Comma 4 3 4 2 2" xfId="17634"/>
    <cellStyle name="Comma 4 3 4 2 2 2" xfId="17635"/>
    <cellStyle name="Comma 4 3 4 2 2 2 2" xfId="17636"/>
    <cellStyle name="Comma 4 3 4 2 2 2 3" xfId="17637"/>
    <cellStyle name="Comma 4 3 4 2 2 3" xfId="17638"/>
    <cellStyle name="Comma 4 3 4 2 2 3 2" xfId="17639"/>
    <cellStyle name="Comma 4 3 4 2 2 3 3" xfId="17640"/>
    <cellStyle name="Comma 4 3 4 2 2 4" xfId="17641"/>
    <cellStyle name="Comma 4 3 4 2 2 4 2" xfId="17642"/>
    <cellStyle name="Comma 4 3 4 2 2 4 3" xfId="17643"/>
    <cellStyle name="Comma 4 3 4 2 2 5" xfId="17644"/>
    <cellStyle name="Comma 4 3 4 2 2 5 2" xfId="17645"/>
    <cellStyle name="Comma 4 3 4 2 2 5 3" xfId="17646"/>
    <cellStyle name="Comma 4 3 4 2 2 6" xfId="17647"/>
    <cellStyle name="Comma 4 3 4 2 2 7" xfId="17648"/>
    <cellStyle name="Comma 4 3 4 2 3" xfId="17649"/>
    <cellStyle name="Comma 4 3 4 2 3 2" xfId="17650"/>
    <cellStyle name="Comma 4 3 4 2 3 3" xfId="17651"/>
    <cellStyle name="Comma 4 3 4 2 4" xfId="17652"/>
    <cellStyle name="Comma 4 3 4 2 4 2" xfId="17653"/>
    <cellStyle name="Comma 4 3 4 2 4 3" xfId="17654"/>
    <cellStyle name="Comma 4 3 4 2 5" xfId="17655"/>
    <cellStyle name="Comma 4 3 4 2 5 2" xfId="17656"/>
    <cellStyle name="Comma 4 3 4 2 5 3" xfId="17657"/>
    <cellStyle name="Comma 4 3 4 2 6" xfId="17658"/>
    <cellStyle name="Comma 4 3 4 2 6 2" xfId="17659"/>
    <cellStyle name="Comma 4 3 4 2 6 3" xfId="17660"/>
    <cellStyle name="Comma 4 3 4 2 7" xfId="17661"/>
    <cellStyle name="Comma 4 3 4 2 8" xfId="17662"/>
    <cellStyle name="Comma 4 3 4 3" xfId="17663"/>
    <cellStyle name="Comma 4 3 4 3 2" xfId="17664"/>
    <cellStyle name="Comma 4 3 4 3 2 2" xfId="17665"/>
    <cellStyle name="Comma 4 3 4 3 2 3" xfId="17666"/>
    <cellStyle name="Comma 4 3 4 3 3" xfId="17667"/>
    <cellStyle name="Comma 4 3 4 3 3 2" xfId="17668"/>
    <cellStyle name="Comma 4 3 4 3 3 3" xfId="17669"/>
    <cellStyle name="Comma 4 3 4 3 4" xfId="17670"/>
    <cellStyle name="Comma 4 3 4 3 4 2" xfId="17671"/>
    <cellStyle name="Comma 4 3 4 3 4 3" xfId="17672"/>
    <cellStyle name="Comma 4 3 4 3 5" xfId="17673"/>
    <cellStyle name="Comma 4 3 4 3 5 2" xfId="17674"/>
    <cellStyle name="Comma 4 3 4 3 5 3" xfId="17675"/>
    <cellStyle name="Comma 4 3 4 3 6" xfId="17676"/>
    <cellStyle name="Comma 4 3 4 3 7" xfId="17677"/>
    <cellStyle name="Comma 4 3 4 4" xfId="17678"/>
    <cellStyle name="Comma 4 3 4 4 2" xfId="17679"/>
    <cellStyle name="Comma 4 3 4 4 2 2" xfId="17680"/>
    <cellStyle name="Comma 4 3 4 4 2 3" xfId="17681"/>
    <cellStyle name="Comma 4 3 4 4 3" xfId="17682"/>
    <cellStyle name="Comma 4 3 4 4 3 2" xfId="17683"/>
    <cellStyle name="Comma 4 3 4 4 3 3" xfId="17684"/>
    <cellStyle name="Comma 4 3 4 4 4" xfId="17685"/>
    <cellStyle name="Comma 4 3 4 4 4 2" xfId="17686"/>
    <cellStyle name="Comma 4 3 4 4 4 3" xfId="17687"/>
    <cellStyle name="Comma 4 3 4 4 5" xfId="17688"/>
    <cellStyle name="Comma 4 3 4 4 5 2" xfId="17689"/>
    <cellStyle name="Comma 4 3 4 4 5 3" xfId="17690"/>
    <cellStyle name="Comma 4 3 4 4 6" xfId="17691"/>
    <cellStyle name="Comma 4 3 4 4 7" xfId="17692"/>
    <cellStyle name="Comma 4 3 4 5" xfId="17693"/>
    <cellStyle name="Comma 4 3 4 5 2" xfId="17694"/>
    <cellStyle name="Comma 4 3 4 5 2 2" xfId="17695"/>
    <cellStyle name="Comma 4 3 4 5 2 3" xfId="17696"/>
    <cellStyle name="Comma 4 3 4 5 3" xfId="17697"/>
    <cellStyle name="Comma 4 3 4 5 3 2" xfId="17698"/>
    <cellStyle name="Comma 4 3 4 5 3 3" xfId="17699"/>
    <cellStyle name="Comma 4 3 4 5 4" xfId="17700"/>
    <cellStyle name="Comma 4 3 4 5 4 2" xfId="17701"/>
    <cellStyle name="Comma 4 3 4 5 4 3" xfId="17702"/>
    <cellStyle name="Comma 4 3 4 5 5" xfId="17703"/>
    <cellStyle name="Comma 4 3 4 5 5 2" xfId="17704"/>
    <cellStyle name="Comma 4 3 4 5 5 3" xfId="17705"/>
    <cellStyle name="Comma 4 3 4 5 6" xfId="17706"/>
    <cellStyle name="Comma 4 3 4 5 7" xfId="17707"/>
    <cellStyle name="Comma 4 3 4 6" xfId="17708"/>
    <cellStyle name="Comma 4 3 4 6 2" xfId="17709"/>
    <cellStyle name="Comma 4 3 4 6 3" xfId="17710"/>
    <cellStyle name="Comma 4 3 4 7" xfId="17711"/>
    <cellStyle name="Comma 4 3 4 7 2" xfId="17712"/>
    <cellStyle name="Comma 4 3 4 7 3" xfId="17713"/>
    <cellStyle name="Comma 4 3 4 8" xfId="17714"/>
    <cellStyle name="Comma 4 3 4 8 2" xfId="17715"/>
    <cellStyle name="Comma 4 3 4 8 3" xfId="17716"/>
    <cellStyle name="Comma 4 3 4 9" xfId="17717"/>
    <cellStyle name="Comma 4 3 4 9 2" xfId="17718"/>
    <cellStyle name="Comma 4 3 4 9 3" xfId="17719"/>
    <cellStyle name="Comma 4 3 5" xfId="17720"/>
    <cellStyle name="Comma 4 3 5 2" xfId="17721"/>
    <cellStyle name="Comma 4 3 5 2 2" xfId="17722"/>
    <cellStyle name="Comma 4 3 5 2 2 2" xfId="17723"/>
    <cellStyle name="Comma 4 3 5 2 2 3" xfId="17724"/>
    <cellStyle name="Comma 4 3 5 2 3" xfId="17725"/>
    <cellStyle name="Comma 4 3 5 2 3 2" xfId="17726"/>
    <cellStyle name="Comma 4 3 5 2 3 3" xfId="17727"/>
    <cellStyle name="Comma 4 3 5 2 4" xfId="17728"/>
    <cellStyle name="Comma 4 3 5 2 4 2" xfId="17729"/>
    <cellStyle name="Comma 4 3 5 2 4 3" xfId="17730"/>
    <cellStyle name="Comma 4 3 5 2 5" xfId="17731"/>
    <cellStyle name="Comma 4 3 5 2 5 2" xfId="17732"/>
    <cellStyle name="Comma 4 3 5 2 5 3" xfId="17733"/>
    <cellStyle name="Comma 4 3 5 2 6" xfId="17734"/>
    <cellStyle name="Comma 4 3 5 2 7" xfId="17735"/>
    <cellStyle name="Comma 4 3 5 3" xfId="17736"/>
    <cellStyle name="Comma 4 3 5 3 2" xfId="17737"/>
    <cellStyle name="Comma 4 3 5 3 3" xfId="17738"/>
    <cellStyle name="Comma 4 3 5 4" xfId="17739"/>
    <cellStyle name="Comma 4 3 5 4 2" xfId="17740"/>
    <cellStyle name="Comma 4 3 5 4 3" xfId="17741"/>
    <cellStyle name="Comma 4 3 5 5" xfId="17742"/>
    <cellStyle name="Comma 4 3 5 5 2" xfId="17743"/>
    <cellStyle name="Comma 4 3 5 5 3" xfId="17744"/>
    <cellStyle name="Comma 4 3 5 6" xfId="17745"/>
    <cellStyle name="Comma 4 3 5 6 2" xfId="17746"/>
    <cellStyle name="Comma 4 3 5 6 3" xfId="17747"/>
    <cellStyle name="Comma 4 3 5 7" xfId="17748"/>
    <cellStyle name="Comma 4 3 5 8" xfId="17749"/>
    <cellStyle name="Comma 4 3 6" xfId="17750"/>
    <cellStyle name="Comma 4 3 6 2" xfId="17751"/>
    <cellStyle name="Comma 4 3 6 2 2" xfId="17752"/>
    <cellStyle name="Comma 4 3 6 2 2 2" xfId="17753"/>
    <cellStyle name="Comma 4 3 6 2 2 3" xfId="17754"/>
    <cellStyle name="Comma 4 3 6 2 3" xfId="17755"/>
    <cellStyle name="Comma 4 3 6 2 3 2" xfId="17756"/>
    <cellStyle name="Comma 4 3 6 2 3 3" xfId="17757"/>
    <cellStyle name="Comma 4 3 6 2 4" xfId="17758"/>
    <cellStyle name="Comma 4 3 6 2 4 2" xfId="17759"/>
    <cellStyle name="Comma 4 3 6 2 4 3" xfId="17760"/>
    <cellStyle name="Comma 4 3 6 2 5" xfId="17761"/>
    <cellStyle name="Comma 4 3 6 2 5 2" xfId="17762"/>
    <cellStyle name="Comma 4 3 6 2 5 3" xfId="17763"/>
    <cellStyle name="Comma 4 3 6 2 6" xfId="17764"/>
    <cellStyle name="Comma 4 3 6 2 7" xfId="17765"/>
    <cellStyle name="Comma 4 3 6 3" xfId="17766"/>
    <cellStyle name="Comma 4 3 6 3 2" xfId="17767"/>
    <cellStyle name="Comma 4 3 6 3 3" xfId="17768"/>
    <cellStyle name="Comma 4 3 6 4" xfId="17769"/>
    <cellStyle name="Comma 4 3 6 4 2" xfId="17770"/>
    <cellStyle name="Comma 4 3 6 4 3" xfId="17771"/>
    <cellStyle name="Comma 4 3 6 5" xfId="17772"/>
    <cellStyle name="Comma 4 3 6 5 2" xfId="17773"/>
    <cellStyle name="Comma 4 3 6 5 3" xfId="17774"/>
    <cellStyle name="Comma 4 3 6 6" xfId="17775"/>
    <cellStyle name="Comma 4 3 6 6 2" xfId="17776"/>
    <cellStyle name="Comma 4 3 6 6 3" xfId="17777"/>
    <cellStyle name="Comma 4 3 6 7" xfId="17778"/>
    <cellStyle name="Comma 4 3 6 8" xfId="17779"/>
    <cellStyle name="Comma 4 3 7" xfId="17780"/>
    <cellStyle name="Comma 4 3 7 2" xfId="17781"/>
    <cellStyle name="Comma 4 3 7 2 2" xfId="17782"/>
    <cellStyle name="Comma 4 3 7 2 3" xfId="17783"/>
    <cellStyle name="Comma 4 3 7 3" xfId="17784"/>
    <cellStyle name="Comma 4 3 7 3 2" xfId="17785"/>
    <cellStyle name="Comma 4 3 7 3 3" xfId="17786"/>
    <cellStyle name="Comma 4 3 7 4" xfId="17787"/>
    <cellStyle name="Comma 4 3 7 4 2" xfId="17788"/>
    <cellStyle name="Comma 4 3 7 4 3" xfId="17789"/>
    <cellStyle name="Comma 4 3 7 5" xfId="17790"/>
    <cellStyle name="Comma 4 3 7 5 2" xfId="17791"/>
    <cellStyle name="Comma 4 3 7 5 3" xfId="17792"/>
    <cellStyle name="Comma 4 3 7 6" xfId="17793"/>
    <cellStyle name="Comma 4 3 7 7" xfId="17794"/>
    <cellStyle name="Comma 4 3 8" xfId="17795"/>
    <cellStyle name="Comma 4 3 8 2" xfId="17796"/>
    <cellStyle name="Comma 4 3 8 2 2" xfId="17797"/>
    <cellStyle name="Comma 4 3 8 2 3" xfId="17798"/>
    <cellStyle name="Comma 4 3 8 3" xfId="17799"/>
    <cellStyle name="Comma 4 3 8 3 2" xfId="17800"/>
    <cellStyle name="Comma 4 3 8 3 3" xfId="17801"/>
    <cellStyle name="Comma 4 3 8 4" xfId="17802"/>
    <cellStyle name="Comma 4 3 8 4 2" xfId="17803"/>
    <cellStyle name="Comma 4 3 8 4 3" xfId="17804"/>
    <cellStyle name="Comma 4 3 8 5" xfId="17805"/>
    <cellStyle name="Comma 4 3 8 5 2" xfId="17806"/>
    <cellStyle name="Comma 4 3 8 5 3" xfId="17807"/>
    <cellStyle name="Comma 4 3 8 6" xfId="17808"/>
    <cellStyle name="Comma 4 3 8 7" xfId="17809"/>
    <cellStyle name="Comma 4 3 9" xfId="17810"/>
    <cellStyle name="Comma 4 3 9 2" xfId="17811"/>
    <cellStyle name="Comma 4 3 9 2 2" xfId="17812"/>
    <cellStyle name="Comma 4 3 9 2 3" xfId="17813"/>
    <cellStyle name="Comma 4 3 9 3" xfId="17814"/>
    <cellStyle name="Comma 4 3 9 3 2" xfId="17815"/>
    <cellStyle name="Comma 4 3 9 3 3" xfId="17816"/>
    <cellStyle name="Comma 4 3 9 4" xfId="17817"/>
    <cellStyle name="Comma 4 3 9 4 2" xfId="17818"/>
    <cellStyle name="Comma 4 3 9 4 3" xfId="17819"/>
    <cellStyle name="Comma 4 3 9 5" xfId="17820"/>
    <cellStyle name="Comma 4 3 9 5 2" xfId="17821"/>
    <cellStyle name="Comma 4 3 9 5 3" xfId="17822"/>
    <cellStyle name="Comma 4 3 9 6" xfId="17823"/>
    <cellStyle name="Comma 4 3 9 7" xfId="17824"/>
    <cellStyle name="Comma 4 4" xfId="695"/>
    <cellStyle name="Comma 4 4 10" xfId="17825"/>
    <cellStyle name="Comma 4 4 10 2" xfId="17826"/>
    <cellStyle name="Comma 4 4 10 3" xfId="17827"/>
    <cellStyle name="Comma 4 4 11" xfId="17828"/>
    <cellStyle name="Comma 4 4 11 2" xfId="17829"/>
    <cellStyle name="Comma 4 4 11 3" xfId="17830"/>
    <cellStyle name="Comma 4 4 12" xfId="17831"/>
    <cellStyle name="Comma 4 4 12 2" xfId="17832"/>
    <cellStyle name="Comma 4 4 12 3" xfId="17833"/>
    <cellStyle name="Comma 4 4 13" xfId="17834"/>
    <cellStyle name="Comma 4 4 13 2" xfId="17835"/>
    <cellStyle name="Comma 4 4 13 3" xfId="17836"/>
    <cellStyle name="Comma 4 4 14" xfId="17837"/>
    <cellStyle name="Comma 4 4 15" xfId="17838"/>
    <cellStyle name="Comma 4 4 2" xfId="1568"/>
    <cellStyle name="Comma 4 4 2 10" xfId="17839"/>
    <cellStyle name="Comma 4 4 2 10 2" xfId="17840"/>
    <cellStyle name="Comma 4 4 2 10 3" xfId="17841"/>
    <cellStyle name="Comma 4 4 2 11" xfId="17842"/>
    <cellStyle name="Comma 4 4 2 11 2" xfId="17843"/>
    <cellStyle name="Comma 4 4 2 11 3" xfId="17844"/>
    <cellStyle name="Comma 4 4 2 12" xfId="17845"/>
    <cellStyle name="Comma 4 4 2 12 2" xfId="17846"/>
    <cellStyle name="Comma 4 4 2 12 3" xfId="17847"/>
    <cellStyle name="Comma 4 4 2 13" xfId="17848"/>
    <cellStyle name="Comma 4 4 2 14" xfId="17849"/>
    <cellStyle name="Comma 4 4 2 2" xfId="17850"/>
    <cellStyle name="Comma 4 4 2 2 10" xfId="17851"/>
    <cellStyle name="Comma 4 4 2 2 11" xfId="17852"/>
    <cellStyle name="Comma 4 4 2 2 2" xfId="17853"/>
    <cellStyle name="Comma 4 4 2 2 2 2" xfId="17854"/>
    <cellStyle name="Comma 4 4 2 2 2 2 2" xfId="17855"/>
    <cellStyle name="Comma 4 4 2 2 2 2 2 2" xfId="17856"/>
    <cellStyle name="Comma 4 4 2 2 2 2 2 3" xfId="17857"/>
    <cellStyle name="Comma 4 4 2 2 2 2 3" xfId="17858"/>
    <cellStyle name="Comma 4 4 2 2 2 2 3 2" xfId="17859"/>
    <cellStyle name="Comma 4 4 2 2 2 2 3 3" xfId="17860"/>
    <cellStyle name="Comma 4 4 2 2 2 2 4" xfId="17861"/>
    <cellStyle name="Comma 4 4 2 2 2 2 4 2" xfId="17862"/>
    <cellStyle name="Comma 4 4 2 2 2 2 4 3" xfId="17863"/>
    <cellStyle name="Comma 4 4 2 2 2 2 5" xfId="17864"/>
    <cellStyle name="Comma 4 4 2 2 2 2 5 2" xfId="17865"/>
    <cellStyle name="Comma 4 4 2 2 2 2 5 3" xfId="17866"/>
    <cellStyle name="Comma 4 4 2 2 2 2 6" xfId="17867"/>
    <cellStyle name="Comma 4 4 2 2 2 2 7" xfId="17868"/>
    <cellStyle name="Comma 4 4 2 2 2 3" xfId="17869"/>
    <cellStyle name="Comma 4 4 2 2 2 3 2" xfId="17870"/>
    <cellStyle name="Comma 4 4 2 2 2 3 3" xfId="17871"/>
    <cellStyle name="Comma 4 4 2 2 2 4" xfId="17872"/>
    <cellStyle name="Comma 4 4 2 2 2 4 2" xfId="17873"/>
    <cellStyle name="Comma 4 4 2 2 2 4 3" xfId="17874"/>
    <cellStyle name="Comma 4 4 2 2 2 5" xfId="17875"/>
    <cellStyle name="Comma 4 4 2 2 2 5 2" xfId="17876"/>
    <cellStyle name="Comma 4 4 2 2 2 5 3" xfId="17877"/>
    <cellStyle name="Comma 4 4 2 2 2 6" xfId="17878"/>
    <cellStyle name="Comma 4 4 2 2 2 6 2" xfId="17879"/>
    <cellStyle name="Comma 4 4 2 2 2 6 3" xfId="17880"/>
    <cellStyle name="Comma 4 4 2 2 2 7" xfId="17881"/>
    <cellStyle name="Comma 4 4 2 2 2 8" xfId="17882"/>
    <cellStyle name="Comma 4 4 2 2 3" xfId="17883"/>
    <cellStyle name="Comma 4 4 2 2 3 2" xfId="17884"/>
    <cellStyle name="Comma 4 4 2 2 3 2 2" xfId="17885"/>
    <cellStyle name="Comma 4 4 2 2 3 2 3" xfId="17886"/>
    <cellStyle name="Comma 4 4 2 2 3 3" xfId="17887"/>
    <cellStyle name="Comma 4 4 2 2 3 3 2" xfId="17888"/>
    <cellStyle name="Comma 4 4 2 2 3 3 3" xfId="17889"/>
    <cellStyle name="Comma 4 4 2 2 3 4" xfId="17890"/>
    <cellStyle name="Comma 4 4 2 2 3 4 2" xfId="17891"/>
    <cellStyle name="Comma 4 4 2 2 3 4 3" xfId="17892"/>
    <cellStyle name="Comma 4 4 2 2 3 5" xfId="17893"/>
    <cellStyle name="Comma 4 4 2 2 3 5 2" xfId="17894"/>
    <cellStyle name="Comma 4 4 2 2 3 5 3" xfId="17895"/>
    <cellStyle name="Comma 4 4 2 2 3 6" xfId="17896"/>
    <cellStyle name="Comma 4 4 2 2 3 7" xfId="17897"/>
    <cellStyle name="Comma 4 4 2 2 4" xfId="17898"/>
    <cellStyle name="Comma 4 4 2 2 4 2" xfId="17899"/>
    <cellStyle name="Comma 4 4 2 2 4 2 2" xfId="17900"/>
    <cellStyle name="Comma 4 4 2 2 4 2 3" xfId="17901"/>
    <cellStyle name="Comma 4 4 2 2 4 3" xfId="17902"/>
    <cellStyle name="Comma 4 4 2 2 4 3 2" xfId="17903"/>
    <cellStyle name="Comma 4 4 2 2 4 3 3" xfId="17904"/>
    <cellStyle name="Comma 4 4 2 2 4 4" xfId="17905"/>
    <cellStyle name="Comma 4 4 2 2 4 4 2" xfId="17906"/>
    <cellStyle name="Comma 4 4 2 2 4 4 3" xfId="17907"/>
    <cellStyle name="Comma 4 4 2 2 4 5" xfId="17908"/>
    <cellStyle name="Comma 4 4 2 2 4 5 2" xfId="17909"/>
    <cellStyle name="Comma 4 4 2 2 4 5 3" xfId="17910"/>
    <cellStyle name="Comma 4 4 2 2 4 6" xfId="17911"/>
    <cellStyle name="Comma 4 4 2 2 4 7" xfId="17912"/>
    <cellStyle name="Comma 4 4 2 2 5" xfId="17913"/>
    <cellStyle name="Comma 4 4 2 2 5 2" xfId="17914"/>
    <cellStyle name="Comma 4 4 2 2 5 2 2" xfId="17915"/>
    <cellStyle name="Comma 4 4 2 2 5 2 3" xfId="17916"/>
    <cellStyle name="Comma 4 4 2 2 5 3" xfId="17917"/>
    <cellStyle name="Comma 4 4 2 2 5 3 2" xfId="17918"/>
    <cellStyle name="Comma 4 4 2 2 5 3 3" xfId="17919"/>
    <cellStyle name="Comma 4 4 2 2 5 4" xfId="17920"/>
    <cellStyle name="Comma 4 4 2 2 5 4 2" xfId="17921"/>
    <cellStyle name="Comma 4 4 2 2 5 4 3" xfId="17922"/>
    <cellStyle name="Comma 4 4 2 2 5 5" xfId="17923"/>
    <cellStyle name="Comma 4 4 2 2 5 5 2" xfId="17924"/>
    <cellStyle name="Comma 4 4 2 2 5 5 3" xfId="17925"/>
    <cellStyle name="Comma 4 4 2 2 5 6" xfId="17926"/>
    <cellStyle name="Comma 4 4 2 2 5 7" xfId="17927"/>
    <cellStyle name="Comma 4 4 2 2 6" xfId="17928"/>
    <cellStyle name="Comma 4 4 2 2 6 2" xfId="17929"/>
    <cellStyle name="Comma 4 4 2 2 6 3" xfId="17930"/>
    <cellStyle name="Comma 4 4 2 2 7" xfId="17931"/>
    <cellStyle name="Comma 4 4 2 2 7 2" xfId="17932"/>
    <cellStyle name="Comma 4 4 2 2 7 3" xfId="17933"/>
    <cellStyle name="Comma 4 4 2 2 8" xfId="17934"/>
    <cellStyle name="Comma 4 4 2 2 8 2" xfId="17935"/>
    <cellStyle name="Comma 4 4 2 2 8 3" xfId="17936"/>
    <cellStyle name="Comma 4 4 2 2 9" xfId="17937"/>
    <cellStyle name="Comma 4 4 2 2 9 2" xfId="17938"/>
    <cellStyle name="Comma 4 4 2 2 9 3" xfId="17939"/>
    <cellStyle name="Comma 4 4 2 3" xfId="17940"/>
    <cellStyle name="Comma 4 4 2 3 2" xfId="17941"/>
    <cellStyle name="Comma 4 4 2 3 2 2" xfId="17942"/>
    <cellStyle name="Comma 4 4 2 3 2 2 2" xfId="17943"/>
    <cellStyle name="Comma 4 4 2 3 2 2 3" xfId="17944"/>
    <cellStyle name="Comma 4 4 2 3 2 3" xfId="17945"/>
    <cellStyle name="Comma 4 4 2 3 2 3 2" xfId="17946"/>
    <cellStyle name="Comma 4 4 2 3 2 3 3" xfId="17947"/>
    <cellStyle name="Comma 4 4 2 3 2 4" xfId="17948"/>
    <cellStyle name="Comma 4 4 2 3 2 4 2" xfId="17949"/>
    <cellStyle name="Comma 4 4 2 3 2 4 3" xfId="17950"/>
    <cellStyle name="Comma 4 4 2 3 2 5" xfId="17951"/>
    <cellStyle name="Comma 4 4 2 3 2 5 2" xfId="17952"/>
    <cellStyle name="Comma 4 4 2 3 2 5 3" xfId="17953"/>
    <cellStyle name="Comma 4 4 2 3 2 6" xfId="17954"/>
    <cellStyle name="Comma 4 4 2 3 2 7" xfId="17955"/>
    <cellStyle name="Comma 4 4 2 3 3" xfId="17956"/>
    <cellStyle name="Comma 4 4 2 3 3 2" xfId="17957"/>
    <cellStyle name="Comma 4 4 2 3 3 3" xfId="17958"/>
    <cellStyle name="Comma 4 4 2 3 4" xfId="17959"/>
    <cellStyle name="Comma 4 4 2 3 4 2" xfId="17960"/>
    <cellStyle name="Comma 4 4 2 3 4 3" xfId="17961"/>
    <cellStyle name="Comma 4 4 2 3 5" xfId="17962"/>
    <cellStyle name="Comma 4 4 2 3 5 2" xfId="17963"/>
    <cellStyle name="Comma 4 4 2 3 5 3" xfId="17964"/>
    <cellStyle name="Comma 4 4 2 3 6" xfId="17965"/>
    <cellStyle name="Comma 4 4 2 3 6 2" xfId="17966"/>
    <cellStyle name="Comma 4 4 2 3 6 3" xfId="17967"/>
    <cellStyle name="Comma 4 4 2 3 7" xfId="17968"/>
    <cellStyle name="Comma 4 4 2 3 8" xfId="17969"/>
    <cellStyle name="Comma 4 4 2 4" xfId="17970"/>
    <cellStyle name="Comma 4 4 2 4 2" xfId="17971"/>
    <cellStyle name="Comma 4 4 2 4 2 2" xfId="17972"/>
    <cellStyle name="Comma 4 4 2 4 2 2 2" xfId="17973"/>
    <cellStyle name="Comma 4 4 2 4 2 2 3" xfId="17974"/>
    <cellStyle name="Comma 4 4 2 4 2 3" xfId="17975"/>
    <cellStyle name="Comma 4 4 2 4 2 3 2" xfId="17976"/>
    <cellStyle name="Comma 4 4 2 4 2 3 3" xfId="17977"/>
    <cellStyle name="Comma 4 4 2 4 2 4" xfId="17978"/>
    <cellStyle name="Comma 4 4 2 4 2 4 2" xfId="17979"/>
    <cellStyle name="Comma 4 4 2 4 2 4 3" xfId="17980"/>
    <cellStyle name="Comma 4 4 2 4 2 5" xfId="17981"/>
    <cellStyle name="Comma 4 4 2 4 2 5 2" xfId="17982"/>
    <cellStyle name="Comma 4 4 2 4 2 5 3" xfId="17983"/>
    <cellStyle name="Comma 4 4 2 4 2 6" xfId="17984"/>
    <cellStyle name="Comma 4 4 2 4 2 7" xfId="17985"/>
    <cellStyle name="Comma 4 4 2 4 3" xfId="17986"/>
    <cellStyle name="Comma 4 4 2 4 3 2" xfId="17987"/>
    <cellStyle name="Comma 4 4 2 4 3 3" xfId="17988"/>
    <cellStyle name="Comma 4 4 2 4 4" xfId="17989"/>
    <cellStyle name="Comma 4 4 2 4 4 2" xfId="17990"/>
    <cellStyle name="Comma 4 4 2 4 4 3" xfId="17991"/>
    <cellStyle name="Comma 4 4 2 4 5" xfId="17992"/>
    <cellStyle name="Comma 4 4 2 4 5 2" xfId="17993"/>
    <cellStyle name="Comma 4 4 2 4 5 3" xfId="17994"/>
    <cellStyle name="Comma 4 4 2 4 6" xfId="17995"/>
    <cellStyle name="Comma 4 4 2 4 6 2" xfId="17996"/>
    <cellStyle name="Comma 4 4 2 4 6 3" xfId="17997"/>
    <cellStyle name="Comma 4 4 2 4 7" xfId="17998"/>
    <cellStyle name="Comma 4 4 2 4 8" xfId="17999"/>
    <cellStyle name="Comma 4 4 2 5" xfId="18000"/>
    <cellStyle name="Comma 4 4 2 5 2" xfId="18001"/>
    <cellStyle name="Comma 4 4 2 5 2 2" xfId="18002"/>
    <cellStyle name="Comma 4 4 2 5 2 3" xfId="18003"/>
    <cellStyle name="Comma 4 4 2 5 3" xfId="18004"/>
    <cellStyle name="Comma 4 4 2 5 3 2" xfId="18005"/>
    <cellStyle name="Comma 4 4 2 5 3 3" xfId="18006"/>
    <cellStyle name="Comma 4 4 2 5 4" xfId="18007"/>
    <cellStyle name="Comma 4 4 2 5 4 2" xfId="18008"/>
    <cellStyle name="Comma 4 4 2 5 4 3" xfId="18009"/>
    <cellStyle name="Comma 4 4 2 5 5" xfId="18010"/>
    <cellStyle name="Comma 4 4 2 5 5 2" xfId="18011"/>
    <cellStyle name="Comma 4 4 2 5 5 3" xfId="18012"/>
    <cellStyle name="Comma 4 4 2 5 6" xfId="18013"/>
    <cellStyle name="Comma 4 4 2 5 7" xfId="18014"/>
    <cellStyle name="Comma 4 4 2 6" xfId="18015"/>
    <cellStyle name="Comma 4 4 2 6 2" xfId="18016"/>
    <cellStyle name="Comma 4 4 2 6 2 2" xfId="18017"/>
    <cellStyle name="Comma 4 4 2 6 2 3" xfId="18018"/>
    <cellStyle name="Comma 4 4 2 6 3" xfId="18019"/>
    <cellStyle name="Comma 4 4 2 6 3 2" xfId="18020"/>
    <cellStyle name="Comma 4 4 2 6 3 3" xfId="18021"/>
    <cellStyle name="Comma 4 4 2 6 4" xfId="18022"/>
    <cellStyle name="Comma 4 4 2 6 4 2" xfId="18023"/>
    <cellStyle name="Comma 4 4 2 6 4 3" xfId="18024"/>
    <cellStyle name="Comma 4 4 2 6 5" xfId="18025"/>
    <cellStyle name="Comma 4 4 2 6 5 2" xfId="18026"/>
    <cellStyle name="Comma 4 4 2 6 5 3" xfId="18027"/>
    <cellStyle name="Comma 4 4 2 6 6" xfId="18028"/>
    <cellStyle name="Comma 4 4 2 6 7" xfId="18029"/>
    <cellStyle name="Comma 4 4 2 7" xfId="18030"/>
    <cellStyle name="Comma 4 4 2 7 2" xfId="18031"/>
    <cellStyle name="Comma 4 4 2 7 2 2" xfId="18032"/>
    <cellStyle name="Comma 4 4 2 7 2 3" xfId="18033"/>
    <cellStyle name="Comma 4 4 2 7 3" xfId="18034"/>
    <cellStyle name="Comma 4 4 2 7 3 2" xfId="18035"/>
    <cellStyle name="Comma 4 4 2 7 3 3" xfId="18036"/>
    <cellStyle name="Comma 4 4 2 7 4" xfId="18037"/>
    <cellStyle name="Comma 4 4 2 7 4 2" xfId="18038"/>
    <cellStyle name="Comma 4 4 2 7 4 3" xfId="18039"/>
    <cellStyle name="Comma 4 4 2 7 5" xfId="18040"/>
    <cellStyle name="Comma 4 4 2 7 5 2" xfId="18041"/>
    <cellStyle name="Comma 4 4 2 7 5 3" xfId="18042"/>
    <cellStyle name="Comma 4 4 2 7 6" xfId="18043"/>
    <cellStyle name="Comma 4 4 2 7 7" xfId="18044"/>
    <cellStyle name="Comma 4 4 2 8" xfId="18045"/>
    <cellStyle name="Comma 4 4 2 8 2" xfId="18046"/>
    <cellStyle name="Comma 4 4 2 8 2 2" xfId="18047"/>
    <cellStyle name="Comma 4 4 2 8 2 3" xfId="18048"/>
    <cellStyle name="Comma 4 4 2 8 3" xfId="18049"/>
    <cellStyle name="Comma 4 4 2 8 3 2" xfId="18050"/>
    <cellStyle name="Comma 4 4 2 8 3 3" xfId="18051"/>
    <cellStyle name="Comma 4 4 2 8 4" xfId="18052"/>
    <cellStyle name="Comma 4 4 2 8 4 2" xfId="18053"/>
    <cellStyle name="Comma 4 4 2 8 4 3" xfId="18054"/>
    <cellStyle name="Comma 4 4 2 8 5" xfId="18055"/>
    <cellStyle name="Comma 4 4 2 8 5 2" xfId="18056"/>
    <cellStyle name="Comma 4 4 2 8 5 3" xfId="18057"/>
    <cellStyle name="Comma 4 4 2 8 6" xfId="18058"/>
    <cellStyle name="Comma 4 4 2 8 7" xfId="18059"/>
    <cellStyle name="Comma 4 4 2 9" xfId="18060"/>
    <cellStyle name="Comma 4 4 2 9 2" xfId="18061"/>
    <cellStyle name="Comma 4 4 2 9 3" xfId="18062"/>
    <cellStyle name="Comma 4 4 3" xfId="1539"/>
    <cellStyle name="Comma 4 4 3 10" xfId="18064"/>
    <cellStyle name="Comma 4 4 3 11" xfId="18065"/>
    <cellStyle name="Comma 4 4 3 12" xfId="18063"/>
    <cellStyle name="Comma 4 4 3 2" xfId="18066"/>
    <cellStyle name="Comma 4 4 3 2 2" xfId="18067"/>
    <cellStyle name="Comma 4 4 3 2 2 2" xfId="18068"/>
    <cellStyle name="Comma 4 4 3 2 2 2 2" xfId="18069"/>
    <cellStyle name="Comma 4 4 3 2 2 2 3" xfId="18070"/>
    <cellStyle name="Comma 4 4 3 2 2 3" xfId="18071"/>
    <cellStyle name="Comma 4 4 3 2 2 3 2" xfId="18072"/>
    <cellStyle name="Comma 4 4 3 2 2 3 3" xfId="18073"/>
    <cellStyle name="Comma 4 4 3 2 2 4" xfId="18074"/>
    <cellStyle name="Comma 4 4 3 2 2 4 2" xfId="18075"/>
    <cellStyle name="Comma 4 4 3 2 2 4 3" xfId="18076"/>
    <cellStyle name="Comma 4 4 3 2 2 5" xfId="18077"/>
    <cellStyle name="Comma 4 4 3 2 2 5 2" xfId="18078"/>
    <cellStyle name="Comma 4 4 3 2 2 5 3" xfId="18079"/>
    <cellStyle name="Comma 4 4 3 2 2 6" xfId="18080"/>
    <cellStyle name="Comma 4 4 3 2 2 7" xfId="18081"/>
    <cellStyle name="Comma 4 4 3 2 3" xfId="18082"/>
    <cellStyle name="Comma 4 4 3 2 3 2" xfId="18083"/>
    <cellStyle name="Comma 4 4 3 2 3 3" xfId="18084"/>
    <cellStyle name="Comma 4 4 3 2 4" xfId="18085"/>
    <cellStyle name="Comma 4 4 3 2 4 2" xfId="18086"/>
    <cellStyle name="Comma 4 4 3 2 4 3" xfId="18087"/>
    <cellStyle name="Comma 4 4 3 2 5" xfId="18088"/>
    <cellStyle name="Comma 4 4 3 2 5 2" xfId="18089"/>
    <cellStyle name="Comma 4 4 3 2 5 3" xfId="18090"/>
    <cellStyle name="Comma 4 4 3 2 6" xfId="18091"/>
    <cellStyle name="Comma 4 4 3 2 6 2" xfId="18092"/>
    <cellStyle name="Comma 4 4 3 2 6 3" xfId="18093"/>
    <cellStyle name="Comma 4 4 3 2 7" xfId="18094"/>
    <cellStyle name="Comma 4 4 3 2 8" xfId="18095"/>
    <cellStyle name="Comma 4 4 3 3" xfId="18096"/>
    <cellStyle name="Comma 4 4 3 3 2" xfId="18097"/>
    <cellStyle name="Comma 4 4 3 3 2 2" xfId="18098"/>
    <cellStyle name="Comma 4 4 3 3 2 3" xfId="18099"/>
    <cellStyle name="Comma 4 4 3 3 3" xfId="18100"/>
    <cellStyle name="Comma 4 4 3 3 3 2" xfId="18101"/>
    <cellStyle name="Comma 4 4 3 3 3 3" xfId="18102"/>
    <cellStyle name="Comma 4 4 3 3 4" xfId="18103"/>
    <cellStyle name="Comma 4 4 3 3 4 2" xfId="18104"/>
    <cellStyle name="Comma 4 4 3 3 4 3" xfId="18105"/>
    <cellStyle name="Comma 4 4 3 3 5" xfId="18106"/>
    <cellStyle name="Comma 4 4 3 3 5 2" xfId="18107"/>
    <cellStyle name="Comma 4 4 3 3 5 3" xfId="18108"/>
    <cellStyle name="Comma 4 4 3 3 6" xfId="18109"/>
    <cellStyle name="Comma 4 4 3 3 7" xfId="18110"/>
    <cellStyle name="Comma 4 4 3 4" xfId="18111"/>
    <cellStyle name="Comma 4 4 3 4 2" xfId="18112"/>
    <cellStyle name="Comma 4 4 3 4 2 2" xfId="18113"/>
    <cellStyle name="Comma 4 4 3 4 2 3" xfId="18114"/>
    <cellStyle name="Comma 4 4 3 4 3" xfId="18115"/>
    <cellStyle name="Comma 4 4 3 4 3 2" xfId="18116"/>
    <cellStyle name="Comma 4 4 3 4 3 3" xfId="18117"/>
    <cellStyle name="Comma 4 4 3 4 4" xfId="18118"/>
    <cellStyle name="Comma 4 4 3 4 4 2" xfId="18119"/>
    <cellStyle name="Comma 4 4 3 4 4 3" xfId="18120"/>
    <cellStyle name="Comma 4 4 3 4 5" xfId="18121"/>
    <cellStyle name="Comma 4 4 3 4 5 2" xfId="18122"/>
    <cellStyle name="Comma 4 4 3 4 5 3" xfId="18123"/>
    <cellStyle name="Comma 4 4 3 4 6" xfId="18124"/>
    <cellStyle name="Comma 4 4 3 4 7" xfId="18125"/>
    <cellStyle name="Comma 4 4 3 5" xfId="18126"/>
    <cellStyle name="Comma 4 4 3 5 2" xfId="18127"/>
    <cellStyle name="Comma 4 4 3 5 2 2" xfId="18128"/>
    <cellStyle name="Comma 4 4 3 5 2 3" xfId="18129"/>
    <cellStyle name="Comma 4 4 3 5 3" xfId="18130"/>
    <cellStyle name="Comma 4 4 3 5 3 2" xfId="18131"/>
    <cellStyle name="Comma 4 4 3 5 3 3" xfId="18132"/>
    <cellStyle name="Comma 4 4 3 5 4" xfId="18133"/>
    <cellStyle name="Comma 4 4 3 5 4 2" xfId="18134"/>
    <cellStyle name="Comma 4 4 3 5 4 3" xfId="18135"/>
    <cellStyle name="Comma 4 4 3 5 5" xfId="18136"/>
    <cellStyle name="Comma 4 4 3 5 5 2" xfId="18137"/>
    <cellStyle name="Comma 4 4 3 5 5 3" xfId="18138"/>
    <cellStyle name="Comma 4 4 3 5 6" xfId="18139"/>
    <cellStyle name="Comma 4 4 3 5 7" xfId="18140"/>
    <cellStyle name="Comma 4 4 3 6" xfId="18141"/>
    <cellStyle name="Comma 4 4 3 6 2" xfId="18142"/>
    <cellStyle name="Comma 4 4 3 6 3" xfId="18143"/>
    <cellStyle name="Comma 4 4 3 7" xfId="18144"/>
    <cellStyle name="Comma 4 4 3 7 2" xfId="18145"/>
    <cellStyle name="Comma 4 4 3 7 3" xfId="18146"/>
    <cellStyle name="Comma 4 4 3 8" xfId="18147"/>
    <cellStyle name="Comma 4 4 3 8 2" xfId="18148"/>
    <cellStyle name="Comma 4 4 3 8 3" xfId="18149"/>
    <cellStyle name="Comma 4 4 3 9" xfId="18150"/>
    <cellStyle name="Comma 4 4 3 9 2" xfId="18151"/>
    <cellStyle name="Comma 4 4 3 9 3" xfId="18152"/>
    <cellStyle name="Comma 4 4 4" xfId="18153"/>
    <cellStyle name="Comma 4 4 4 2" xfId="18154"/>
    <cellStyle name="Comma 4 4 4 2 2" xfId="18155"/>
    <cellStyle name="Comma 4 4 4 2 2 2" xfId="18156"/>
    <cellStyle name="Comma 4 4 4 2 2 3" xfId="18157"/>
    <cellStyle name="Comma 4 4 4 2 3" xfId="18158"/>
    <cellStyle name="Comma 4 4 4 2 3 2" xfId="18159"/>
    <cellStyle name="Comma 4 4 4 2 3 3" xfId="18160"/>
    <cellStyle name="Comma 4 4 4 2 4" xfId="18161"/>
    <cellStyle name="Comma 4 4 4 2 4 2" xfId="18162"/>
    <cellStyle name="Comma 4 4 4 2 4 3" xfId="18163"/>
    <cellStyle name="Comma 4 4 4 2 5" xfId="18164"/>
    <cellStyle name="Comma 4 4 4 2 5 2" xfId="18165"/>
    <cellStyle name="Comma 4 4 4 2 5 3" xfId="18166"/>
    <cellStyle name="Comma 4 4 4 2 6" xfId="18167"/>
    <cellStyle name="Comma 4 4 4 2 7" xfId="18168"/>
    <cellStyle name="Comma 4 4 4 3" xfId="18169"/>
    <cellStyle name="Comma 4 4 4 3 2" xfId="18170"/>
    <cellStyle name="Comma 4 4 4 3 3" xfId="18171"/>
    <cellStyle name="Comma 4 4 4 4" xfId="18172"/>
    <cellStyle name="Comma 4 4 4 4 2" xfId="18173"/>
    <cellStyle name="Comma 4 4 4 4 3" xfId="18174"/>
    <cellStyle name="Comma 4 4 4 5" xfId="18175"/>
    <cellStyle name="Comma 4 4 4 5 2" xfId="18176"/>
    <cellStyle name="Comma 4 4 4 5 3" xfId="18177"/>
    <cellStyle name="Comma 4 4 4 6" xfId="18178"/>
    <cellStyle name="Comma 4 4 4 6 2" xfId="18179"/>
    <cellStyle name="Comma 4 4 4 6 3" xfId="18180"/>
    <cellStyle name="Comma 4 4 4 7" xfId="18181"/>
    <cellStyle name="Comma 4 4 4 8" xfId="18182"/>
    <cellStyle name="Comma 4 4 5" xfId="18183"/>
    <cellStyle name="Comma 4 4 5 2" xfId="18184"/>
    <cellStyle name="Comma 4 4 5 2 2" xfId="18185"/>
    <cellStyle name="Comma 4 4 5 2 2 2" xfId="18186"/>
    <cellStyle name="Comma 4 4 5 2 2 3" xfId="18187"/>
    <cellStyle name="Comma 4 4 5 2 3" xfId="18188"/>
    <cellStyle name="Comma 4 4 5 2 3 2" xfId="18189"/>
    <cellStyle name="Comma 4 4 5 2 3 3" xfId="18190"/>
    <cellStyle name="Comma 4 4 5 2 4" xfId="18191"/>
    <cellStyle name="Comma 4 4 5 2 4 2" xfId="18192"/>
    <cellStyle name="Comma 4 4 5 2 4 3" xfId="18193"/>
    <cellStyle name="Comma 4 4 5 2 5" xfId="18194"/>
    <cellStyle name="Comma 4 4 5 2 5 2" xfId="18195"/>
    <cellStyle name="Comma 4 4 5 2 5 3" xfId="18196"/>
    <cellStyle name="Comma 4 4 5 2 6" xfId="18197"/>
    <cellStyle name="Comma 4 4 5 2 7" xfId="18198"/>
    <cellStyle name="Comma 4 4 5 3" xfId="18199"/>
    <cellStyle name="Comma 4 4 5 3 2" xfId="18200"/>
    <cellStyle name="Comma 4 4 5 3 3" xfId="18201"/>
    <cellStyle name="Comma 4 4 5 4" xfId="18202"/>
    <cellStyle name="Comma 4 4 5 4 2" xfId="18203"/>
    <cellStyle name="Comma 4 4 5 4 3" xfId="18204"/>
    <cellStyle name="Comma 4 4 5 5" xfId="18205"/>
    <cellStyle name="Comma 4 4 5 5 2" xfId="18206"/>
    <cellStyle name="Comma 4 4 5 5 3" xfId="18207"/>
    <cellStyle name="Comma 4 4 5 6" xfId="18208"/>
    <cellStyle name="Comma 4 4 5 6 2" xfId="18209"/>
    <cellStyle name="Comma 4 4 5 6 3" xfId="18210"/>
    <cellStyle name="Comma 4 4 5 7" xfId="18211"/>
    <cellStyle name="Comma 4 4 5 8" xfId="18212"/>
    <cellStyle name="Comma 4 4 6" xfId="18213"/>
    <cellStyle name="Comma 4 4 6 2" xfId="18214"/>
    <cellStyle name="Comma 4 4 6 2 2" xfId="18215"/>
    <cellStyle name="Comma 4 4 6 2 3" xfId="18216"/>
    <cellStyle name="Comma 4 4 6 3" xfId="18217"/>
    <cellStyle name="Comma 4 4 6 3 2" xfId="18218"/>
    <cellStyle name="Comma 4 4 6 3 3" xfId="18219"/>
    <cellStyle name="Comma 4 4 6 4" xfId="18220"/>
    <cellStyle name="Comma 4 4 6 4 2" xfId="18221"/>
    <cellStyle name="Comma 4 4 6 4 3" xfId="18222"/>
    <cellStyle name="Comma 4 4 6 5" xfId="18223"/>
    <cellStyle name="Comma 4 4 6 5 2" xfId="18224"/>
    <cellStyle name="Comma 4 4 6 5 3" xfId="18225"/>
    <cellStyle name="Comma 4 4 6 6" xfId="18226"/>
    <cellStyle name="Comma 4 4 6 7" xfId="18227"/>
    <cellStyle name="Comma 4 4 7" xfId="18228"/>
    <cellStyle name="Comma 4 4 7 2" xfId="18229"/>
    <cellStyle name="Comma 4 4 7 2 2" xfId="18230"/>
    <cellStyle name="Comma 4 4 7 2 3" xfId="18231"/>
    <cellStyle name="Comma 4 4 7 3" xfId="18232"/>
    <cellStyle name="Comma 4 4 7 3 2" xfId="18233"/>
    <cellStyle name="Comma 4 4 7 3 3" xfId="18234"/>
    <cellStyle name="Comma 4 4 7 4" xfId="18235"/>
    <cellStyle name="Comma 4 4 7 4 2" xfId="18236"/>
    <cellStyle name="Comma 4 4 7 4 3" xfId="18237"/>
    <cellStyle name="Comma 4 4 7 5" xfId="18238"/>
    <cellStyle name="Comma 4 4 7 5 2" xfId="18239"/>
    <cellStyle name="Comma 4 4 7 5 3" xfId="18240"/>
    <cellStyle name="Comma 4 4 7 6" xfId="18241"/>
    <cellStyle name="Comma 4 4 7 7" xfId="18242"/>
    <cellStyle name="Comma 4 4 8" xfId="18243"/>
    <cellStyle name="Comma 4 4 8 2" xfId="18244"/>
    <cellStyle name="Comma 4 4 8 2 2" xfId="18245"/>
    <cellStyle name="Comma 4 4 8 2 3" xfId="18246"/>
    <cellStyle name="Comma 4 4 8 3" xfId="18247"/>
    <cellStyle name="Comma 4 4 8 3 2" xfId="18248"/>
    <cellStyle name="Comma 4 4 8 3 3" xfId="18249"/>
    <cellStyle name="Comma 4 4 8 4" xfId="18250"/>
    <cellStyle name="Comma 4 4 8 4 2" xfId="18251"/>
    <cellStyle name="Comma 4 4 8 4 3" xfId="18252"/>
    <cellStyle name="Comma 4 4 8 5" xfId="18253"/>
    <cellStyle name="Comma 4 4 8 5 2" xfId="18254"/>
    <cellStyle name="Comma 4 4 8 5 3" xfId="18255"/>
    <cellStyle name="Comma 4 4 8 6" xfId="18256"/>
    <cellStyle name="Comma 4 4 8 7" xfId="18257"/>
    <cellStyle name="Comma 4 4 9" xfId="18258"/>
    <cellStyle name="Comma 4 4 9 2" xfId="18259"/>
    <cellStyle name="Comma 4 4 9 2 2" xfId="18260"/>
    <cellStyle name="Comma 4 4 9 2 3" xfId="18261"/>
    <cellStyle name="Comma 4 4 9 3" xfId="18262"/>
    <cellStyle name="Comma 4 4 9 3 2" xfId="18263"/>
    <cellStyle name="Comma 4 4 9 3 3" xfId="18264"/>
    <cellStyle name="Comma 4 4 9 4" xfId="18265"/>
    <cellStyle name="Comma 4 4 9 4 2" xfId="18266"/>
    <cellStyle name="Comma 4 4 9 4 3" xfId="18267"/>
    <cellStyle name="Comma 4 4 9 5" xfId="18268"/>
    <cellStyle name="Comma 4 4 9 5 2" xfId="18269"/>
    <cellStyle name="Comma 4 4 9 5 3" xfId="18270"/>
    <cellStyle name="Comma 4 4 9 6" xfId="18271"/>
    <cellStyle name="Comma 4 4 9 7" xfId="18272"/>
    <cellStyle name="Comma 4 5" xfId="18273"/>
    <cellStyle name="Comma 4 5 10" xfId="18274"/>
    <cellStyle name="Comma 4 5 10 2" xfId="18275"/>
    <cellStyle name="Comma 4 5 10 3" xfId="18276"/>
    <cellStyle name="Comma 4 5 11" xfId="18277"/>
    <cellStyle name="Comma 4 5 11 2" xfId="18278"/>
    <cellStyle name="Comma 4 5 11 3" xfId="18279"/>
    <cellStyle name="Comma 4 5 12" xfId="18280"/>
    <cellStyle name="Comma 4 5 12 2" xfId="18281"/>
    <cellStyle name="Comma 4 5 12 3" xfId="18282"/>
    <cellStyle name="Comma 4 5 13" xfId="18283"/>
    <cellStyle name="Comma 4 5 14" xfId="18284"/>
    <cellStyle name="Comma 4 5 2" xfId="18285"/>
    <cellStyle name="Comma 4 5 2 10" xfId="18286"/>
    <cellStyle name="Comma 4 5 2 11" xfId="18287"/>
    <cellStyle name="Comma 4 5 2 2" xfId="18288"/>
    <cellStyle name="Comma 4 5 2 2 2" xfId="18289"/>
    <cellStyle name="Comma 4 5 2 2 2 2" xfId="18290"/>
    <cellStyle name="Comma 4 5 2 2 2 2 2" xfId="18291"/>
    <cellStyle name="Comma 4 5 2 2 2 2 3" xfId="18292"/>
    <cellStyle name="Comma 4 5 2 2 2 3" xfId="18293"/>
    <cellStyle name="Comma 4 5 2 2 2 3 2" xfId="18294"/>
    <cellStyle name="Comma 4 5 2 2 2 3 3" xfId="18295"/>
    <cellStyle name="Comma 4 5 2 2 2 4" xfId="18296"/>
    <cellStyle name="Comma 4 5 2 2 2 4 2" xfId="18297"/>
    <cellStyle name="Comma 4 5 2 2 2 4 3" xfId="18298"/>
    <cellStyle name="Comma 4 5 2 2 2 5" xfId="18299"/>
    <cellStyle name="Comma 4 5 2 2 2 5 2" xfId="18300"/>
    <cellStyle name="Comma 4 5 2 2 2 5 3" xfId="18301"/>
    <cellStyle name="Comma 4 5 2 2 2 6" xfId="18302"/>
    <cellStyle name="Comma 4 5 2 2 2 7" xfId="18303"/>
    <cellStyle name="Comma 4 5 2 2 3" xfId="18304"/>
    <cellStyle name="Comma 4 5 2 2 3 2" xfId="18305"/>
    <cellStyle name="Comma 4 5 2 2 3 3" xfId="18306"/>
    <cellStyle name="Comma 4 5 2 2 4" xfId="18307"/>
    <cellStyle name="Comma 4 5 2 2 4 2" xfId="18308"/>
    <cellStyle name="Comma 4 5 2 2 4 3" xfId="18309"/>
    <cellStyle name="Comma 4 5 2 2 5" xfId="18310"/>
    <cellStyle name="Comma 4 5 2 2 5 2" xfId="18311"/>
    <cellStyle name="Comma 4 5 2 2 5 3" xfId="18312"/>
    <cellStyle name="Comma 4 5 2 2 6" xfId="18313"/>
    <cellStyle name="Comma 4 5 2 2 6 2" xfId="18314"/>
    <cellStyle name="Comma 4 5 2 2 6 3" xfId="18315"/>
    <cellStyle name="Comma 4 5 2 2 7" xfId="18316"/>
    <cellStyle name="Comma 4 5 2 2 8" xfId="18317"/>
    <cellStyle name="Comma 4 5 2 3" xfId="18318"/>
    <cellStyle name="Comma 4 5 2 3 2" xfId="18319"/>
    <cellStyle name="Comma 4 5 2 3 2 2" xfId="18320"/>
    <cellStyle name="Comma 4 5 2 3 2 3" xfId="18321"/>
    <cellStyle name="Comma 4 5 2 3 3" xfId="18322"/>
    <cellStyle name="Comma 4 5 2 3 3 2" xfId="18323"/>
    <cellStyle name="Comma 4 5 2 3 3 3" xfId="18324"/>
    <cellStyle name="Comma 4 5 2 3 4" xfId="18325"/>
    <cellStyle name="Comma 4 5 2 3 4 2" xfId="18326"/>
    <cellStyle name="Comma 4 5 2 3 4 3" xfId="18327"/>
    <cellStyle name="Comma 4 5 2 3 5" xfId="18328"/>
    <cellStyle name="Comma 4 5 2 3 5 2" xfId="18329"/>
    <cellStyle name="Comma 4 5 2 3 5 3" xfId="18330"/>
    <cellStyle name="Comma 4 5 2 3 6" xfId="18331"/>
    <cellStyle name="Comma 4 5 2 3 7" xfId="18332"/>
    <cellStyle name="Comma 4 5 2 4" xfId="18333"/>
    <cellStyle name="Comma 4 5 2 4 2" xfId="18334"/>
    <cellStyle name="Comma 4 5 2 4 2 2" xfId="18335"/>
    <cellStyle name="Comma 4 5 2 4 2 3" xfId="18336"/>
    <cellStyle name="Comma 4 5 2 4 3" xfId="18337"/>
    <cellStyle name="Comma 4 5 2 4 3 2" xfId="18338"/>
    <cellStyle name="Comma 4 5 2 4 3 3" xfId="18339"/>
    <cellStyle name="Comma 4 5 2 4 4" xfId="18340"/>
    <cellStyle name="Comma 4 5 2 4 4 2" xfId="18341"/>
    <cellStyle name="Comma 4 5 2 4 4 3" xfId="18342"/>
    <cellStyle name="Comma 4 5 2 4 5" xfId="18343"/>
    <cellStyle name="Comma 4 5 2 4 5 2" xfId="18344"/>
    <cellStyle name="Comma 4 5 2 4 5 3" xfId="18345"/>
    <cellStyle name="Comma 4 5 2 4 6" xfId="18346"/>
    <cellStyle name="Comma 4 5 2 4 7" xfId="18347"/>
    <cellStyle name="Comma 4 5 2 5" xfId="18348"/>
    <cellStyle name="Comma 4 5 2 5 2" xfId="18349"/>
    <cellStyle name="Comma 4 5 2 5 2 2" xfId="18350"/>
    <cellStyle name="Comma 4 5 2 5 2 3" xfId="18351"/>
    <cellStyle name="Comma 4 5 2 5 3" xfId="18352"/>
    <cellStyle name="Comma 4 5 2 5 3 2" xfId="18353"/>
    <cellStyle name="Comma 4 5 2 5 3 3" xfId="18354"/>
    <cellStyle name="Comma 4 5 2 5 4" xfId="18355"/>
    <cellStyle name="Comma 4 5 2 5 4 2" xfId="18356"/>
    <cellStyle name="Comma 4 5 2 5 4 3" xfId="18357"/>
    <cellStyle name="Comma 4 5 2 5 5" xfId="18358"/>
    <cellStyle name="Comma 4 5 2 5 5 2" xfId="18359"/>
    <cellStyle name="Comma 4 5 2 5 5 3" xfId="18360"/>
    <cellStyle name="Comma 4 5 2 5 6" xfId="18361"/>
    <cellStyle name="Comma 4 5 2 5 7" xfId="18362"/>
    <cellStyle name="Comma 4 5 2 6" xfId="18363"/>
    <cellStyle name="Comma 4 5 2 6 2" xfId="18364"/>
    <cellStyle name="Comma 4 5 2 6 3" xfId="18365"/>
    <cellStyle name="Comma 4 5 2 7" xfId="18366"/>
    <cellStyle name="Comma 4 5 2 7 2" xfId="18367"/>
    <cellStyle name="Comma 4 5 2 7 3" xfId="18368"/>
    <cellStyle name="Comma 4 5 2 8" xfId="18369"/>
    <cellStyle name="Comma 4 5 2 8 2" xfId="18370"/>
    <cellStyle name="Comma 4 5 2 8 3" xfId="18371"/>
    <cellStyle name="Comma 4 5 2 9" xfId="18372"/>
    <cellStyle name="Comma 4 5 2 9 2" xfId="18373"/>
    <cellStyle name="Comma 4 5 2 9 3" xfId="18374"/>
    <cellStyle name="Comma 4 5 3" xfId="18375"/>
    <cellStyle name="Comma 4 5 3 2" xfId="18376"/>
    <cellStyle name="Comma 4 5 3 2 2" xfId="18377"/>
    <cellStyle name="Comma 4 5 3 2 2 2" xfId="18378"/>
    <cellStyle name="Comma 4 5 3 2 2 3" xfId="18379"/>
    <cellStyle name="Comma 4 5 3 2 3" xfId="18380"/>
    <cellStyle name="Comma 4 5 3 2 3 2" xfId="18381"/>
    <cellStyle name="Comma 4 5 3 2 3 3" xfId="18382"/>
    <cellStyle name="Comma 4 5 3 2 4" xfId="18383"/>
    <cellStyle name="Comma 4 5 3 2 4 2" xfId="18384"/>
    <cellStyle name="Comma 4 5 3 2 4 3" xfId="18385"/>
    <cellStyle name="Comma 4 5 3 2 5" xfId="18386"/>
    <cellStyle name="Comma 4 5 3 2 5 2" xfId="18387"/>
    <cellStyle name="Comma 4 5 3 2 5 3" xfId="18388"/>
    <cellStyle name="Comma 4 5 3 2 6" xfId="18389"/>
    <cellStyle name="Comma 4 5 3 2 7" xfId="18390"/>
    <cellStyle name="Comma 4 5 3 3" xfId="18391"/>
    <cellStyle name="Comma 4 5 3 3 2" xfId="18392"/>
    <cellStyle name="Comma 4 5 3 3 3" xfId="18393"/>
    <cellStyle name="Comma 4 5 3 4" xfId="18394"/>
    <cellStyle name="Comma 4 5 3 4 2" xfId="18395"/>
    <cellStyle name="Comma 4 5 3 4 3" xfId="18396"/>
    <cellStyle name="Comma 4 5 3 5" xfId="18397"/>
    <cellStyle name="Comma 4 5 3 5 2" xfId="18398"/>
    <cellStyle name="Comma 4 5 3 5 3" xfId="18399"/>
    <cellStyle name="Comma 4 5 3 6" xfId="18400"/>
    <cellStyle name="Comma 4 5 3 6 2" xfId="18401"/>
    <cellStyle name="Comma 4 5 3 6 3" xfId="18402"/>
    <cellStyle name="Comma 4 5 3 7" xfId="18403"/>
    <cellStyle name="Comma 4 5 3 8" xfId="18404"/>
    <cellStyle name="Comma 4 5 4" xfId="18405"/>
    <cellStyle name="Comma 4 5 4 2" xfId="18406"/>
    <cellStyle name="Comma 4 5 4 2 2" xfId="18407"/>
    <cellStyle name="Comma 4 5 4 2 2 2" xfId="18408"/>
    <cellStyle name="Comma 4 5 4 2 2 3" xfId="18409"/>
    <cellStyle name="Comma 4 5 4 2 3" xfId="18410"/>
    <cellStyle name="Comma 4 5 4 2 3 2" xfId="18411"/>
    <cellStyle name="Comma 4 5 4 2 3 3" xfId="18412"/>
    <cellStyle name="Comma 4 5 4 2 4" xfId="18413"/>
    <cellStyle name="Comma 4 5 4 2 4 2" xfId="18414"/>
    <cellStyle name="Comma 4 5 4 2 4 3" xfId="18415"/>
    <cellStyle name="Comma 4 5 4 2 5" xfId="18416"/>
    <cellStyle name="Comma 4 5 4 2 5 2" xfId="18417"/>
    <cellStyle name="Comma 4 5 4 2 5 3" xfId="18418"/>
    <cellStyle name="Comma 4 5 4 2 6" xfId="18419"/>
    <cellStyle name="Comma 4 5 4 2 7" xfId="18420"/>
    <cellStyle name="Comma 4 5 4 3" xfId="18421"/>
    <cellStyle name="Comma 4 5 4 3 2" xfId="18422"/>
    <cellStyle name="Comma 4 5 4 3 3" xfId="18423"/>
    <cellStyle name="Comma 4 5 4 4" xfId="18424"/>
    <cellStyle name="Comma 4 5 4 4 2" xfId="18425"/>
    <cellStyle name="Comma 4 5 4 4 3" xfId="18426"/>
    <cellStyle name="Comma 4 5 4 5" xfId="18427"/>
    <cellStyle name="Comma 4 5 4 5 2" xfId="18428"/>
    <cellStyle name="Comma 4 5 4 5 3" xfId="18429"/>
    <cellStyle name="Comma 4 5 4 6" xfId="18430"/>
    <cellStyle name="Comma 4 5 4 6 2" xfId="18431"/>
    <cellStyle name="Comma 4 5 4 6 3" xfId="18432"/>
    <cellStyle name="Comma 4 5 4 7" xfId="18433"/>
    <cellStyle name="Comma 4 5 4 8" xfId="18434"/>
    <cellStyle name="Comma 4 5 5" xfId="18435"/>
    <cellStyle name="Comma 4 5 5 2" xfId="18436"/>
    <cellStyle name="Comma 4 5 5 2 2" xfId="18437"/>
    <cellStyle name="Comma 4 5 5 2 3" xfId="18438"/>
    <cellStyle name="Comma 4 5 5 3" xfId="18439"/>
    <cellStyle name="Comma 4 5 5 3 2" xfId="18440"/>
    <cellStyle name="Comma 4 5 5 3 3" xfId="18441"/>
    <cellStyle name="Comma 4 5 5 4" xfId="18442"/>
    <cellStyle name="Comma 4 5 5 4 2" xfId="18443"/>
    <cellStyle name="Comma 4 5 5 4 3" xfId="18444"/>
    <cellStyle name="Comma 4 5 5 5" xfId="18445"/>
    <cellStyle name="Comma 4 5 5 5 2" xfId="18446"/>
    <cellStyle name="Comma 4 5 5 5 3" xfId="18447"/>
    <cellStyle name="Comma 4 5 5 6" xfId="18448"/>
    <cellStyle name="Comma 4 5 5 7" xfId="18449"/>
    <cellStyle name="Comma 4 5 6" xfId="18450"/>
    <cellStyle name="Comma 4 5 6 2" xfId="18451"/>
    <cellStyle name="Comma 4 5 6 2 2" xfId="18452"/>
    <cellStyle name="Comma 4 5 6 2 3" xfId="18453"/>
    <cellStyle name="Comma 4 5 6 3" xfId="18454"/>
    <cellStyle name="Comma 4 5 6 3 2" xfId="18455"/>
    <cellStyle name="Comma 4 5 6 3 3" xfId="18456"/>
    <cellStyle name="Comma 4 5 6 4" xfId="18457"/>
    <cellStyle name="Comma 4 5 6 4 2" xfId="18458"/>
    <cellStyle name="Comma 4 5 6 4 3" xfId="18459"/>
    <cellStyle name="Comma 4 5 6 5" xfId="18460"/>
    <cellStyle name="Comma 4 5 6 5 2" xfId="18461"/>
    <cellStyle name="Comma 4 5 6 5 3" xfId="18462"/>
    <cellStyle name="Comma 4 5 6 6" xfId="18463"/>
    <cellStyle name="Comma 4 5 6 7" xfId="18464"/>
    <cellStyle name="Comma 4 5 7" xfId="18465"/>
    <cellStyle name="Comma 4 5 7 2" xfId="18466"/>
    <cellStyle name="Comma 4 5 7 2 2" xfId="18467"/>
    <cellStyle name="Comma 4 5 7 2 3" xfId="18468"/>
    <cellStyle name="Comma 4 5 7 3" xfId="18469"/>
    <cellStyle name="Comma 4 5 7 3 2" xfId="18470"/>
    <cellStyle name="Comma 4 5 7 3 3" xfId="18471"/>
    <cellStyle name="Comma 4 5 7 4" xfId="18472"/>
    <cellStyle name="Comma 4 5 7 4 2" xfId="18473"/>
    <cellStyle name="Comma 4 5 7 4 3" xfId="18474"/>
    <cellStyle name="Comma 4 5 7 5" xfId="18475"/>
    <cellStyle name="Comma 4 5 7 5 2" xfId="18476"/>
    <cellStyle name="Comma 4 5 7 5 3" xfId="18477"/>
    <cellStyle name="Comma 4 5 7 6" xfId="18478"/>
    <cellStyle name="Comma 4 5 7 7" xfId="18479"/>
    <cellStyle name="Comma 4 5 8" xfId="18480"/>
    <cellStyle name="Comma 4 5 8 2" xfId="18481"/>
    <cellStyle name="Comma 4 5 8 2 2" xfId="18482"/>
    <cellStyle name="Comma 4 5 8 2 3" xfId="18483"/>
    <cellStyle name="Comma 4 5 8 3" xfId="18484"/>
    <cellStyle name="Comma 4 5 8 3 2" xfId="18485"/>
    <cellStyle name="Comma 4 5 8 3 3" xfId="18486"/>
    <cellStyle name="Comma 4 5 8 4" xfId="18487"/>
    <cellStyle name="Comma 4 5 8 4 2" xfId="18488"/>
    <cellStyle name="Comma 4 5 8 4 3" xfId="18489"/>
    <cellStyle name="Comma 4 5 8 5" xfId="18490"/>
    <cellStyle name="Comma 4 5 8 5 2" xfId="18491"/>
    <cellStyle name="Comma 4 5 8 5 3" xfId="18492"/>
    <cellStyle name="Comma 4 5 8 6" xfId="18493"/>
    <cellStyle name="Comma 4 5 8 7" xfId="18494"/>
    <cellStyle name="Comma 4 5 9" xfId="18495"/>
    <cellStyle name="Comma 4 5 9 2" xfId="18496"/>
    <cellStyle name="Comma 4 5 9 3" xfId="18497"/>
    <cellStyle name="Comma 4 6" xfId="18498"/>
    <cellStyle name="Comma 4 6 10" xfId="18499"/>
    <cellStyle name="Comma 4 6 11" xfId="18500"/>
    <cellStyle name="Comma 4 6 2" xfId="18501"/>
    <cellStyle name="Comma 4 6 2 2" xfId="18502"/>
    <cellStyle name="Comma 4 6 2 2 2" xfId="18503"/>
    <cellStyle name="Comma 4 6 2 2 2 2" xfId="18504"/>
    <cellStyle name="Comma 4 6 2 2 2 3" xfId="18505"/>
    <cellStyle name="Comma 4 6 2 2 3" xfId="18506"/>
    <cellStyle name="Comma 4 6 2 2 3 2" xfId="18507"/>
    <cellStyle name="Comma 4 6 2 2 3 3" xfId="18508"/>
    <cellStyle name="Comma 4 6 2 2 4" xfId="18509"/>
    <cellStyle name="Comma 4 6 2 2 4 2" xfId="18510"/>
    <cellStyle name="Comma 4 6 2 2 4 3" xfId="18511"/>
    <cellStyle name="Comma 4 6 2 2 5" xfId="18512"/>
    <cellStyle name="Comma 4 6 2 2 5 2" xfId="18513"/>
    <cellStyle name="Comma 4 6 2 2 5 3" xfId="18514"/>
    <cellStyle name="Comma 4 6 2 2 6" xfId="18515"/>
    <cellStyle name="Comma 4 6 2 2 7" xfId="18516"/>
    <cellStyle name="Comma 4 6 2 3" xfId="18517"/>
    <cellStyle name="Comma 4 6 2 3 2" xfId="18518"/>
    <cellStyle name="Comma 4 6 2 3 3" xfId="18519"/>
    <cellStyle name="Comma 4 6 2 4" xfId="18520"/>
    <cellStyle name="Comma 4 6 2 4 2" xfId="18521"/>
    <cellStyle name="Comma 4 6 2 4 3" xfId="18522"/>
    <cellStyle name="Comma 4 6 2 5" xfId="18523"/>
    <cellStyle name="Comma 4 6 2 5 2" xfId="18524"/>
    <cellStyle name="Comma 4 6 2 5 3" xfId="18525"/>
    <cellStyle name="Comma 4 6 2 6" xfId="18526"/>
    <cellStyle name="Comma 4 6 2 6 2" xfId="18527"/>
    <cellStyle name="Comma 4 6 2 6 3" xfId="18528"/>
    <cellStyle name="Comma 4 6 2 7" xfId="18529"/>
    <cellStyle name="Comma 4 6 2 8" xfId="18530"/>
    <cellStyle name="Comma 4 6 3" xfId="18531"/>
    <cellStyle name="Comma 4 6 3 2" xfId="18532"/>
    <cellStyle name="Comma 4 6 3 2 2" xfId="18533"/>
    <cellStyle name="Comma 4 6 3 2 3" xfId="18534"/>
    <cellStyle name="Comma 4 6 3 3" xfId="18535"/>
    <cellStyle name="Comma 4 6 3 3 2" xfId="18536"/>
    <cellStyle name="Comma 4 6 3 3 3" xfId="18537"/>
    <cellStyle name="Comma 4 6 3 4" xfId="18538"/>
    <cellStyle name="Comma 4 6 3 4 2" xfId="18539"/>
    <cellStyle name="Comma 4 6 3 4 3" xfId="18540"/>
    <cellStyle name="Comma 4 6 3 5" xfId="18541"/>
    <cellStyle name="Comma 4 6 3 5 2" xfId="18542"/>
    <cellStyle name="Comma 4 6 3 5 3" xfId="18543"/>
    <cellStyle name="Comma 4 6 3 6" xfId="18544"/>
    <cellStyle name="Comma 4 6 3 7" xfId="18545"/>
    <cellStyle name="Comma 4 6 4" xfId="18546"/>
    <cellStyle name="Comma 4 6 4 2" xfId="18547"/>
    <cellStyle name="Comma 4 6 4 2 2" xfId="18548"/>
    <cellStyle name="Comma 4 6 4 2 3" xfId="18549"/>
    <cellStyle name="Comma 4 6 4 3" xfId="18550"/>
    <cellStyle name="Comma 4 6 4 3 2" xfId="18551"/>
    <cellStyle name="Comma 4 6 4 3 3" xfId="18552"/>
    <cellStyle name="Comma 4 6 4 4" xfId="18553"/>
    <cellStyle name="Comma 4 6 4 4 2" xfId="18554"/>
    <cellStyle name="Comma 4 6 4 4 3" xfId="18555"/>
    <cellStyle name="Comma 4 6 4 5" xfId="18556"/>
    <cellStyle name="Comma 4 6 4 5 2" xfId="18557"/>
    <cellStyle name="Comma 4 6 4 5 3" xfId="18558"/>
    <cellStyle name="Comma 4 6 4 6" xfId="18559"/>
    <cellStyle name="Comma 4 6 4 7" xfId="18560"/>
    <cellStyle name="Comma 4 6 5" xfId="18561"/>
    <cellStyle name="Comma 4 6 5 2" xfId="18562"/>
    <cellStyle name="Comma 4 6 5 2 2" xfId="18563"/>
    <cellStyle name="Comma 4 6 5 2 3" xfId="18564"/>
    <cellStyle name="Comma 4 6 5 3" xfId="18565"/>
    <cellStyle name="Comma 4 6 5 3 2" xfId="18566"/>
    <cellStyle name="Comma 4 6 5 3 3" xfId="18567"/>
    <cellStyle name="Comma 4 6 5 4" xfId="18568"/>
    <cellStyle name="Comma 4 6 5 4 2" xfId="18569"/>
    <cellStyle name="Comma 4 6 5 4 3" xfId="18570"/>
    <cellStyle name="Comma 4 6 5 5" xfId="18571"/>
    <cellStyle name="Comma 4 6 5 5 2" xfId="18572"/>
    <cellStyle name="Comma 4 6 5 5 3" xfId="18573"/>
    <cellStyle name="Comma 4 6 5 6" xfId="18574"/>
    <cellStyle name="Comma 4 6 5 7" xfId="18575"/>
    <cellStyle name="Comma 4 6 6" xfId="18576"/>
    <cellStyle name="Comma 4 6 6 2" xfId="18577"/>
    <cellStyle name="Comma 4 6 6 3" xfId="18578"/>
    <cellStyle name="Comma 4 6 7" xfId="18579"/>
    <cellStyle name="Comma 4 6 7 2" xfId="18580"/>
    <cellStyle name="Comma 4 6 7 3" xfId="18581"/>
    <cellStyle name="Comma 4 6 8" xfId="18582"/>
    <cellStyle name="Comma 4 6 8 2" xfId="18583"/>
    <cellStyle name="Comma 4 6 8 3" xfId="18584"/>
    <cellStyle name="Comma 4 6 9" xfId="18585"/>
    <cellStyle name="Comma 4 6 9 2" xfId="18586"/>
    <cellStyle name="Comma 4 6 9 3" xfId="18587"/>
    <cellStyle name="Comma 4 7" xfId="18588"/>
    <cellStyle name="Comma 4 7 2" xfId="18589"/>
    <cellStyle name="Comma 4 7 2 2" xfId="18590"/>
    <cellStyle name="Comma 4 7 2 2 2" xfId="18591"/>
    <cellStyle name="Comma 4 7 2 2 3" xfId="18592"/>
    <cellStyle name="Comma 4 7 2 3" xfId="18593"/>
    <cellStyle name="Comma 4 7 2 3 2" xfId="18594"/>
    <cellStyle name="Comma 4 7 2 3 3" xfId="18595"/>
    <cellStyle name="Comma 4 7 2 4" xfId="18596"/>
    <cellStyle name="Comma 4 7 2 4 2" xfId="18597"/>
    <cellStyle name="Comma 4 7 2 4 3" xfId="18598"/>
    <cellStyle name="Comma 4 7 2 5" xfId="18599"/>
    <cellStyle name="Comma 4 7 2 5 2" xfId="18600"/>
    <cellStyle name="Comma 4 7 2 5 3" xfId="18601"/>
    <cellStyle name="Comma 4 7 2 6" xfId="18602"/>
    <cellStyle name="Comma 4 7 2 7" xfId="18603"/>
    <cellStyle name="Comma 4 7 3" xfId="18604"/>
    <cellStyle name="Comma 4 7 3 2" xfId="18605"/>
    <cellStyle name="Comma 4 7 3 3" xfId="18606"/>
    <cellStyle name="Comma 4 7 4" xfId="18607"/>
    <cellStyle name="Comma 4 7 4 2" xfId="18608"/>
    <cellStyle name="Comma 4 7 4 3" xfId="18609"/>
    <cellStyle name="Comma 4 7 5" xfId="18610"/>
    <cellStyle name="Comma 4 7 5 2" xfId="18611"/>
    <cellStyle name="Comma 4 7 5 3" xfId="18612"/>
    <cellStyle name="Comma 4 7 6" xfId="18613"/>
    <cellStyle name="Comma 4 7 6 2" xfId="18614"/>
    <cellStyle name="Comma 4 7 6 3" xfId="18615"/>
    <cellStyle name="Comma 4 7 7" xfId="18616"/>
    <cellStyle name="Comma 4 7 8" xfId="18617"/>
    <cellStyle name="Comma 4 8" xfId="18618"/>
    <cellStyle name="Comma 4 9" xfId="18619"/>
    <cellStyle name="Comma 4 9 2" xfId="18620"/>
    <cellStyle name="Comma 4 9 2 2" xfId="18621"/>
    <cellStyle name="Comma 4 9 2 2 2" xfId="18622"/>
    <cellStyle name="Comma 4 9 2 2 3" xfId="18623"/>
    <cellStyle name="Comma 4 9 2 3" xfId="18624"/>
    <cellStyle name="Comma 4 9 2 3 2" xfId="18625"/>
    <cellStyle name="Comma 4 9 2 3 3" xfId="18626"/>
    <cellStyle name="Comma 4 9 2 4" xfId="18627"/>
    <cellStyle name="Comma 4 9 2 4 2" xfId="18628"/>
    <cellStyle name="Comma 4 9 2 4 3" xfId="18629"/>
    <cellStyle name="Comma 4 9 2 5" xfId="18630"/>
    <cellStyle name="Comma 4 9 2 5 2" xfId="18631"/>
    <cellStyle name="Comma 4 9 2 5 3" xfId="18632"/>
    <cellStyle name="Comma 4 9 2 6" xfId="18633"/>
    <cellStyle name="Comma 4 9 2 7" xfId="18634"/>
    <cellStyle name="Comma 4 9 3" xfId="18635"/>
    <cellStyle name="Comma 4 9 3 2" xfId="18636"/>
    <cellStyle name="Comma 4 9 3 3" xfId="18637"/>
    <cellStyle name="Comma 4 9 4" xfId="18638"/>
    <cellStyle name="Comma 4 9 4 2" xfId="18639"/>
    <cellStyle name="Comma 4 9 4 3" xfId="18640"/>
    <cellStyle name="Comma 4 9 5" xfId="18641"/>
    <cellStyle name="Comma 4 9 5 2" xfId="18642"/>
    <cellStyle name="Comma 4 9 5 3" xfId="18643"/>
    <cellStyle name="Comma 4 9 6" xfId="18644"/>
    <cellStyle name="Comma 4 9 6 2" xfId="18645"/>
    <cellStyle name="Comma 4 9 6 3" xfId="18646"/>
    <cellStyle name="Comma 4 9 7" xfId="18647"/>
    <cellStyle name="Comma 4 9 8" xfId="18648"/>
    <cellStyle name="Comma 40" xfId="18649"/>
    <cellStyle name="Comma 5" xfId="696"/>
    <cellStyle name="Comma 5 10" xfId="18651"/>
    <cellStyle name="Comma 5 10 2" xfId="18652"/>
    <cellStyle name="Comma 5 10 2 2" xfId="18653"/>
    <cellStyle name="Comma 5 10 2 3" xfId="18654"/>
    <cellStyle name="Comma 5 10 3" xfId="18655"/>
    <cellStyle name="Comma 5 10 3 2" xfId="18656"/>
    <cellStyle name="Comma 5 10 3 3" xfId="18657"/>
    <cellStyle name="Comma 5 10 4" xfId="18658"/>
    <cellStyle name="Comma 5 10 4 2" xfId="18659"/>
    <cellStyle name="Comma 5 10 4 3" xfId="18660"/>
    <cellStyle name="Comma 5 10 5" xfId="18661"/>
    <cellStyle name="Comma 5 10 5 2" xfId="18662"/>
    <cellStyle name="Comma 5 10 5 3" xfId="18663"/>
    <cellStyle name="Comma 5 10 6" xfId="18664"/>
    <cellStyle name="Comma 5 10 7" xfId="18665"/>
    <cellStyle name="Comma 5 11" xfId="18666"/>
    <cellStyle name="Comma 5 11 2" xfId="18667"/>
    <cellStyle name="Comma 5 11 3" xfId="18668"/>
    <cellStyle name="Comma 5 12" xfId="18669"/>
    <cellStyle name="Comma 5 12 2" xfId="18670"/>
    <cellStyle name="Comma 5 12 3" xfId="18671"/>
    <cellStyle name="Comma 5 13" xfId="18672"/>
    <cellStyle name="Comma 5 13 2" xfId="18673"/>
    <cellStyle name="Comma 5 13 3" xfId="18674"/>
    <cellStyle name="Comma 5 14" xfId="18675"/>
    <cellStyle name="Comma 5 14 2" xfId="18676"/>
    <cellStyle name="Comma 5 14 3" xfId="18677"/>
    <cellStyle name="Comma 5 15" xfId="18678"/>
    <cellStyle name="Comma 5 16" xfId="18679"/>
    <cellStyle name="Comma 5 17" xfId="18680"/>
    <cellStyle name="Comma 5 18" xfId="18650"/>
    <cellStyle name="Comma 5 2" xfId="697"/>
    <cellStyle name="Comma 5 2 10" xfId="18682"/>
    <cellStyle name="Comma 5 2 10 2" xfId="18683"/>
    <cellStyle name="Comma 5 2 10 3" xfId="18684"/>
    <cellStyle name="Comma 5 2 11" xfId="18685"/>
    <cellStyle name="Comma 5 2 11 2" xfId="18686"/>
    <cellStyle name="Comma 5 2 11 3" xfId="18687"/>
    <cellStyle name="Comma 5 2 12" xfId="18688"/>
    <cellStyle name="Comma 5 2 12 2" xfId="18689"/>
    <cellStyle name="Comma 5 2 12 3" xfId="18690"/>
    <cellStyle name="Comma 5 2 13" xfId="18691"/>
    <cellStyle name="Comma 5 2 14" xfId="18692"/>
    <cellStyle name="Comma 5 2 15" xfId="18681"/>
    <cellStyle name="Comma 5 2 2" xfId="698"/>
    <cellStyle name="Comma 5 2 2 10" xfId="18693"/>
    <cellStyle name="Comma 5 2 2 11" xfId="18694"/>
    <cellStyle name="Comma 5 2 2 2" xfId="699"/>
    <cellStyle name="Comma 5 2 2 2 2" xfId="700"/>
    <cellStyle name="Comma 5 2 2 2 2 2" xfId="701"/>
    <cellStyle name="Comma 5 2 2 2 2 2 2" xfId="702"/>
    <cellStyle name="Comma 5 2 2 2 2 2 3" xfId="18695"/>
    <cellStyle name="Comma 5 2 2 2 2 3" xfId="703"/>
    <cellStyle name="Comma 5 2 2 2 2 3 2" xfId="18696"/>
    <cellStyle name="Comma 5 2 2 2 2 3 3" xfId="18697"/>
    <cellStyle name="Comma 5 2 2 2 2 4" xfId="18698"/>
    <cellStyle name="Comma 5 2 2 2 2 4 2" xfId="18699"/>
    <cellStyle name="Comma 5 2 2 2 2 4 3" xfId="18700"/>
    <cellStyle name="Comma 5 2 2 2 2 5" xfId="18701"/>
    <cellStyle name="Comma 5 2 2 2 2 5 2" xfId="18702"/>
    <cellStyle name="Comma 5 2 2 2 2 5 3" xfId="18703"/>
    <cellStyle name="Comma 5 2 2 2 2 6" xfId="18704"/>
    <cellStyle name="Comma 5 2 2 2 2 7" xfId="18705"/>
    <cellStyle name="Comma 5 2 2 2 3" xfId="704"/>
    <cellStyle name="Comma 5 2 2 2 3 2" xfId="705"/>
    <cellStyle name="Comma 5 2 2 2 3 2 2" xfId="706"/>
    <cellStyle name="Comma 5 2 2 2 3 3" xfId="707"/>
    <cellStyle name="Comma 5 2 2 2 4" xfId="708"/>
    <cellStyle name="Comma 5 2 2 2 4 2" xfId="709"/>
    <cellStyle name="Comma 5 2 2 2 4 3" xfId="18706"/>
    <cellStyle name="Comma 5 2 2 2 5" xfId="710"/>
    <cellStyle name="Comma 5 2 2 2 5 2" xfId="18707"/>
    <cellStyle name="Comma 5 2 2 2 5 3" xfId="18708"/>
    <cellStyle name="Comma 5 2 2 2 6" xfId="18709"/>
    <cellStyle name="Comma 5 2 2 2 6 2" xfId="18710"/>
    <cellStyle name="Comma 5 2 2 2 6 3" xfId="18711"/>
    <cellStyle name="Comma 5 2 2 2 7" xfId="18712"/>
    <cellStyle name="Comma 5 2 2 2 8" xfId="18713"/>
    <cellStyle name="Comma 5 2 2 3" xfId="711"/>
    <cellStyle name="Comma 5 2 2 3 2" xfId="712"/>
    <cellStyle name="Comma 5 2 2 3 2 2" xfId="713"/>
    <cellStyle name="Comma 5 2 2 3 2 3" xfId="18714"/>
    <cellStyle name="Comma 5 2 2 3 3" xfId="714"/>
    <cellStyle name="Comma 5 2 2 3 3 2" xfId="18715"/>
    <cellStyle name="Comma 5 2 2 3 3 3" xfId="18716"/>
    <cellStyle name="Comma 5 2 2 3 4" xfId="18717"/>
    <cellStyle name="Comma 5 2 2 3 4 2" xfId="18718"/>
    <cellStyle name="Comma 5 2 2 3 4 3" xfId="18719"/>
    <cellStyle name="Comma 5 2 2 3 5" xfId="18720"/>
    <cellStyle name="Comma 5 2 2 3 5 2" xfId="18721"/>
    <cellStyle name="Comma 5 2 2 3 5 3" xfId="18722"/>
    <cellStyle name="Comma 5 2 2 3 6" xfId="18723"/>
    <cellStyle name="Comma 5 2 2 3 7" xfId="18724"/>
    <cellStyle name="Comma 5 2 2 4" xfId="715"/>
    <cellStyle name="Comma 5 2 2 4 2" xfId="716"/>
    <cellStyle name="Comma 5 2 2 4 2 2" xfId="717"/>
    <cellStyle name="Comma 5 2 2 4 2 3" xfId="18725"/>
    <cellStyle name="Comma 5 2 2 4 3" xfId="718"/>
    <cellStyle name="Comma 5 2 2 4 3 2" xfId="18726"/>
    <cellStyle name="Comma 5 2 2 4 3 3" xfId="18727"/>
    <cellStyle name="Comma 5 2 2 4 4" xfId="18728"/>
    <cellStyle name="Comma 5 2 2 4 4 2" xfId="18729"/>
    <cellStyle name="Comma 5 2 2 4 4 3" xfId="18730"/>
    <cellStyle name="Comma 5 2 2 4 5" xfId="18731"/>
    <cellStyle name="Comma 5 2 2 4 5 2" xfId="18732"/>
    <cellStyle name="Comma 5 2 2 4 5 3" xfId="18733"/>
    <cellStyle name="Comma 5 2 2 4 6" xfId="18734"/>
    <cellStyle name="Comma 5 2 2 4 7" xfId="18735"/>
    <cellStyle name="Comma 5 2 2 5" xfId="719"/>
    <cellStyle name="Comma 5 2 2 5 2" xfId="720"/>
    <cellStyle name="Comma 5 2 2 5 2 2" xfId="18736"/>
    <cellStyle name="Comma 5 2 2 5 2 3" xfId="18737"/>
    <cellStyle name="Comma 5 2 2 5 3" xfId="18738"/>
    <cellStyle name="Comma 5 2 2 5 3 2" xfId="18739"/>
    <cellStyle name="Comma 5 2 2 5 3 3" xfId="18740"/>
    <cellStyle name="Comma 5 2 2 5 4" xfId="18741"/>
    <cellStyle name="Comma 5 2 2 5 4 2" xfId="18742"/>
    <cellStyle name="Comma 5 2 2 5 4 3" xfId="18743"/>
    <cellStyle name="Comma 5 2 2 5 5" xfId="18744"/>
    <cellStyle name="Comma 5 2 2 5 5 2" xfId="18745"/>
    <cellStyle name="Comma 5 2 2 5 5 3" xfId="18746"/>
    <cellStyle name="Comma 5 2 2 5 6" xfId="18747"/>
    <cellStyle name="Comma 5 2 2 5 7" xfId="18748"/>
    <cellStyle name="Comma 5 2 2 6" xfId="721"/>
    <cellStyle name="Comma 5 2 2 6 2" xfId="18749"/>
    <cellStyle name="Comma 5 2 2 6 3" xfId="18750"/>
    <cellStyle name="Comma 5 2 2 7" xfId="18751"/>
    <cellStyle name="Comma 5 2 2 7 2" xfId="18752"/>
    <cellStyle name="Comma 5 2 2 7 3" xfId="18753"/>
    <cellStyle name="Comma 5 2 2 8" xfId="18754"/>
    <cellStyle name="Comma 5 2 2 8 2" xfId="18755"/>
    <cellStyle name="Comma 5 2 2 8 3" xfId="18756"/>
    <cellStyle name="Comma 5 2 2 9" xfId="18757"/>
    <cellStyle name="Comma 5 2 2 9 2" xfId="18758"/>
    <cellStyle name="Comma 5 2 2 9 3" xfId="18759"/>
    <cellStyle name="Comma 5 2 3" xfId="722"/>
    <cellStyle name="Comma 5 2 3 2" xfId="723"/>
    <cellStyle name="Comma 5 2 3 2 2" xfId="724"/>
    <cellStyle name="Comma 5 2 3 2 2 2" xfId="725"/>
    <cellStyle name="Comma 5 2 3 2 2 3" xfId="18760"/>
    <cellStyle name="Comma 5 2 3 2 3" xfId="726"/>
    <cellStyle name="Comma 5 2 3 2 3 2" xfId="18761"/>
    <cellStyle name="Comma 5 2 3 2 3 3" xfId="18762"/>
    <cellStyle name="Comma 5 2 3 2 4" xfId="18763"/>
    <cellStyle name="Comma 5 2 3 2 4 2" xfId="18764"/>
    <cellStyle name="Comma 5 2 3 2 4 3" xfId="18765"/>
    <cellStyle name="Comma 5 2 3 2 5" xfId="18766"/>
    <cellStyle name="Comma 5 2 3 2 5 2" xfId="18767"/>
    <cellStyle name="Comma 5 2 3 2 5 3" xfId="18768"/>
    <cellStyle name="Comma 5 2 3 2 6" xfId="18769"/>
    <cellStyle name="Comma 5 2 3 2 7" xfId="18770"/>
    <cellStyle name="Comma 5 2 3 3" xfId="727"/>
    <cellStyle name="Comma 5 2 3 3 2" xfId="728"/>
    <cellStyle name="Comma 5 2 3 3 2 2" xfId="729"/>
    <cellStyle name="Comma 5 2 3 3 3" xfId="730"/>
    <cellStyle name="Comma 5 2 3 4" xfId="731"/>
    <cellStyle name="Comma 5 2 3 4 2" xfId="732"/>
    <cellStyle name="Comma 5 2 3 4 3" xfId="18771"/>
    <cellStyle name="Comma 5 2 3 5" xfId="733"/>
    <cellStyle name="Comma 5 2 3 5 2" xfId="18772"/>
    <cellStyle name="Comma 5 2 3 5 3" xfId="18773"/>
    <cellStyle name="Comma 5 2 3 6" xfId="18774"/>
    <cellStyle name="Comma 5 2 3 6 2" xfId="18775"/>
    <cellStyle name="Comma 5 2 3 6 3" xfId="18776"/>
    <cellStyle name="Comma 5 2 3 7" xfId="18777"/>
    <cellStyle name="Comma 5 2 3 8" xfId="18778"/>
    <cellStyle name="Comma 5 2 4" xfId="734"/>
    <cellStyle name="Comma 5 2 4 2" xfId="735"/>
    <cellStyle name="Comma 5 2 4 2 2" xfId="736"/>
    <cellStyle name="Comma 5 2 4 2 2 2" xfId="18779"/>
    <cellStyle name="Comma 5 2 4 2 2 3" xfId="18780"/>
    <cellStyle name="Comma 5 2 4 2 3" xfId="18781"/>
    <cellStyle name="Comma 5 2 4 2 3 2" xfId="18782"/>
    <cellStyle name="Comma 5 2 4 2 3 3" xfId="18783"/>
    <cellStyle name="Comma 5 2 4 2 4" xfId="18784"/>
    <cellStyle name="Comma 5 2 4 2 4 2" xfId="18785"/>
    <cellStyle name="Comma 5 2 4 2 4 3" xfId="18786"/>
    <cellStyle name="Comma 5 2 4 2 5" xfId="18787"/>
    <cellStyle name="Comma 5 2 4 2 5 2" xfId="18788"/>
    <cellStyle name="Comma 5 2 4 2 5 3" xfId="18789"/>
    <cellStyle name="Comma 5 2 4 2 6" xfId="18790"/>
    <cellStyle name="Comma 5 2 4 2 7" xfId="18791"/>
    <cellStyle name="Comma 5 2 4 3" xfId="737"/>
    <cellStyle name="Comma 5 2 4 3 2" xfId="18792"/>
    <cellStyle name="Comma 5 2 4 3 3" xfId="18793"/>
    <cellStyle name="Comma 5 2 4 4" xfId="18794"/>
    <cellStyle name="Comma 5 2 4 4 2" xfId="18795"/>
    <cellStyle name="Comma 5 2 4 4 3" xfId="18796"/>
    <cellStyle name="Comma 5 2 4 5" xfId="18797"/>
    <cellStyle name="Comma 5 2 4 5 2" xfId="18798"/>
    <cellStyle name="Comma 5 2 4 5 3" xfId="18799"/>
    <cellStyle name="Comma 5 2 4 6" xfId="18800"/>
    <cellStyle name="Comma 5 2 4 6 2" xfId="18801"/>
    <cellStyle name="Comma 5 2 4 6 3" xfId="18802"/>
    <cellStyle name="Comma 5 2 4 7" xfId="18803"/>
    <cellStyle name="Comma 5 2 4 8" xfId="18804"/>
    <cellStyle name="Comma 5 2 5" xfId="738"/>
    <cellStyle name="Comma 5 2 5 2" xfId="739"/>
    <cellStyle name="Comma 5 2 5 2 2" xfId="740"/>
    <cellStyle name="Comma 5 2 5 2 3" xfId="18805"/>
    <cellStyle name="Comma 5 2 5 3" xfId="741"/>
    <cellStyle name="Comma 5 2 5 3 2" xfId="18806"/>
    <cellStyle name="Comma 5 2 5 3 3" xfId="18807"/>
    <cellStyle name="Comma 5 2 5 4" xfId="18808"/>
    <cellStyle name="Comma 5 2 5 4 2" xfId="18809"/>
    <cellStyle name="Comma 5 2 5 4 3" xfId="18810"/>
    <cellStyle name="Comma 5 2 5 5" xfId="18811"/>
    <cellStyle name="Comma 5 2 5 5 2" xfId="18812"/>
    <cellStyle name="Comma 5 2 5 5 3" xfId="18813"/>
    <cellStyle name="Comma 5 2 5 6" xfId="18814"/>
    <cellStyle name="Comma 5 2 5 7" xfId="18815"/>
    <cellStyle name="Comma 5 2 6" xfId="742"/>
    <cellStyle name="Comma 5 2 6 2" xfId="743"/>
    <cellStyle name="Comma 5 2 6 2 2" xfId="18816"/>
    <cellStyle name="Comma 5 2 6 2 3" xfId="18817"/>
    <cellStyle name="Comma 5 2 6 3" xfId="18818"/>
    <cellStyle name="Comma 5 2 6 3 2" xfId="18819"/>
    <cellStyle name="Comma 5 2 6 3 3" xfId="18820"/>
    <cellStyle name="Comma 5 2 6 4" xfId="18821"/>
    <cellStyle name="Comma 5 2 6 4 2" xfId="18822"/>
    <cellStyle name="Comma 5 2 6 4 3" xfId="18823"/>
    <cellStyle name="Comma 5 2 6 5" xfId="18824"/>
    <cellStyle name="Comma 5 2 6 5 2" xfId="18825"/>
    <cellStyle name="Comma 5 2 6 5 3" xfId="18826"/>
    <cellStyle name="Comma 5 2 6 6" xfId="18827"/>
    <cellStyle name="Comma 5 2 6 7" xfId="18828"/>
    <cellStyle name="Comma 5 2 7" xfId="744"/>
    <cellStyle name="Comma 5 2 7 2" xfId="18829"/>
    <cellStyle name="Comma 5 2 7 2 2" xfId="18830"/>
    <cellStyle name="Comma 5 2 7 2 3" xfId="18831"/>
    <cellStyle name="Comma 5 2 7 3" xfId="18832"/>
    <cellStyle name="Comma 5 2 7 3 2" xfId="18833"/>
    <cellStyle name="Comma 5 2 7 3 3" xfId="18834"/>
    <cellStyle name="Comma 5 2 7 4" xfId="18835"/>
    <cellStyle name="Comma 5 2 7 4 2" xfId="18836"/>
    <cellStyle name="Comma 5 2 7 4 3" xfId="18837"/>
    <cellStyle name="Comma 5 2 7 5" xfId="18838"/>
    <cellStyle name="Comma 5 2 7 5 2" xfId="18839"/>
    <cellStyle name="Comma 5 2 7 5 3" xfId="18840"/>
    <cellStyle name="Comma 5 2 7 6" xfId="18841"/>
    <cellStyle name="Comma 5 2 7 7" xfId="18842"/>
    <cellStyle name="Comma 5 2 8" xfId="18843"/>
    <cellStyle name="Comma 5 2 8 2" xfId="18844"/>
    <cellStyle name="Comma 5 2 8 2 2" xfId="18845"/>
    <cellStyle name="Comma 5 2 8 2 3" xfId="18846"/>
    <cellStyle name="Comma 5 2 8 3" xfId="18847"/>
    <cellStyle name="Comma 5 2 8 3 2" xfId="18848"/>
    <cellStyle name="Comma 5 2 8 3 3" xfId="18849"/>
    <cellStyle name="Comma 5 2 8 4" xfId="18850"/>
    <cellStyle name="Comma 5 2 8 4 2" xfId="18851"/>
    <cellStyle name="Comma 5 2 8 4 3" xfId="18852"/>
    <cellStyle name="Comma 5 2 8 5" xfId="18853"/>
    <cellStyle name="Comma 5 2 8 5 2" xfId="18854"/>
    <cellStyle name="Comma 5 2 8 5 3" xfId="18855"/>
    <cellStyle name="Comma 5 2 8 6" xfId="18856"/>
    <cellStyle name="Comma 5 2 8 7" xfId="18857"/>
    <cellStyle name="Comma 5 2 9" xfId="18858"/>
    <cellStyle name="Comma 5 2 9 2" xfId="18859"/>
    <cellStyle name="Comma 5 2 9 3" xfId="18860"/>
    <cellStyle name="Comma 5 3" xfId="745"/>
    <cellStyle name="Comma 5 3 10" xfId="18861"/>
    <cellStyle name="Comma 5 3 11" xfId="18862"/>
    <cellStyle name="Comma 5 3 2" xfId="746"/>
    <cellStyle name="Comma 5 3 2 2" xfId="747"/>
    <cellStyle name="Comma 5 3 2 2 2" xfId="748"/>
    <cellStyle name="Comma 5 3 2 2 2 2" xfId="749"/>
    <cellStyle name="Comma 5 3 2 2 2 3" xfId="18863"/>
    <cellStyle name="Comma 5 3 2 2 3" xfId="750"/>
    <cellStyle name="Comma 5 3 2 2 3 2" xfId="18864"/>
    <cellStyle name="Comma 5 3 2 2 3 3" xfId="18865"/>
    <cellStyle name="Comma 5 3 2 2 4" xfId="18866"/>
    <cellStyle name="Comma 5 3 2 2 4 2" xfId="18867"/>
    <cellStyle name="Comma 5 3 2 2 4 3" xfId="18868"/>
    <cellStyle name="Comma 5 3 2 2 5" xfId="18869"/>
    <cellStyle name="Comma 5 3 2 2 5 2" xfId="18870"/>
    <cellStyle name="Comma 5 3 2 2 5 3" xfId="18871"/>
    <cellStyle name="Comma 5 3 2 2 6" xfId="18872"/>
    <cellStyle name="Comma 5 3 2 2 7" xfId="18873"/>
    <cellStyle name="Comma 5 3 2 3" xfId="751"/>
    <cellStyle name="Comma 5 3 2 3 2" xfId="752"/>
    <cellStyle name="Comma 5 3 2 3 2 2" xfId="753"/>
    <cellStyle name="Comma 5 3 2 3 3" xfId="754"/>
    <cellStyle name="Comma 5 3 2 4" xfId="755"/>
    <cellStyle name="Comma 5 3 2 4 2" xfId="756"/>
    <cellStyle name="Comma 5 3 2 4 3" xfId="18874"/>
    <cellStyle name="Comma 5 3 2 5" xfId="757"/>
    <cellStyle name="Comma 5 3 2 5 2" xfId="18875"/>
    <cellStyle name="Comma 5 3 2 5 3" xfId="18876"/>
    <cellStyle name="Comma 5 3 2 6" xfId="18877"/>
    <cellStyle name="Comma 5 3 2 6 2" xfId="18878"/>
    <cellStyle name="Comma 5 3 2 6 3" xfId="18879"/>
    <cellStyle name="Comma 5 3 2 7" xfId="18880"/>
    <cellStyle name="Comma 5 3 2 8" xfId="18881"/>
    <cellStyle name="Comma 5 3 3" xfId="758"/>
    <cellStyle name="Comma 5 3 3 2" xfId="759"/>
    <cellStyle name="Comma 5 3 3 2 2" xfId="760"/>
    <cellStyle name="Comma 5 3 3 2 3" xfId="18882"/>
    <cellStyle name="Comma 5 3 3 3" xfId="761"/>
    <cellStyle name="Comma 5 3 3 3 2" xfId="18883"/>
    <cellStyle name="Comma 5 3 3 3 3" xfId="18884"/>
    <cellStyle name="Comma 5 3 3 4" xfId="18885"/>
    <cellStyle name="Comma 5 3 3 4 2" xfId="18886"/>
    <cellStyle name="Comma 5 3 3 4 3" xfId="18887"/>
    <cellStyle name="Comma 5 3 3 5" xfId="18888"/>
    <cellStyle name="Comma 5 3 3 5 2" xfId="18889"/>
    <cellStyle name="Comma 5 3 3 5 3" xfId="18890"/>
    <cellStyle name="Comma 5 3 3 6" xfId="18891"/>
    <cellStyle name="Comma 5 3 3 7" xfId="18892"/>
    <cellStyle name="Comma 5 3 4" xfId="762"/>
    <cellStyle name="Comma 5 3 4 2" xfId="763"/>
    <cellStyle name="Comma 5 3 4 2 2" xfId="764"/>
    <cellStyle name="Comma 5 3 4 2 3" xfId="18893"/>
    <cellStyle name="Comma 5 3 4 3" xfId="765"/>
    <cellStyle name="Comma 5 3 4 3 2" xfId="18894"/>
    <cellStyle name="Comma 5 3 4 3 3" xfId="18895"/>
    <cellStyle name="Comma 5 3 4 4" xfId="18896"/>
    <cellStyle name="Comma 5 3 4 4 2" xfId="18897"/>
    <cellStyle name="Comma 5 3 4 4 3" xfId="18898"/>
    <cellStyle name="Comma 5 3 4 5" xfId="18899"/>
    <cellStyle name="Comma 5 3 4 5 2" xfId="18900"/>
    <cellStyle name="Comma 5 3 4 5 3" xfId="18901"/>
    <cellStyle name="Comma 5 3 4 6" xfId="18902"/>
    <cellStyle name="Comma 5 3 4 7" xfId="18903"/>
    <cellStyle name="Comma 5 3 5" xfId="766"/>
    <cellStyle name="Comma 5 3 5 2" xfId="767"/>
    <cellStyle name="Comma 5 3 5 2 2" xfId="18904"/>
    <cellStyle name="Comma 5 3 5 2 3" xfId="18905"/>
    <cellStyle name="Comma 5 3 5 3" xfId="18906"/>
    <cellStyle name="Comma 5 3 5 3 2" xfId="18907"/>
    <cellStyle name="Comma 5 3 5 3 3" xfId="18908"/>
    <cellStyle name="Comma 5 3 5 4" xfId="18909"/>
    <cellStyle name="Comma 5 3 5 4 2" xfId="18910"/>
    <cellStyle name="Comma 5 3 5 4 3" xfId="18911"/>
    <cellStyle name="Comma 5 3 5 5" xfId="18912"/>
    <cellStyle name="Comma 5 3 5 5 2" xfId="18913"/>
    <cellStyle name="Comma 5 3 5 5 3" xfId="18914"/>
    <cellStyle name="Comma 5 3 5 6" xfId="18915"/>
    <cellStyle name="Comma 5 3 5 7" xfId="18916"/>
    <cellStyle name="Comma 5 3 6" xfId="768"/>
    <cellStyle name="Comma 5 3 6 2" xfId="18917"/>
    <cellStyle name="Comma 5 3 6 3" xfId="18918"/>
    <cellStyle name="Comma 5 3 7" xfId="18919"/>
    <cellStyle name="Comma 5 3 7 2" xfId="18920"/>
    <cellStyle name="Comma 5 3 7 3" xfId="18921"/>
    <cellStyle name="Comma 5 3 8" xfId="18922"/>
    <cellStyle name="Comma 5 3 8 2" xfId="18923"/>
    <cellStyle name="Comma 5 3 8 3" xfId="18924"/>
    <cellStyle name="Comma 5 3 9" xfId="18925"/>
    <cellStyle name="Comma 5 3 9 2" xfId="18926"/>
    <cellStyle name="Comma 5 3 9 3" xfId="18927"/>
    <cellStyle name="Comma 5 4" xfId="769"/>
    <cellStyle name="Comma 5 4 2" xfId="770"/>
    <cellStyle name="Comma 5 4 2 2" xfId="771"/>
    <cellStyle name="Comma 5 4 2 2 2" xfId="772"/>
    <cellStyle name="Comma 5 4 2 2 2 2" xfId="773"/>
    <cellStyle name="Comma 5 4 2 2 3" xfId="774"/>
    <cellStyle name="Comma 5 4 2 3" xfId="775"/>
    <cellStyle name="Comma 5 4 2 3 2" xfId="776"/>
    <cellStyle name="Comma 5 4 2 3 3" xfId="18928"/>
    <cellStyle name="Comma 5 4 2 4" xfId="777"/>
    <cellStyle name="Comma 5 4 2 4 2" xfId="18929"/>
    <cellStyle name="Comma 5 4 2 4 3" xfId="18930"/>
    <cellStyle name="Comma 5 4 2 5" xfId="18931"/>
    <cellStyle name="Comma 5 4 2 5 2" xfId="18932"/>
    <cellStyle name="Comma 5 4 2 5 3" xfId="18933"/>
    <cellStyle name="Comma 5 4 2 6" xfId="18934"/>
    <cellStyle name="Comma 5 4 2 7" xfId="18935"/>
    <cellStyle name="Comma 5 4 3" xfId="778"/>
    <cellStyle name="Comma 5 4 3 2" xfId="779"/>
    <cellStyle name="Comma 5 4 3 2 2" xfId="780"/>
    <cellStyle name="Comma 5 4 3 3" xfId="781"/>
    <cellStyle name="Comma 5 4 4" xfId="782"/>
    <cellStyle name="Comma 5 4 4 2" xfId="783"/>
    <cellStyle name="Comma 5 4 4 3" xfId="18936"/>
    <cellStyle name="Comma 5 4 5" xfId="784"/>
    <cellStyle name="Comma 5 4 5 2" xfId="18937"/>
    <cellStyle name="Comma 5 4 5 3" xfId="18938"/>
    <cellStyle name="Comma 5 4 6" xfId="18939"/>
    <cellStyle name="Comma 5 4 6 2" xfId="18940"/>
    <cellStyle name="Comma 5 4 6 3" xfId="18941"/>
    <cellStyle name="Comma 5 4 7" xfId="18942"/>
    <cellStyle name="Comma 5 4 8" xfId="18943"/>
    <cellStyle name="Comma 5 5" xfId="785"/>
    <cellStyle name="Comma 5 5 2" xfId="786"/>
    <cellStyle name="Comma 5 5 2 2" xfId="787"/>
    <cellStyle name="Comma 5 5 2 2 2" xfId="18944"/>
    <cellStyle name="Comma 5 5 2 2 3" xfId="18945"/>
    <cellStyle name="Comma 5 5 2 3" xfId="18946"/>
    <cellStyle name="Comma 5 5 2 3 2" xfId="18947"/>
    <cellStyle name="Comma 5 5 2 3 3" xfId="18948"/>
    <cellStyle name="Comma 5 5 2 4" xfId="18949"/>
    <cellStyle name="Comma 5 5 2 4 2" xfId="18950"/>
    <cellStyle name="Comma 5 5 2 4 3" xfId="18951"/>
    <cellStyle name="Comma 5 5 2 5" xfId="18952"/>
    <cellStyle name="Comma 5 5 2 5 2" xfId="18953"/>
    <cellStyle name="Comma 5 5 2 5 3" xfId="18954"/>
    <cellStyle name="Comma 5 5 2 6" xfId="18955"/>
    <cellStyle name="Comma 5 5 2 7" xfId="18956"/>
    <cellStyle name="Comma 5 5 3" xfId="788"/>
    <cellStyle name="Comma 5 5 3 2" xfId="18957"/>
    <cellStyle name="Comma 5 5 3 3" xfId="18958"/>
    <cellStyle name="Comma 5 5 4" xfId="18959"/>
    <cellStyle name="Comma 5 5 4 2" xfId="18960"/>
    <cellStyle name="Comma 5 5 4 3" xfId="18961"/>
    <cellStyle name="Comma 5 5 5" xfId="18962"/>
    <cellStyle name="Comma 5 5 5 2" xfId="18963"/>
    <cellStyle name="Comma 5 5 5 3" xfId="18964"/>
    <cellStyle name="Comma 5 5 6" xfId="18965"/>
    <cellStyle name="Comma 5 5 6 2" xfId="18966"/>
    <cellStyle name="Comma 5 5 6 3" xfId="18967"/>
    <cellStyle name="Comma 5 5 7" xfId="18968"/>
    <cellStyle name="Comma 5 5 8" xfId="18969"/>
    <cellStyle name="Comma 5 6" xfId="789"/>
    <cellStyle name="Comma 5 6 2" xfId="790"/>
    <cellStyle name="Comma 5 6 2 2" xfId="791"/>
    <cellStyle name="Comma 5 6 2 2 2" xfId="18970"/>
    <cellStyle name="Comma 5 6 2 2 3" xfId="18971"/>
    <cellStyle name="Comma 5 6 2 3" xfId="18972"/>
    <cellStyle name="Comma 5 6 2 3 2" xfId="18973"/>
    <cellStyle name="Comma 5 6 2 3 3" xfId="18974"/>
    <cellStyle name="Comma 5 6 2 4" xfId="18975"/>
    <cellStyle name="Comma 5 6 2 4 2" xfId="18976"/>
    <cellStyle name="Comma 5 6 2 4 3" xfId="18977"/>
    <cellStyle name="Comma 5 6 2 5" xfId="18978"/>
    <cellStyle name="Comma 5 6 2 5 2" xfId="18979"/>
    <cellStyle name="Comma 5 6 2 5 3" xfId="18980"/>
    <cellStyle name="Comma 5 6 2 6" xfId="18981"/>
    <cellStyle name="Comma 5 6 2 7" xfId="18982"/>
    <cellStyle name="Comma 5 6 3" xfId="792"/>
    <cellStyle name="Comma 5 6 3 2" xfId="18983"/>
    <cellStyle name="Comma 5 6 3 3" xfId="18984"/>
    <cellStyle name="Comma 5 6 4" xfId="18985"/>
    <cellStyle name="Comma 5 6 4 2" xfId="18986"/>
    <cellStyle name="Comma 5 6 4 3" xfId="18987"/>
    <cellStyle name="Comma 5 6 5" xfId="18988"/>
    <cellStyle name="Comma 5 6 5 2" xfId="18989"/>
    <cellStyle name="Comma 5 6 5 3" xfId="18990"/>
    <cellStyle name="Comma 5 6 6" xfId="18991"/>
    <cellStyle name="Comma 5 6 6 2" xfId="18992"/>
    <cellStyle name="Comma 5 6 6 3" xfId="18993"/>
    <cellStyle name="Comma 5 6 7" xfId="18994"/>
    <cellStyle name="Comma 5 6 8" xfId="18995"/>
    <cellStyle name="Comma 5 7" xfId="1442"/>
    <cellStyle name="Comma 5 7 2" xfId="1540"/>
    <cellStyle name="Comma 5 7 2 2" xfId="18998"/>
    <cellStyle name="Comma 5 7 2 3" xfId="18999"/>
    <cellStyle name="Comma 5 7 2 4" xfId="18997"/>
    <cellStyle name="Comma 5 7 3" xfId="19000"/>
    <cellStyle name="Comma 5 7 3 2" xfId="19001"/>
    <cellStyle name="Comma 5 7 3 3" xfId="19002"/>
    <cellStyle name="Comma 5 7 4" xfId="19003"/>
    <cellStyle name="Comma 5 7 4 2" xfId="19004"/>
    <cellStyle name="Comma 5 7 4 3" xfId="19005"/>
    <cellStyle name="Comma 5 7 5" xfId="19006"/>
    <cellStyle name="Comma 5 7 5 2" xfId="19007"/>
    <cellStyle name="Comma 5 7 5 3" xfId="19008"/>
    <cellStyle name="Comma 5 7 6" xfId="19009"/>
    <cellStyle name="Comma 5 7 7" xfId="19010"/>
    <cellStyle name="Comma 5 7 8" xfId="18996"/>
    <cellStyle name="Comma 5 8" xfId="19011"/>
    <cellStyle name="Comma 5 8 2" xfId="19012"/>
    <cellStyle name="Comma 5 8 2 2" xfId="19013"/>
    <cellStyle name="Comma 5 8 2 3" xfId="19014"/>
    <cellStyle name="Comma 5 8 3" xfId="19015"/>
    <cellStyle name="Comma 5 8 3 2" xfId="19016"/>
    <cellStyle name="Comma 5 8 3 3" xfId="19017"/>
    <cellStyle name="Comma 5 8 4" xfId="19018"/>
    <cellStyle name="Comma 5 8 4 2" xfId="19019"/>
    <cellStyle name="Comma 5 8 4 3" xfId="19020"/>
    <cellStyle name="Comma 5 8 5" xfId="19021"/>
    <cellStyle name="Comma 5 8 5 2" xfId="19022"/>
    <cellStyle name="Comma 5 8 5 3" xfId="19023"/>
    <cellStyle name="Comma 5 8 6" xfId="19024"/>
    <cellStyle name="Comma 5 8 7" xfId="19025"/>
    <cellStyle name="Comma 5 9" xfId="19026"/>
    <cellStyle name="Comma 5 9 2" xfId="19027"/>
    <cellStyle name="Comma 5 9 2 2" xfId="19028"/>
    <cellStyle name="Comma 5 9 2 3" xfId="19029"/>
    <cellStyle name="Comma 5 9 3" xfId="19030"/>
    <cellStyle name="Comma 5 9 3 2" xfId="19031"/>
    <cellStyle name="Comma 5 9 3 3" xfId="19032"/>
    <cellStyle name="Comma 5 9 4" xfId="19033"/>
    <cellStyle name="Comma 5 9 4 2" xfId="19034"/>
    <cellStyle name="Comma 5 9 4 3" xfId="19035"/>
    <cellStyle name="Comma 5 9 5" xfId="19036"/>
    <cellStyle name="Comma 5 9 5 2" xfId="19037"/>
    <cellStyle name="Comma 5 9 5 3" xfId="19038"/>
    <cellStyle name="Comma 5 9 6" xfId="19039"/>
    <cellStyle name="Comma 5 9 7" xfId="19040"/>
    <cellStyle name="Comma 6" xfId="793"/>
    <cellStyle name="Comma 6 10" xfId="19041"/>
    <cellStyle name="Comma 6 10 2" xfId="19042"/>
    <cellStyle name="Comma 6 10 3" xfId="19043"/>
    <cellStyle name="Comma 6 11" xfId="19044"/>
    <cellStyle name="Comma 6 11 2" xfId="19045"/>
    <cellStyle name="Comma 6 11 3" xfId="19046"/>
    <cellStyle name="Comma 6 12" xfId="19047"/>
    <cellStyle name="Comma 6 12 2" xfId="19048"/>
    <cellStyle name="Comma 6 12 3" xfId="19049"/>
    <cellStyle name="Comma 6 13" xfId="19050"/>
    <cellStyle name="Comma 6 13 2" xfId="19051"/>
    <cellStyle name="Comma 6 13 3" xfId="19052"/>
    <cellStyle name="Comma 6 14" xfId="19053"/>
    <cellStyle name="Comma 6 15" xfId="19054"/>
    <cellStyle name="Comma 6 2" xfId="794"/>
    <cellStyle name="Comma 6 2 10" xfId="19055"/>
    <cellStyle name="Comma 6 2 11" xfId="19056"/>
    <cellStyle name="Comma 6 2 2" xfId="795"/>
    <cellStyle name="Comma 6 2 2 2" xfId="796"/>
    <cellStyle name="Comma 6 2 2 2 2" xfId="797"/>
    <cellStyle name="Comma 6 2 2 2 2 2" xfId="798"/>
    <cellStyle name="Comma 6 2 2 2 2 2 2" xfId="799"/>
    <cellStyle name="Comma 6 2 2 2 2 3" xfId="800"/>
    <cellStyle name="Comma 6 2 2 2 3" xfId="801"/>
    <cellStyle name="Comma 6 2 2 2 3 2" xfId="802"/>
    <cellStyle name="Comma 6 2 2 2 3 3" xfId="19057"/>
    <cellStyle name="Comma 6 2 2 2 4" xfId="803"/>
    <cellStyle name="Comma 6 2 2 2 4 2" xfId="19058"/>
    <cellStyle name="Comma 6 2 2 2 4 3" xfId="19059"/>
    <cellStyle name="Comma 6 2 2 2 5" xfId="19060"/>
    <cellStyle name="Comma 6 2 2 2 5 2" xfId="19061"/>
    <cellStyle name="Comma 6 2 2 2 5 3" xfId="19062"/>
    <cellStyle name="Comma 6 2 2 2 6" xfId="19063"/>
    <cellStyle name="Comma 6 2 2 2 7" xfId="19064"/>
    <cellStyle name="Comma 6 2 2 3" xfId="804"/>
    <cellStyle name="Comma 6 2 2 3 2" xfId="805"/>
    <cellStyle name="Comma 6 2 2 3 2 2" xfId="806"/>
    <cellStyle name="Comma 6 2 2 3 3" xfId="807"/>
    <cellStyle name="Comma 6 2 2 4" xfId="808"/>
    <cellStyle name="Comma 6 2 2 4 2" xfId="809"/>
    <cellStyle name="Comma 6 2 2 4 3" xfId="19065"/>
    <cellStyle name="Comma 6 2 2 5" xfId="810"/>
    <cellStyle name="Comma 6 2 2 5 2" xfId="19066"/>
    <cellStyle name="Comma 6 2 2 5 3" xfId="19067"/>
    <cellStyle name="Comma 6 2 2 6" xfId="19068"/>
    <cellStyle name="Comma 6 2 2 6 2" xfId="19069"/>
    <cellStyle name="Comma 6 2 2 6 3" xfId="19070"/>
    <cellStyle name="Comma 6 2 2 7" xfId="19071"/>
    <cellStyle name="Comma 6 2 2 8" xfId="19072"/>
    <cellStyle name="Comma 6 2 3" xfId="811"/>
    <cellStyle name="Comma 6 2 3 2" xfId="812"/>
    <cellStyle name="Comma 6 2 3 2 2" xfId="813"/>
    <cellStyle name="Comma 6 2 3 2 2 2" xfId="814"/>
    <cellStyle name="Comma 6 2 3 2 3" xfId="815"/>
    <cellStyle name="Comma 6 2 3 3" xfId="816"/>
    <cellStyle name="Comma 6 2 3 3 2" xfId="817"/>
    <cellStyle name="Comma 6 2 3 3 3" xfId="19073"/>
    <cellStyle name="Comma 6 2 3 4" xfId="818"/>
    <cellStyle name="Comma 6 2 3 4 2" xfId="19074"/>
    <cellStyle name="Comma 6 2 3 4 3" xfId="19075"/>
    <cellStyle name="Comma 6 2 3 5" xfId="19076"/>
    <cellStyle name="Comma 6 2 3 5 2" xfId="19077"/>
    <cellStyle name="Comma 6 2 3 5 3" xfId="19078"/>
    <cellStyle name="Comma 6 2 3 6" xfId="19079"/>
    <cellStyle name="Comma 6 2 3 7" xfId="19080"/>
    <cellStyle name="Comma 6 2 4" xfId="819"/>
    <cellStyle name="Comma 6 2 4 2" xfId="820"/>
    <cellStyle name="Comma 6 2 4 2 2" xfId="821"/>
    <cellStyle name="Comma 6 2 4 2 3" xfId="19081"/>
    <cellStyle name="Comma 6 2 4 3" xfId="822"/>
    <cellStyle name="Comma 6 2 4 3 2" xfId="19082"/>
    <cellStyle name="Comma 6 2 4 3 3" xfId="19083"/>
    <cellStyle name="Comma 6 2 4 4" xfId="19084"/>
    <cellStyle name="Comma 6 2 4 4 2" xfId="19085"/>
    <cellStyle name="Comma 6 2 4 4 3" xfId="19086"/>
    <cellStyle name="Comma 6 2 4 5" xfId="19087"/>
    <cellStyle name="Comma 6 2 4 5 2" xfId="19088"/>
    <cellStyle name="Comma 6 2 4 5 3" xfId="19089"/>
    <cellStyle name="Comma 6 2 4 6" xfId="19090"/>
    <cellStyle name="Comma 6 2 4 7" xfId="19091"/>
    <cellStyle name="Comma 6 2 5" xfId="823"/>
    <cellStyle name="Comma 6 2 5 2" xfId="824"/>
    <cellStyle name="Comma 6 2 5 2 2" xfId="19092"/>
    <cellStyle name="Comma 6 2 5 2 3" xfId="19093"/>
    <cellStyle name="Comma 6 2 5 3" xfId="19094"/>
    <cellStyle name="Comma 6 2 5 3 2" xfId="19095"/>
    <cellStyle name="Comma 6 2 5 3 3" xfId="19096"/>
    <cellStyle name="Comma 6 2 5 4" xfId="19097"/>
    <cellStyle name="Comma 6 2 5 4 2" xfId="19098"/>
    <cellStyle name="Comma 6 2 5 4 3" xfId="19099"/>
    <cellStyle name="Comma 6 2 5 5" xfId="19100"/>
    <cellStyle name="Comma 6 2 5 5 2" xfId="19101"/>
    <cellStyle name="Comma 6 2 5 5 3" xfId="19102"/>
    <cellStyle name="Comma 6 2 5 6" xfId="19103"/>
    <cellStyle name="Comma 6 2 5 7" xfId="19104"/>
    <cellStyle name="Comma 6 2 6" xfId="825"/>
    <cellStyle name="Comma 6 2 6 2" xfId="19105"/>
    <cellStyle name="Comma 6 2 6 3" xfId="19106"/>
    <cellStyle name="Comma 6 2 7" xfId="1460"/>
    <cellStyle name="Comma 6 2 7 2" xfId="19108"/>
    <cellStyle name="Comma 6 2 7 3" xfId="19109"/>
    <cellStyle name="Comma 6 2 7 4" xfId="19107"/>
    <cellStyle name="Comma 6 2 8" xfId="19110"/>
    <cellStyle name="Comma 6 2 8 2" xfId="19111"/>
    <cellStyle name="Comma 6 2 8 3" xfId="19112"/>
    <cellStyle name="Comma 6 2 9" xfId="19113"/>
    <cellStyle name="Comma 6 2 9 2" xfId="19114"/>
    <cellStyle name="Comma 6 2 9 3" xfId="19115"/>
    <cellStyle name="Comma 6 3" xfId="826"/>
    <cellStyle name="Comma 6 3 2" xfId="827"/>
    <cellStyle name="Comma 6 3 2 2" xfId="828"/>
    <cellStyle name="Comma 6 3 2 2 2" xfId="829"/>
    <cellStyle name="Comma 6 3 2 2 2 2" xfId="830"/>
    <cellStyle name="Comma 6 3 2 2 3" xfId="831"/>
    <cellStyle name="Comma 6 3 2 3" xfId="832"/>
    <cellStyle name="Comma 6 3 2 3 2" xfId="833"/>
    <cellStyle name="Comma 6 3 2 3 3" xfId="19116"/>
    <cellStyle name="Comma 6 3 2 4" xfId="834"/>
    <cellStyle name="Comma 6 3 2 4 2" xfId="19117"/>
    <cellStyle name="Comma 6 3 2 4 3" xfId="19118"/>
    <cellStyle name="Comma 6 3 2 5" xfId="19119"/>
    <cellStyle name="Comma 6 3 2 5 2" xfId="19120"/>
    <cellStyle name="Comma 6 3 2 5 3" xfId="19121"/>
    <cellStyle name="Comma 6 3 2 6" xfId="19122"/>
    <cellStyle name="Comma 6 3 2 7" xfId="19123"/>
    <cellStyle name="Comma 6 3 3" xfId="835"/>
    <cellStyle name="Comma 6 3 3 2" xfId="836"/>
    <cellStyle name="Comma 6 3 3 2 2" xfId="837"/>
    <cellStyle name="Comma 6 3 3 3" xfId="838"/>
    <cellStyle name="Comma 6 3 4" xfId="839"/>
    <cellStyle name="Comma 6 3 4 2" xfId="840"/>
    <cellStyle name="Comma 6 3 4 3" xfId="19124"/>
    <cellStyle name="Comma 6 3 5" xfId="841"/>
    <cellStyle name="Comma 6 3 5 2" xfId="19125"/>
    <cellStyle name="Comma 6 3 5 3" xfId="19126"/>
    <cellStyle name="Comma 6 3 6" xfId="19127"/>
    <cellStyle name="Comma 6 3 6 2" xfId="19128"/>
    <cellStyle name="Comma 6 3 6 3" xfId="19129"/>
    <cellStyle name="Comma 6 3 7" xfId="19130"/>
    <cellStyle name="Comma 6 3 8" xfId="19131"/>
    <cellStyle name="Comma 6 4" xfId="842"/>
    <cellStyle name="Comma 6 4 2" xfId="843"/>
    <cellStyle name="Comma 6 4 2 2" xfId="844"/>
    <cellStyle name="Comma 6 4 2 2 2" xfId="845"/>
    <cellStyle name="Comma 6 4 2 2 3" xfId="19132"/>
    <cellStyle name="Comma 6 4 2 3" xfId="846"/>
    <cellStyle name="Comma 6 4 2 3 2" xfId="19133"/>
    <cellStyle name="Comma 6 4 2 3 3" xfId="19134"/>
    <cellStyle name="Comma 6 4 2 4" xfId="19135"/>
    <cellStyle name="Comma 6 4 2 4 2" xfId="19136"/>
    <cellStyle name="Comma 6 4 2 4 3" xfId="19137"/>
    <cellStyle name="Comma 6 4 2 5" xfId="19138"/>
    <cellStyle name="Comma 6 4 2 5 2" xfId="19139"/>
    <cellStyle name="Comma 6 4 2 5 3" xfId="19140"/>
    <cellStyle name="Comma 6 4 2 6" xfId="19141"/>
    <cellStyle name="Comma 6 4 2 7" xfId="19142"/>
    <cellStyle name="Comma 6 4 3" xfId="847"/>
    <cellStyle name="Comma 6 4 3 2" xfId="848"/>
    <cellStyle name="Comma 6 4 3 3" xfId="19143"/>
    <cellStyle name="Comma 6 4 4" xfId="849"/>
    <cellStyle name="Comma 6 4 4 2" xfId="19144"/>
    <cellStyle name="Comma 6 4 4 3" xfId="19145"/>
    <cellStyle name="Comma 6 4 5" xfId="19146"/>
    <cellStyle name="Comma 6 4 5 2" xfId="19147"/>
    <cellStyle name="Comma 6 4 5 3" xfId="19148"/>
    <cellStyle name="Comma 6 4 6" xfId="19149"/>
    <cellStyle name="Comma 6 4 6 2" xfId="19150"/>
    <cellStyle name="Comma 6 4 6 3" xfId="19151"/>
    <cellStyle name="Comma 6 4 7" xfId="19152"/>
    <cellStyle name="Comma 6 4 8" xfId="19153"/>
    <cellStyle name="Comma 6 5" xfId="850"/>
    <cellStyle name="Comma 6 5 2" xfId="851"/>
    <cellStyle name="Comma 6 5 2 2" xfId="852"/>
    <cellStyle name="Comma 6 5 2 2 2" xfId="19154"/>
    <cellStyle name="Comma 6 5 2 2 3" xfId="19155"/>
    <cellStyle name="Comma 6 5 2 3" xfId="19156"/>
    <cellStyle name="Comma 6 5 2 3 2" xfId="19157"/>
    <cellStyle name="Comma 6 5 2 3 3" xfId="19158"/>
    <cellStyle name="Comma 6 5 2 4" xfId="19159"/>
    <cellStyle name="Comma 6 5 2 4 2" xfId="19160"/>
    <cellStyle name="Comma 6 5 2 4 3" xfId="19161"/>
    <cellStyle name="Comma 6 5 2 5" xfId="19162"/>
    <cellStyle name="Comma 6 5 2 5 2" xfId="19163"/>
    <cellStyle name="Comma 6 5 2 5 3" xfId="19164"/>
    <cellStyle name="Comma 6 5 2 6" xfId="19165"/>
    <cellStyle name="Comma 6 5 2 7" xfId="19166"/>
    <cellStyle name="Comma 6 5 3" xfId="853"/>
    <cellStyle name="Comma 6 5 3 2" xfId="19167"/>
    <cellStyle name="Comma 6 5 3 3" xfId="19168"/>
    <cellStyle name="Comma 6 5 4" xfId="19169"/>
    <cellStyle name="Comma 6 5 4 2" xfId="19170"/>
    <cellStyle name="Comma 6 5 4 3" xfId="19171"/>
    <cellStyle name="Comma 6 5 5" xfId="19172"/>
    <cellStyle name="Comma 6 5 5 2" xfId="19173"/>
    <cellStyle name="Comma 6 5 5 3" xfId="19174"/>
    <cellStyle name="Comma 6 5 6" xfId="19175"/>
    <cellStyle name="Comma 6 5 6 2" xfId="19176"/>
    <cellStyle name="Comma 6 5 6 3" xfId="19177"/>
    <cellStyle name="Comma 6 5 7" xfId="19178"/>
    <cellStyle name="Comma 6 5 8" xfId="19179"/>
    <cellStyle name="Comma 6 6" xfId="854"/>
    <cellStyle name="Comma 6 6 2" xfId="855"/>
    <cellStyle name="Comma 6 6 2 2" xfId="19180"/>
    <cellStyle name="Comma 6 6 2 3" xfId="19181"/>
    <cellStyle name="Comma 6 6 3" xfId="19182"/>
    <cellStyle name="Comma 6 6 3 2" xfId="19183"/>
    <cellStyle name="Comma 6 6 3 3" xfId="19184"/>
    <cellStyle name="Comma 6 6 4" xfId="19185"/>
    <cellStyle name="Comma 6 6 4 2" xfId="19186"/>
    <cellStyle name="Comma 6 6 4 3" xfId="19187"/>
    <cellStyle name="Comma 6 6 5" xfId="19188"/>
    <cellStyle name="Comma 6 6 5 2" xfId="19189"/>
    <cellStyle name="Comma 6 6 5 3" xfId="19190"/>
    <cellStyle name="Comma 6 6 6" xfId="19191"/>
    <cellStyle name="Comma 6 6 7" xfId="19192"/>
    <cellStyle name="Comma 6 7" xfId="856"/>
    <cellStyle name="Comma 6 7 2" xfId="19193"/>
    <cellStyle name="Comma 6 7 2 2" xfId="19194"/>
    <cellStyle name="Comma 6 7 2 3" xfId="19195"/>
    <cellStyle name="Comma 6 7 3" xfId="19196"/>
    <cellStyle name="Comma 6 7 3 2" xfId="19197"/>
    <cellStyle name="Comma 6 7 3 3" xfId="19198"/>
    <cellStyle name="Comma 6 7 4" xfId="19199"/>
    <cellStyle name="Comma 6 7 4 2" xfId="19200"/>
    <cellStyle name="Comma 6 7 4 3" xfId="19201"/>
    <cellStyle name="Comma 6 7 5" xfId="19202"/>
    <cellStyle name="Comma 6 7 5 2" xfId="19203"/>
    <cellStyle name="Comma 6 7 5 3" xfId="19204"/>
    <cellStyle name="Comma 6 7 6" xfId="19205"/>
    <cellStyle name="Comma 6 7 7" xfId="19206"/>
    <cellStyle name="Comma 6 8" xfId="1482"/>
    <cellStyle name="Comma 6 8 2" xfId="19208"/>
    <cellStyle name="Comma 6 8 2 2" xfId="19209"/>
    <cellStyle name="Comma 6 8 2 3" xfId="19210"/>
    <cellStyle name="Comma 6 8 3" xfId="19211"/>
    <cellStyle name="Comma 6 8 3 2" xfId="19212"/>
    <cellStyle name="Comma 6 8 3 3" xfId="19213"/>
    <cellStyle name="Comma 6 8 4" xfId="19214"/>
    <cellStyle name="Comma 6 8 4 2" xfId="19215"/>
    <cellStyle name="Comma 6 8 4 3" xfId="19216"/>
    <cellStyle name="Comma 6 8 5" xfId="19217"/>
    <cellStyle name="Comma 6 8 5 2" xfId="19218"/>
    <cellStyle name="Comma 6 8 5 3" xfId="19219"/>
    <cellStyle name="Comma 6 8 6" xfId="19220"/>
    <cellStyle name="Comma 6 8 7" xfId="19221"/>
    <cellStyle name="Comma 6 8 8" xfId="19207"/>
    <cellStyle name="Comma 6 9" xfId="19222"/>
    <cellStyle name="Comma 6 9 2" xfId="19223"/>
    <cellStyle name="Comma 6 9 2 2" xfId="19224"/>
    <cellStyle name="Comma 6 9 2 3" xfId="19225"/>
    <cellStyle name="Comma 6 9 3" xfId="19226"/>
    <cellStyle name="Comma 6 9 3 2" xfId="19227"/>
    <cellStyle name="Comma 6 9 3 3" xfId="19228"/>
    <cellStyle name="Comma 6 9 4" xfId="19229"/>
    <cellStyle name="Comma 6 9 4 2" xfId="19230"/>
    <cellStyle name="Comma 6 9 4 3" xfId="19231"/>
    <cellStyle name="Comma 6 9 5" xfId="19232"/>
    <cellStyle name="Comma 6 9 5 2" xfId="19233"/>
    <cellStyle name="Comma 6 9 5 3" xfId="19234"/>
    <cellStyle name="Comma 6 9 6" xfId="19235"/>
    <cellStyle name="Comma 6 9 7" xfId="19236"/>
    <cellStyle name="Comma 7" xfId="857"/>
    <cellStyle name="Comma 7 10" xfId="19237"/>
    <cellStyle name="Comma 7 10 2" xfId="19238"/>
    <cellStyle name="Comma 7 10 3" xfId="19239"/>
    <cellStyle name="Comma 7 11" xfId="19240"/>
    <cellStyle name="Comma 7 12" xfId="19241"/>
    <cellStyle name="Comma 7 13" xfId="19242"/>
    <cellStyle name="Comma 7 2" xfId="1450"/>
    <cellStyle name="Comma 7 2 2" xfId="19244"/>
    <cellStyle name="Comma 7 2 2 2" xfId="19245"/>
    <cellStyle name="Comma 7 2 2 2 2" xfId="19246"/>
    <cellStyle name="Comma 7 2 2 2 3" xfId="19247"/>
    <cellStyle name="Comma 7 2 2 3" xfId="19248"/>
    <cellStyle name="Comma 7 2 2 3 2" xfId="19249"/>
    <cellStyle name="Comma 7 2 2 3 3" xfId="19250"/>
    <cellStyle name="Comma 7 2 2 4" xfId="19251"/>
    <cellStyle name="Comma 7 2 2 4 2" xfId="19252"/>
    <cellStyle name="Comma 7 2 2 4 3" xfId="19253"/>
    <cellStyle name="Comma 7 2 2 5" xfId="19254"/>
    <cellStyle name="Comma 7 2 2 5 2" xfId="19255"/>
    <cellStyle name="Comma 7 2 2 5 3" xfId="19256"/>
    <cellStyle name="Comma 7 2 2 6" xfId="19257"/>
    <cellStyle name="Comma 7 2 2 7" xfId="19258"/>
    <cellStyle name="Comma 7 2 3" xfId="19259"/>
    <cellStyle name="Comma 7 2 3 2" xfId="19260"/>
    <cellStyle name="Comma 7 2 3 3" xfId="19261"/>
    <cellStyle name="Comma 7 2 4" xfId="19262"/>
    <cellStyle name="Comma 7 2 4 2" xfId="19263"/>
    <cellStyle name="Comma 7 2 4 3" xfId="19264"/>
    <cellStyle name="Comma 7 2 5" xfId="19265"/>
    <cellStyle name="Comma 7 2 5 2" xfId="19266"/>
    <cellStyle name="Comma 7 2 5 3" xfId="19267"/>
    <cellStyle name="Comma 7 2 6" xfId="19268"/>
    <cellStyle name="Comma 7 2 6 2" xfId="19269"/>
    <cellStyle name="Comma 7 2 6 3" xfId="19270"/>
    <cellStyle name="Comma 7 2 7" xfId="19271"/>
    <cellStyle name="Comma 7 2 8" xfId="19272"/>
    <cellStyle name="Comma 7 2 9" xfId="19243"/>
    <cellStyle name="Comma 7 3" xfId="19273"/>
    <cellStyle name="Comma 7 4" xfId="19274"/>
    <cellStyle name="Comma 7 4 2" xfId="19275"/>
    <cellStyle name="Comma 7 4 2 2" xfId="19276"/>
    <cellStyle name="Comma 7 4 2 3" xfId="19277"/>
    <cellStyle name="Comma 7 4 3" xfId="19278"/>
    <cellStyle name="Comma 7 4 3 2" xfId="19279"/>
    <cellStyle name="Comma 7 4 3 3" xfId="19280"/>
    <cellStyle name="Comma 7 4 4" xfId="19281"/>
    <cellStyle name="Comma 7 4 4 2" xfId="19282"/>
    <cellStyle name="Comma 7 4 4 3" xfId="19283"/>
    <cellStyle name="Comma 7 4 5" xfId="19284"/>
    <cellStyle name="Comma 7 4 5 2" xfId="19285"/>
    <cellStyle name="Comma 7 4 5 3" xfId="19286"/>
    <cellStyle name="Comma 7 4 6" xfId="19287"/>
    <cellStyle name="Comma 7 4 7" xfId="19288"/>
    <cellStyle name="Comma 7 5" xfId="19289"/>
    <cellStyle name="Comma 7 5 2" xfId="19290"/>
    <cellStyle name="Comma 7 5 2 2" xfId="19291"/>
    <cellStyle name="Comma 7 5 2 3" xfId="19292"/>
    <cellStyle name="Comma 7 5 3" xfId="19293"/>
    <cellStyle name="Comma 7 5 3 2" xfId="19294"/>
    <cellStyle name="Comma 7 5 3 3" xfId="19295"/>
    <cellStyle name="Comma 7 5 4" xfId="19296"/>
    <cellStyle name="Comma 7 5 4 2" xfId="19297"/>
    <cellStyle name="Comma 7 5 4 3" xfId="19298"/>
    <cellStyle name="Comma 7 5 5" xfId="19299"/>
    <cellStyle name="Comma 7 5 5 2" xfId="19300"/>
    <cellStyle name="Comma 7 5 5 3" xfId="19301"/>
    <cellStyle name="Comma 7 5 6" xfId="19302"/>
    <cellStyle name="Comma 7 5 7" xfId="19303"/>
    <cellStyle name="Comma 7 6" xfId="19304"/>
    <cellStyle name="Comma 7 6 2" xfId="19305"/>
    <cellStyle name="Comma 7 6 2 2" xfId="19306"/>
    <cellStyle name="Comma 7 6 2 3" xfId="19307"/>
    <cellStyle name="Comma 7 6 3" xfId="19308"/>
    <cellStyle name="Comma 7 6 3 2" xfId="19309"/>
    <cellStyle name="Comma 7 6 3 3" xfId="19310"/>
    <cellStyle name="Comma 7 6 4" xfId="19311"/>
    <cellStyle name="Comma 7 6 4 2" xfId="19312"/>
    <cellStyle name="Comma 7 6 4 3" xfId="19313"/>
    <cellStyle name="Comma 7 6 5" xfId="19314"/>
    <cellStyle name="Comma 7 6 5 2" xfId="19315"/>
    <cellStyle name="Comma 7 6 5 3" xfId="19316"/>
    <cellStyle name="Comma 7 6 6" xfId="19317"/>
    <cellStyle name="Comma 7 6 7" xfId="19318"/>
    <cellStyle name="Comma 7 7" xfId="19319"/>
    <cellStyle name="Comma 7 7 2" xfId="19320"/>
    <cellStyle name="Comma 7 7 3" xfId="19321"/>
    <cellStyle name="Comma 7 8" xfId="19322"/>
    <cellStyle name="Comma 7 8 2" xfId="19323"/>
    <cellStyle name="Comma 7 8 3" xfId="19324"/>
    <cellStyle name="Comma 7 9" xfId="19325"/>
    <cellStyle name="Comma 7 9 2" xfId="19326"/>
    <cellStyle name="Comma 7 9 3" xfId="19327"/>
    <cellStyle name="Comma 8" xfId="858"/>
    <cellStyle name="Comma 8 10" xfId="19328"/>
    <cellStyle name="Comma 8 11" xfId="19329"/>
    <cellStyle name="Comma 8 2" xfId="859"/>
    <cellStyle name="Comma 8 2 2" xfId="1438"/>
    <cellStyle name="Comma 8 2 2 2" xfId="1541"/>
    <cellStyle name="Comma 8 2 2 2 2" xfId="19331"/>
    <cellStyle name="Comma 8 2 2 2 3" xfId="19332"/>
    <cellStyle name="Comma 8 2 2 2 4" xfId="19330"/>
    <cellStyle name="Comma 8 2 2 3" xfId="19333"/>
    <cellStyle name="Comma 8 2 2 3 2" xfId="19334"/>
    <cellStyle name="Comma 8 2 2 3 3" xfId="19335"/>
    <cellStyle name="Comma 8 2 2 4" xfId="19336"/>
    <cellStyle name="Comma 8 2 2 4 2" xfId="19337"/>
    <cellStyle name="Comma 8 2 2 4 3" xfId="19338"/>
    <cellStyle name="Comma 8 2 2 5" xfId="19339"/>
    <cellStyle name="Comma 8 2 2 5 2" xfId="19340"/>
    <cellStyle name="Comma 8 2 2 5 3" xfId="19341"/>
    <cellStyle name="Comma 8 2 2 6" xfId="19342"/>
    <cellStyle name="Comma 8 2 2 7" xfId="19343"/>
    <cellStyle name="Comma 8 2 3" xfId="19344"/>
    <cellStyle name="Comma 8 2 3 2" xfId="19345"/>
    <cellStyle name="Comma 8 2 3 3" xfId="19346"/>
    <cellStyle name="Comma 8 2 4" xfId="19347"/>
    <cellStyle name="Comma 8 2 4 2" xfId="19348"/>
    <cellStyle name="Comma 8 2 4 3" xfId="19349"/>
    <cellStyle name="Comma 8 2 5" xfId="19350"/>
    <cellStyle name="Comma 8 2 5 2" xfId="19351"/>
    <cellStyle name="Comma 8 2 5 3" xfId="19352"/>
    <cellStyle name="Comma 8 2 6" xfId="19353"/>
    <cellStyle name="Comma 8 2 6 2" xfId="19354"/>
    <cellStyle name="Comma 8 2 6 3" xfId="19355"/>
    <cellStyle name="Comma 8 2 7" xfId="19356"/>
    <cellStyle name="Comma 8 2 8" xfId="19357"/>
    <cellStyle name="Comma 8 3" xfId="860"/>
    <cellStyle name="Comma 8 3 2" xfId="861"/>
    <cellStyle name="Comma 8 3 2 2" xfId="862"/>
    <cellStyle name="Comma 8 3 2 3" xfId="19358"/>
    <cellStyle name="Comma 8 3 3" xfId="863"/>
    <cellStyle name="Comma 8 3 3 2" xfId="19359"/>
    <cellStyle name="Comma 8 3 3 3" xfId="19360"/>
    <cellStyle name="Comma 8 3 4" xfId="19361"/>
    <cellStyle name="Comma 8 3 4 2" xfId="19362"/>
    <cellStyle name="Comma 8 3 4 3" xfId="19363"/>
    <cellStyle name="Comma 8 3 5" xfId="19364"/>
    <cellStyle name="Comma 8 3 5 2" xfId="19365"/>
    <cellStyle name="Comma 8 3 5 3" xfId="19366"/>
    <cellStyle name="Comma 8 3 6" xfId="19367"/>
    <cellStyle name="Comma 8 3 7" xfId="19368"/>
    <cellStyle name="Comma 8 4" xfId="864"/>
    <cellStyle name="Comma 8 4 2" xfId="865"/>
    <cellStyle name="Comma 8 4 2 2" xfId="19369"/>
    <cellStyle name="Comma 8 4 2 3" xfId="19370"/>
    <cellStyle name="Comma 8 4 3" xfId="19371"/>
    <cellStyle name="Comma 8 4 3 2" xfId="19372"/>
    <cellStyle name="Comma 8 4 3 3" xfId="19373"/>
    <cellStyle name="Comma 8 4 4" xfId="19374"/>
    <cellStyle name="Comma 8 4 4 2" xfId="19375"/>
    <cellStyle name="Comma 8 4 4 3" xfId="19376"/>
    <cellStyle name="Comma 8 4 5" xfId="19377"/>
    <cellStyle name="Comma 8 4 5 2" xfId="19378"/>
    <cellStyle name="Comma 8 4 5 3" xfId="19379"/>
    <cellStyle name="Comma 8 4 6" xfId="19380"/>
    <cellStyle name="Comma 8 4 7" xfId="19381"/>
    <cellStyle name="Comma 8 5" xfId="866"/>
    <cellStyle name="Comma 8 5 2" xfId="19382"/>
    <cellStyle name="Comma 8 5 2 2" xfId="19383"/>
    <cellStyle name="Comma 8 5 2 3" xfId="19384"/>
    <cellStyle name="Comma 8 5 3" xfId="19385"/>
    <cellStyle name="Comma 8 5 3 2" xfId="19386"/>
    <cellStyle name="Comma 8 5 3 3" xfId="19387"/>
    <cellStyle name="Comma 8 5 4" xfId="19388"/>
    <cellStyle name="Comma 8 5 4 2" xfId="19389"/>
    <cellStyle name="Comma 8 5 4 3" xfId="19390"/>
    <cellStyle name="Comma 8 5 5" xfId="19391"/>
    <cellStyle name="Comma 8 5 5 2" xfId="19392"/>
    <cellStyle name="Comma 8 5 5 3" xfId="19393"/>
    <cellStyle name="Comma 8 5 6" xfId="19394"/>
    <cellStyle name="Comma 8 5 7" xfId="19395"/>
    <cellStyle name="Comma 8 6" xfId="19396"/>
    <cellStyle name="Comma 8 6 2" xfId="19397"/>
    <cellStyle name="Comma 8 6 3" xfId="19398"/>
    <cellStyle name="Comma 8 7" xfId="19399"/>
    <cellStyle name="Comma 8 7 2" xfId="19400"/>
    <cellStyle name="Comma 8 7 3" xfId="19401"/>
    <cellStyle name="Comma 8 8" xfId="19402"/>
    <cellStyle name="Comma 8 8 2" xfId="19403"/>
    <cellStyle name="Comma 8 8 3" xfId="19404"/>
    <cellStyle name="Comma 8 9" xfId="19405"/>
    <cellStyle name="Comma 8 9 2" xfId="19406"/>
    <cellStyle name="Comma 8 9 3" xfId="19407"/>
    <cellStyle name="Comma 9" xfId="867"/>
    <cellStyle name="Comma 9 2" xfId="1453"/>
    <cellStyle name="Comma 9 2 2" xfId="19408"/>
    <cellStyle name="Comma 9 2 2 2" xfId="19409"/>
    <cellStyle name="Comma 9 2 2 2 2" xfId="19410"/>
    <cellStyle name="Comma 9 2 2 3" xfId="19411"/>
    <cellStyle name="Comma 9 2 3" xfId="19412"/>
    <cellStyle name="Comma 9 2 3 2" xfId="19413"/>
    <cellStyle name="Comma 9 2 3 3" xfId="19414"/>
    <cellStyle name="Comma 9 2 4" xfId="19415"/>
    <cellStyle name="Comma 9 2 4 2" xfId="19416"/>
    <cellStyle name="Comma 9 2 4 3" xfId="19417"/>
    <cellStyle name="Comma 9 2 5" xfId="19418"/>
    <cellStyle name="Comma 9 2 5 2" xfId="19419"/>
    <cellStyle name="Comma 9 2 5 3" xfId="19420"/>
    <cellStyle name="Comma 9 2 6" xfId="19421"/>
    <cellStyle name="Comma 9 2 7" xfId="19422"/>
    <cellStyle name="Comma 9 3" xfId="19423"/>
    <cellStyle name="Comma 9 3 2" xfId="19424"/>
    <cellStyle name="Comma 9 3 2 2" xfId="19425"/>
    <cellStyle name="Comma 9 3 3" xfId="19426"/>
    <cellStyle name="Comma 9 4" xfId="19427"/>
    <cellStyle name="Comma 9 4 2" xfId="19428"/>
    <cellStyle name="Comma 9 4 3" xfId="19429"/>
    <cellStyle name="Comma 9 5" xfId="19430"/>
    <cellStyle name="Comma 9 5 2" xfId="19431"/>
    <cellStyle name="Comma 9 5 3" xfId="19432"/>
    <cellStyle name="Comma 9 6" xfId="19433"/>
    <cellStyle name="Comma 9 6 2" xfId="19434"/>
    <cellStyle name="Comma 9 6 3" xfId="19435"/>
    <cellStyle name="Comma 9 7" xfId="19436"/>
    <cellStyle name="Comma 9 8" xfId="19437"/>
    <cellStyle name="Comma0" xfId="19438"/>
    <cellStyle name="Currency" xfId="2" builtinId="4"/>
    <cellStyle name="Currency 10" xfId="19439"/>
    <cellStyle name="Currency 10 2" xfId="19440"/>
    <cellStyle name="Currency 10 2 2" xfId="19441"/>
    <cellStyle name="Currency 10 2 2 2" xfId="19442"/>
    <cellStyle name="Currency 10 2 2 3" xfId="19443"/>
    <cellStyle name="Currency 10 2 3" xfId="19444"/>
    <cellStyle name="Currency 10 2 3 2" xfId="19445"/>
    <cellStyle name="Currency 10 2 3 3" xfId="19446"/>
    <cellStyle name="Currency 10 2 4" xfId="19447"/>
    <cellStyle name="Currency 10 2 4 2" xfId="19448"/>
    <cellStyle name="Currency 10 2 4 3" xfId="19449"/>
    <cellStyle name="Currency 10 2 5" xfId="19450"/>
    <cellStyle name="Currency 10 2 5 2" xfId="19451"/>
    <cellStyle name="Currency 10 2 5 3" xfId="19452"/>
    <cellStyle name="Currency 10 2 6" xfId="19453"/>
    <cellStyle name="Currency 10 2 7" xfId="19454"/>
    <cellStyle name="Currency 10 3" xfId="19455"/>
    <cellStyle name="Currency 10 3 2" xfId="19456"/>
    <cellStyle name="Currency 10 3 3" xfId="19457"/>
    <cellStyle name="Currency 10 4" xfId="19458"/>
    <cellStyle name="Currency 10 4 2" xfId="19459"/>
    <cellStyle name="Currency 10 4 3" xfId="19460"/>
    <cellStyle name="Currency 10 5" xfId="19461"/>
    <cellStyle name="Currency 10 5 2" xfId="19462"/>
    <cellStyle name="Currency 10 5 3" xfId="19463"/>
    <cellStyle name="Currency 10 6" xfId="19464"/>
    <cellStyle name="Currency 10 6 2" xfId="19465"/>
    <cellStyle name="Currency 10 6 3" xfId="19466"/>
    <cellStyle name="Currency 10 7" xfId="19467"/>
    <cellStyle name="Currency 10 8" xfId="19468"/>
    <cellStyle name="Currency 11" xfId="19469"/>
    <cellStyle name="Currency 11 2" xfId="19470"/>
    <cellStyle name="Currency 11 2 2" xfId="19471"/>
    <cellStyle name="Currency 11 2 2 2" xfId="19472"/>
    <cellStyle name="Currency 11 2 2 3" xfId="19473"/>
    <cellStyle name="Currency 11 2 3" xfId="19474"/>
    <cellStyle name="Currency 11 2 3 2" xfId="19475"/>
    <cellStyle name="Currency 11 2 3 3" xfId="19476"/>
    <cellStyle name="Currency 11 2 4" xfId="19477"/>
    <cellStyle name="Currency 11 2 4 2" xfId="19478"/>
    <cellStyle name="Currency 11 2 4 3" xfId="19479"/>
    <cellStyle name="Currency 11 2 5" xfId="19480"/>
    <cellStyle name="Currency 11 2 5 2" xfId="19481"/>
    <cellStyle name="Currency 11 2 5 3" xfId="19482"/>
    <cellStyle name="Currency 11 2 6" xfId="19483"/>
    <cellStyle name="Currency 11 2 7" xfId="19484"/>
    <cellStyle name="Currency 11 3" xfId="19485"/>
    <cellStyle name="Currency 11 3 2" xfId="19486"/>
    <cellStyle name="Currency 11 3 3" xfId="19487"/>
    <cellStyle name="Currency 11 4" xfId="19488"/>
    <cellStyle name="Currency 11 4 2" xfId="19489"/>
    <cellStyle name="Currency 11 4 3" xfId="19490"/>
    <cellStyle name="Currency 11 5" xfId="19491"/>
    <cellStyle name="Currency 11 5 2" xfId="19492"/>
    <cellStyle name="Currency 11 5 3" xfId="19493"/>
    <cellStyle name="Currency 11 6" xfId="19494"/>
    <cellStyle name="Currency 11 6 2" xfId="19495"/>
    <cellStyle name="Currency 11 6 3" xfId="19496"/>
    <cellStyle name="Currency 11 7" xfId="19497"/>
    <cellStyle name="Currency 11 8" xfId="19498"/>
    <cellStyle name="Currency 12" xfId="19499"/>
    <cellStyle name="Currency 12 2" xfId="19500"/>
    <cellStyle name="Currency 12 2 2" xfId="19501"/>
    <cellStyle name="Currency 12 2 3" xfId="19502"/>
    <cellStyle name="Currency 12 3" xfId="19503"/>
    <cellStyle name="Currency 12 3 2" xfId="19504"/>
    <cellStyle name="Currency 12 3 3" xfId="19505"/>
    <cellStyle name="Currency 12 4" xfId="19506"/>
    <cellStyle name="Currency 12 4 2" xfId="19507"/>
    <cellStyle name="Currency 12 4 3" xfId="19508"/>
    <cellStyle name="Currency 12 5" xfId="19509"/>
    <cellStyle name="Currency 12 5 2" xfId="19510"/>
    <cellStyle name="Currency 12 5 3" xfId="19511"/>
    <cellStyle name="Currency 12 6" xfId="19512"/>
    <cellStyle name="Currency 12 7" xfId="19513"/>
    <cellStyle name="Currency 13" xfId="19514"/>
    <cellStyle name="Currency 13 2" xfId="19515"/>
    <cellStyle name="Currency 13 3" xfId="19516"/>
    <cellStyle name="Currency 14" xfId="19517"/>
    <cellStyle name="Currency 14 2" xfId="19518"/>
    <cellStyle name="Currency 14 3" xfId="19519"/>
    <cellStyle name="Currency 14 4" xfId="19520"/>
    <cellStyle name="Currency 15" xfId="19521"/>
    <cellStyle name="Currency 16" xfId="19522"/>
    <cellStyle name="Currency 17" xfId="19523"/>
    <cellStyle name="Currency 18" xfId="19524"/>
    <cellStyle name="Currency 19" xfId="19525"/>
    <cellStyle name="Currency 2" xfId="868"/>
    <cellStyle name="Currency 2 10" xfId="19527"/>
    <cellStyle name="Currency 2 10 2" xfId="19528"/>
    <cellStyle name="Currency 2 10 3" xfId="19529"/>
    <cellStyle name="Currency 2 11" xfId="19530"/>
    <cellStyle name="Currency 2 12" xfId="19531"/>
    <cellStyle name="Currency 2 13" xfId="19532"/>
    <cellStyle name="Currency 2 14" xfId="19533"/>
    <cellStyle name="Currency 2 15" xfId="19534"/>
    <cellStyle name="Currency 2 16" xfId="19535"/>
    <cellStyle name="Currency 2 17" xfId="19536"/>
    <cellStyle name="Currency 2 18" xfId="19537"/>
    <cellStyle name="Currency 2 19" xfId="19538"/>
    <cellStyle name="Currency 2 2" xfId="869"/>
    <cellStyle name="Currency 2 2 10" xfId="19540"/>
    <cellStyle name="Currency 2 2 10 2" xfId="19541"/>
    <cellStyle name="Currency 2 2 10 2 2" xfId="19542"/>
    <cellStyle name="Currency 2 2 10 2 3" xfId="19543"/>
    <cellStyle name="Currency 2 2 10 3" xfId="19544"/>
    <cellStyle name="Currency 2 2 10 3 2" xfId="19545"/>
    <cellStyle name="Currency 2 2 10 3 3" xfId="19546"/>
    <cellStyle name="Currency 2 2 10 4" xfId="19547"/>
    <cellStyle name="Currency 2 2 10 4 2" xfId="19548"/>
    <cellStyle name="Currency 2 2 10 4 3" xfId="19549"/>
    <cellStyle name="Currency 2 2 10 5" xfId="19550"/>
    <cellStyle name="Currency 2 2 10 5 2" xfId="19551"/>
    <cellStyle name="Currency 2 2 10 5 3" xfId="19552"/>
    <cellStyle name="Currency 2 2 10 6" xfId="19553"/>
    <cellStyle name="Currency 2 2 10 7" xfId="19554"/>
    <cellStyle name="Currency 2 2 11" xfId="19555"/>
    <cellStyle name="Currency 2 2 11 2" xfId="19556"/>
    <cellStyle name="Currency 2 2 11 3" xfId="19557"/>
    <cellStyle name="Currency 2 2 12" xfId="19558"/>
    <cellStyle name="Currency 2 2 12 2" xfId="19559"/>
    <cellStyle name="Currency 2 2 12 3" xfId="19560"/>
    <cellStyle name="Currency 2 2 13" xfId="19561"/>
    <cellStyle name="Currency 2 2 13 2" xfId="19562"/>
    <cellStyle name="Currency 2 2 13 3" xfId="19563"/>
    <cellStyle name="Currency 2 2 14" xfId="19564"/>
    <cellStyle name="Currency 2 2 14 2" xfId="19565"/>
    <cellStyle name="Currency 2 2 14 3" xfId="19566"/>
    <cellStyle name="Currency 2 2 15" xfId="19567"/>
    <cellStyle name="Currency 2 2 16" xfId="19568"/>
    <cellStyle name="Currency 2 2 17" xfId="19539"/>
    <cellStyle name="Currency 2 2 2" xfId="870"/>
    <cellStyle name="Currency 2 2 2 10" xfId="19570"/>
    <cellStyle name="Currency 2 2 2 10 2" xfId="19571"/>
    <cellStyle name="Currency 2 2 2 10 3" xfId="19572"/>
    <cellStyle name="Currency 2 2 2 11" xfId="19573"/>
    <cellStyle name="Currency 2 2 2 11 2" xfId="19574"/>
    <cellStyle name="Currency 2 2 2 11 3" xfId="19575"/>
    <cellStyle name="Currency 2 2 2 12" xfId="19576"/>
    <cellStyle name="Currency 2 2 2 12 2" xfId="19577"/>
    <cellStyle name="Currency 2 2 2 12 3" xfId="19578"/>
    <cellStyle name="Currency 2 2 2 13" xfId="19579"/>
    <cellStyle name="Currency 2 2 2 13 2" xfId="19580"/>
    <cellStyle name="Currency 2 2 2 13 3" xfId="19581"/>
    <cellStyle name="Currency 2 2 2 14" xfId="19582"/>
    <cellStyle name="Currency 2 2 2 15" xfId="19583"/>
    <cellStyle name="Currency 2 2 2 16" xfId="19569"/>
    <cellStyle name="Currency 2 2 2 2" xfId="1542"/>
    <cellStyle name="Currency 2 2 2 2 10" xfId="19585"/>
    <cellStyle name="Currency 2 2 2 2 10 2" xfId="19586"/>
    <cellStyle name="Currency 2 2 2 2 10 3" xfId="19587"/>
    <cellStyle name="Currency 2 2 2 2 11" xfId="19588"/>
    <cellStyle name="Currency 2 2 2 2 11 2" xfId="19589"/>
    <cellStyle name="Currency 2 2 2 2 11 3" xfId="19590"/>
    <cellStyle name="Currency 2 2 2 2 12" xfId="19591"/>
    <cellStyle name="Currency 2 2 2 2 12 2" xfId="19592"/>
    <cellStyle name="Currency 2 2 2 2 12 3" xfId="19593"/>
    <cellStyle name="Currency 2 2 2 2 13" xfId="19594"/>
    <cellStyle name="Currency 2 2 2 2 14" xfId="19595"/>
    <cellStyle name="Currency 2 2 2 2 15" xfId="19584"/>
    <cellStyle name="Currency 2 2 2 2 2" xfId="19596"/>
    <cellStyle name="Currency 2 2 2 2 2 10" xfId="19597"/>
    <cellStyle name="Currency 2 2 2 2 2 11" xfId="19598"/>
    <cellStyle name="Currency 2 2 2 2 2 2" xfId="19599"/>
    <cellStyle name="Currency 2 2 2 2 2 2 2" xfId="19600"/>
    <cellStyle name="Currency 2 2 2 2 2 2 2 2" xfId="19601"/>
    <cellStyle name="Currency 2 2 2 2 2 2 2 2 2" xfId="19602"/>
    <cellStyle name="Currency 2 2 2 2 2 2 2 2 3" xfId="19603"/>
    <cellStyle name="Currency 2 2 2 2 2 2 2 3" xfId="19604"/>
    <cellStyle name="Currency 2 2 2 2 2 2 2 3 2" xfId="19605"/>
    <cellStyle name="Currency 2 2 2 2 2 2 2 3 3" xfId="19606"/>
    <cellStyle name="Currency 2 2 2 2 2 2 2 4" xfId="19607"/>
    <cellStyle name="Currency 2 2 2 2 2 2 2 4 2" xfId="19608"/>
    <cellStyle name="Currency 2 2 2 2 2 2 2 4 3" xfId="19609"/>
    <cellStyle name="Currency 2 2 2 2 2 2 2 5" xfId="19610"/>
    <cellStyle name="Currency 2 2 2 2 2 2 2 5 2" xfId="19611"/>
    <cellStyle name="Currency 2 2 2 2 2 2 2 5 3" xfId="19612"/>
    <cellStyle name="Currency 2 2 2 2 2 2 2 6" xfId="19613"/>
    <cellStyle name="Currency 2 2 2 2 2 2 2 7" xfId="19614"/>
    <cellStyle name="Currency 2 2 2 2 2 2 3" xfId="19615"/>
    <cellStyle name="Currency 2 2 2 2 2 2 3 2" xfId="19616"/>
    <cellStyle name="Currency 2 2 2 2 2 2 3 3" xfId="19617"/>
    <cellStyle name="Currency 2 2 2 2 2 2 4" xfId="19618"/>
    <cellStyle name="Currency 2 2 2 2 2 2 4 2" xfId="19619"/>
    <cellStyle name="Currency 2 2 2 2 2 2 4 3" xfId="19620"/>
    <cellStyle name="Currency 2 2 2 2 2 2 5" xfId="19621"/>
    <cellStyle name="Currency 2 2 2 2 2 2 5 2" xfId="19622"/>
    <cellStyle name="Currency 2 2 2 2 2 2 5 3" xfId="19623"/>
    <cellStyle name="Currency 2 2 2 2 2 2 6" xfId="19624"/>
    <cellStyle name="Currency 2 2 2 2 2 2 6 2" xfId="19625"/>
    <cellStyle name="Currency 2 2 2 2 2 2 6 3" xfId="19626"/>
    <cellStyle name="Currency 2 2 2 2 2 2 7" xfId="19627"/>
    <cellStyle name="Currency 2 2 2 2 2 2 8" xfId="19628"/>
    <cellStyle name="Currency 2 2 2 2 2 3" xfId="19629"/>
    <cellStyle name="Currency 2 2 2 2 2 3 2" xfId="19630"/>
    <cellStyle name="Currency 2 2 2 2 2 3 2 2" xfId="19631"/>
    <cellStyle name="Currency 2 2 2 2 2 3 2 3" xfId="19632"/>
    <cellStyle name="Currency 2 2 2 2 2 3 3" xfId="19633"/>
    <cellStyle name="Currency 2 2 2 2 2 3 3 2" xfId="19634"/>
    <cellStyle name="Currency 2 2 2 2 2 3 3 3" xfId="19635"/>
    <cellStyle name="Currency 2 2 2 2 2 3 4" xfId="19636"/>
    <cellStyle name="Currency 2 2 2 2 2 3 4 2" xfId="19637"/>
    <cellStyle name="Currency 2 2 2 2 2 3 4 3" xfId="19638"/>
    <cellStyle name="Currency 2 2 2 2 2 3 5" xfId="19639"/>
    <cellStyle name="Currency 2 2 2 2 2 3 5 2" xfId="19640"/>
    <cellStyle name="Currency 2 2 2 2 2 3 5 3" xfId="19641"/>
    <cellStyle name="Currency 2 2 2 2 2 3 6" xfId="19642"/>
    <cellStyle name="Currency 2 2 2 2 2 3 7" xfId="19643"/>
    <cellStyle name="Currency 2 2 2 2 2 4" xfId="19644"/>
    <cellStyle name="Currency 2 2 2 2 2 4 2" xfId="19645"/>
    <cellStyle name="Currency 2 2 2 2 2 4 2 2" xfId="19646"/>
    <cellStyle name="Currency 2 2 2 2 2 4 2 3" xfId="19647"/>
    <cellStyle name="Currency 2 2 2 2 2 4 3" xfId="19648"/>
    <cellStyle name="Currency 2 2 2 2 2 4 3 2" xfId="19649"/>
    <cellStyle name="Currency 2 2 2 2 2 4 3 3" xfId="19650"/>
    <cellStyle name="Currency 2 2 2 2 2 4 4" xfId="19651"/>
    <cellStyle name="Currency 2 2 2 2 2 4 4 2" xfId="19652"/>
    <cellStyle name="Currency 2 2 2 2 2 4 4 3" xfId="19653"/>
    <cellStyle name="Currency 2 2 2 2 2 4 5" xfId="19654"/>
    <cellStyle name="Currency 2 2 2 2 2 4 5 2" xfId="19655"/>
    <cellStyle name="Currency 2 2 2 2 2 4 5 3" xfId="19656"/>
    <cellStyle name="Currency 2 2 2 2 2 4 6" xfId="19657"/>
    <cellStyle name="Currency 2 2 2 2 2 4 7" xfId="19658"/>
    <cellStyle name="Currency 2 2 2 2 2 5" xfId="19659"/>
    <cellStyle name="Currency 2 2 2 2 2 5 2" xfId="19660"/>
    <cellStyle name="Currency 2 2 2 2 2 5 2 2" xfId="19661"/>
    <cellStyle name="Currency 2 2 2 2 2 5 2 3" xfId="19662"/>
    <cellStyle name="Currency 2 2 2 2 2 5 3" xfId="19663"/>
    <cellStyle name="Currency 2 2 2 2 2 5 3 2" xfId="19664"/>
    <cellStyle name="Currency 2 2 2 2 2 5 3 3" xfId="19665"/>
    <cellStyle name="Currency 2 2 2 2 2 5 4" xfId="19666"/>
    <cellStyle name="Currency 2 2 2 2 2 5 4 2" xfId="19667"/>
    <cellStyle name="Currency 2 2 2 2 2 5 4 3" xfId="19668"/>
    <cellStyle name="Currency 2 2 2 2 2 5 5" xfId="19669"/>
    <cellStyle name="Currency 2 2 2 2 2 5 5 2" xfId="19670"/>
    <cellStyle name="Currency 2 2 2 2 2 5 5 3" xfId="19671"/>
    <cellStyle name="Currency 2 2 2 2 2 5 6" xfId="19672"/>
    <cellStyle name="Currency 2 2 2 2 2 5 7" xfId="19673"/>
    <cellStyle name="Currency 2 2 2 2 2 6" xfId="19674"/>
    <cellStyle name="Currency 2 2 2 2 2 6 2" xfId="19675"/>
    <cellStyle name="Currency 2 2 2 2 2 6 3" xfId="19676"/>
    <cellStyle name="Currency 2 2 2 2 2 7" xfId="19677"/>
    <cellStyle name="Currency 2 2 2 2 2 7 2" xfId="19678"/>
    <cellStyle name="Currency 2 2 2 2 2 7 3" xfId="19679"/>
    <cellStyle name="Currency 2 2 2 2 2 8" xfId="19680"/>
    <cellStyle name="Currency 2 2 2 2 2 8 2" xfId="19681"/>
    <cellStyle name="Currency 2 2 2 2 2 8 3" xfId="19682"/>
    <cellStyle name="Currency 2 2 2 2 2 9" xfId="19683"/>
    <cellStyle name="Currency 2 2 2 2 2 9 2" xfId="19684"/>
    <cellStyle name="Currency 2 2 2 2 2 9 3" xfId="19685"/>
    <cellStyle name="Currency 2 2 2 2 3" xfId="19686"/>
    <cellStyle name="Currency 2 2 2 2 3 2" xfId="19687"/>
    <cellStyle name="Currency 2 2 2 2 3 2 2" xfId="19688"/>
    <cellStyle name="Currency 2 2 2 2 3 2 2 2" xfId="19689"/>
    <cellStyle name="Currency 2 2 2 2 3 2 2 3" xfId="19690"/>
    <cellStyle name="Currency 2 2 2 2 3 2 3" xfId="19691"/>
    <cellStyle name="Currency 2 2 2 2 3 2 3 2" xfId="19692"/>
    <cellStyle name="Currency 2 2 2 2 3 2 3 3" xfId="19693"/>
    <cellStyle name="Currency 2 2 2 2 3 2 4" xfId="19694"/>
    <cellStyle name="Currency 2 2 2 2 3 2 4 2" xfId="19695"/>
    <cellStyle name="Currency 2 2 2 2 3 2 4 3" xfId="19696"/>
    <cellStyle name="Currency 2 2 2 2 3 2 5" xfId="19697"/>
    <cellStyle name="Currency 2 2 2 2 3 2 5 2" xfId="19698"/>
    <cellStyle name="Currency 2 2 2 2 3 2 5 3" xfId="19699"/>
    <cellStyle name="Currency 2 2 2 2 3 2 6" xfId="19700"/>
    <cellStyle name="Currency 2 2 2 2 3 2 7" xfId="19701"/>
    <cellStyle name="Currency 2 2 2 2 3 3" xfId="19702"/>
    <cellStyle name="Currency 2 2 2 2 3 3 2" xfId="19703"/>
    <cellStyle name="Currency 2 2 2 2 3 3 3" xfId="19704"/>
    <cellStyle name="Currency 2 2 2 2 3 4" xfId="19705"/>
    <cellStyle name="Currency 2 2 2 2 3 4 2" xfId="19706"/>
    <cellStyle name="Currency 2 2 2 2 3 4 3" xfId="19707"/>
    <cellStyle name="Currency 2 2 2 2 3 5" xfId="19708"/>
    <cellStyle name="Currency 2 2 2 2 3 5 2" xfId="19709"/>
    <cellStyle name="Currency 2 2 2 2 3 5 3" xfId="19710"/>
    <cellStyle name="Currency 2 2 2 2 3 6" xfId="19711"/>
    <cellStyle name="Currency 2 2 2 2 3 6 2" xfId="19712"/>
    <cellStyle name="Currency 2 2 2 2 3 6 3" xfId="19713"/>
    <cellStyle name="Currency 2 2 2 2 3 7" xfId="19714"/>
    <cellStyle name="Currency 2 2 2 2 3 8" xfId="19715"/>
    <cellStyle name="Currency 2 2 2 2 4" xfId="19716"/>
    <cellStyle name="Currency 2 2 2 2 4 2" xfId="19717"/>
    <cellStyle name="Currency 2 2 2 2 4 2 2" xfId="19718"/>
    <cellStyle name="Currency 2 2 2 2 4 2 2 2" xfId="19719"/>
    <cellStyle name="Currency 2 2 2 2 4 2 2 3" xfId="19720"/>
    <cellStyle name="Currency 2 2 2 2 4 2 3" xfId="19721"/>
    <cellStyle name="Currency 2 2 2 2 4 2 3 2" xfId="19722"/>
    <cellStyle name="Currency 2 2 2 2 4 2 3 3" xfId="19723"/>
    <cellStyle name="Currency 2 2 2 2 4 2 4" xfId="19724"/>
    <cellStyle name="Currency 2 2 2 2 4 2 4 2" xfId="19725"/>
    <cellStyle name="Currency 2 2 2 2 4 2 4 3" xfId="19726"/>
    <cellStyle name="Currency 2 2 2 2 4 2 5" xfId="19727"/>
    <cellStyle name="Currency 2 2 2 2 4 2 5 2" xfId="19728"/>
    <cellStyle name="Currency 2 2 2 2 4 2 5 3" xfId="19729"/>
    <cellStyle name="Currency 2 2 2 2 4 2 6" xfId="19730"/>
    <cellStyle name="Currency 2 2 2 2 4 2 7" xfId="19731"/>
    <cellStyle name="Currency 2 2 2 2 4 3" xfId="19732"/>
    <cellStyle name="Currency 2 2 2 2 4 3 2" xfId="19733"/>
    <cellStyle name="Currency 2 2 2 2 4 3 3" xfId="19734"/>
    <cellStyle name="Currency 2 2 2 2 4 4" xfId="19735"/>
    <cellStyle name="Currency 2 2 2 2 4 4 2" xfId="19736"/>
    <cellStyle name="Currency 2 2 2 2 4 4 3" xfId="19737"/>
    <cellStyle name="Currency 2 2 2 2 4 5" xfId="19738"/>
    <cellStyle name="Currency 2 2 2 2 4 5 2" xfId="19739"/>
    <cellStyle name="Currency 2 2 2 2 4 5 3" xfId="19740"/>
    <cellStyle name="Currency 2 2 2 2 4 6" xfId="19741"/>
    <cellStyle name="Currency 2 2 2 2 4 6 2" xfId="19742"/>
    <cellStyle name="Currency 2 2 2 2 4 6 3" xfId="19743"/>
    <cellStyle name="Currency 2 2 2 2 4 7" xfId="19744"/>
    <cellStyle name="Currency 2 2 2 2 4 8" xfId="19745"/>
    <cellStyle name="Currency 2 2 2 2 5" xfId="19746"/>
    <cellStyle name="Currency 2 2 2 2 5 2" xfId="19747"/>
    <cellStyle name="Currency 2 2 2 2 5 2 2" xfId="19748"/>
    <cellStyle name="Currency 2 2 2 2 5 2 3" xfId="19749"/>
    <cellStyle name="Currency 2 2 2 2 5 3" xfId="19750"/>
    <cellStyle name="Currency 2 2 2 2 5 3 2" xfId="19751"/>
    <cellStyle name="Currency 2 2 2 2 5 3 3" xfId="19752"/>
    <cellStyle name="Currency 2 2 2 2 5 4" xfId="19753"/>
    <cellStyle name="Currency 2 2 2 2 5 4 2" xfId="19754"/>
    <cellStyle name="Currency 2 2 2 2 5 4 3" xfId="19755"/>
    <cellStyle name="Currency 2 2 2 2 5 5" xfId="19756"/>
    <cellStyle name="Currency 2 2 2 2 5 5 2" xfId="19757"/>
    <cellStyle name="Currency 2 2 2 2 5 5 3" xfId="19758"/>
    <cellStyle name="Currency 2 2 2 2 5 6" xfId="19759"/>
    <cellStyle name="Currency 2 2 2 2 5 7" xfId="19760"/>
    <cellStyle name="Currency 2 2 2 2 6" xfId="19761"/>
    <cellStyle name="Currency 2 2 2 2 6 2" xfId="19762"/>
    <cellStyle name="Currency 2 2 2 2 6 2 2" xfId="19763"/>
    <cellStyle name="Currency 2 2 2 2 6 2 3" xfId="19764"/>
    <cellStyle name="Currency 2 2 2 2 6 3" xfId="19765"/>
    <cellStyle name="Currency 2 2 2 2 6 3 2" xfId="19766"/>
    <cellStyle name="Currency 2 2 2 2 6 3 3" xfId="19767"/>
    <cellStyle name="Currency 2 2 2 2 6 4" xfId="19768"/>
    <cellStyle name="Currency 2 2 2 2 6 4 2" xfId="19769"/>
    <cellStyle name="Currency 2 2 2 2 6 4 3" xfId="19770"/>
    <cellStyle name="Currency 2 2 2 2 6 5" xfId="19771"/>
    <cellStyle name="Currency 2 2 2 2 6 5 2" xfId="19772"/>
    <cellStyle name="Currency 2 2 2 2 6 5 3" xfId="19773"/>
    <cellStyle name="Currency 2 2 2 2 6 6" xfId="19774"/>
    <cellStyle name="Currency 2 2 2 2 6 7" xfId="19775"/>
    <cellStyle name="Currency 2 2 2 2 7" xfId="19776"/>
    <cellStyle name="Currency 2 2 2 2 7 2" xfId="19777"/>
    <cellStyle name="Currency 2 2 2 2 7 2 2" xfId="19778"/>
    <cellStyle name="Currency 2 2 2 2 7 2 3" xfId="19779"/>
    <cellStyle name="Currency 2 2 2 2 7 3" xfId="19780"/>
    <cellStyle name="Currency 2 2 2 2 7 3 2" xfId="19781"/>
    <cellStyle name="Currency 2 2 2 2 7 3 3" xfId="19782"/>
    <cellStyle name="Currency 2 2 2 2 7 4" xfId="19783"/>
    <cellStyle name="Currency 2 2 2 2 7 4 2" xfId="19784"/>
    <cellStyle name="Currency 2 2 2 2 7 4 3" xfId="19785"/>
    <cellStyle name="Currency 2 2 2 2 7 5" xfId="19786"/>
    <cellStyle name="Currency 2 2 2 2 7 5 2" xfId="19787"/>
    <cellStyle name="Currency 2 2 2 2 7 5 3" xfId="19788"/>
    <cellStyle name="Currency 2 2 2 2 7 6" xfId="19789"/>
    <cellStyle name="Currency 2 2 2 2 7 7" xfId="19790"/>
    <cellStyle name="Currency 2 2 2 2 8" xfId="19791"/>
    <cellStyle name="Currency 2 2 2 2 8 2" xfId="19792"/>
    <cellStyle name="Currency 2 2 2 2 8 2 2" xfId="19793"/>
    <cellStyle name="Currency 2 2 2 2 8 2 3" xfId="19794"/>
    <cellStyle name="Currency 2 2 2 2 8 3" xfId="19795"/>
    <cellStyle name="Currency 2 2 2 2 8 3 2" xfId="19796"/>
    <cellStyle name="Currency 2 2 2 2 8 3 3" xfId="19797"/>
    <cellStyle name="Currency 2 2 2 2 8 4" xfId="19798"/>
    <cellStyle name="Currency 2 2 2 2 8 4 2" xfId="19799"/>
    <cellStyle name="Currency 2 2 2 2 8 4 3" xfId="19800"/>
    <cellStyle name="Currency 2 2 2 2 8 5" xfId="19801"/>
    <cellStyle name="Currency 2 2 2 2 8 5 2" xfId="19802"/>
    <cellStyle name="Currency 2 2 2 2 8 5 3" xfId="19803"/>
    <cellStyle name="Currency 2 2 2 2 8 6" xfId="19804"/>
    <cellStyle name="Currency 2 2 2 2 8 7" xfId="19805"/>
    <cellStyle name="Currency 2 2 2 2 9" xfId="19806"/>
    <cellStyle name="Currency 2 2 2 2 9 2" xfId="19807"/>
    <cellStyle name="Currency 2 2 2 2 9 3" xfId="19808"/>
    <cellStyle name="Currency 2 2 2 3" xfId="19809"/>
    <cellStyle name="Currency 2 2 2 3 10" xfId="19810"/>
    <cellStyle name="Currency 2 2 2 3 11" xfId="19811"/>
    <cellStyle name="Currency 2 2 2 3 2" xfId="19812"/>
    <cellStyle name="Currency 2 2 2 3 2 2" xfId="19813"/>
    <cellStyle name="Currency 2 2 2 3 2 2 2" xfId="19814"/>
    <cellStyle name="Currency 2 2 2 3 2 2 2 2" xfId="19815"/>
    <cellStyle name="Currency 2 2 2 3 2 2 2 3" xfId="19816"/>
    <cellStyle name="Currency 2 2 2 3 2 2 3" xfId="19817"/>
    <cellStyle name="Currency 2 2 2 3 2 2 3 2" xfId="19818"/>
    <cellStyle name="Currency 2 2 2 3 2 2 3 3" xfId="19819"/>
    <cellStyle name="Currency 2 2 2 3 2 2 4" xfId="19820"/>
    <cellStyle name="Currency 2 2 2 3 2 2 4 2" xfId="19821"/>
    <cellStyle name="Currency 2 2 2 3 2 2 4 3" xfId="19822"/>
    <cellStyle name="Currency 2 2 2 3 2 2 5" xfId="19823"/>
    <cellStyle name="Currency 2 2 2 3 2 2 5 2" xfId="19824"/>
    <cellStyle name="Currency 2 2 2 3 2 2 5 3" xfId="19825"/>
    <cellStyle name="Currency 2 2 2 3 2 2 6" xfId="19826"/>
    <cellStyle name="Currency 2 2 2 3 2 2 7" xfId="19827"/>
    <cellStyle name="Currency 2 2 2 3 2 3" xfId="19828"/>
    <cellStyle name="Currency 2 2 2 3 2 3 2" xfId="19829"/>
    <cellStyle name="Currency 2 2 2 3 2 3 3" xfId="19830"/>
    <cellStyle name="Currency 2 2 2 3 2 4" xfId="19831"/>
    <cellStyle name="Currency 2 2 2 3 2 4 2" xfId="19832"/>
    <cellStyle name="Currency 2 2 2 3 2 4 3" xfId="19833"/>
    <cellStyle name="Currency 2 2 2 3 2 5" xfId="19834"/>
    <cellStyle name="Currency 2 2 2 3 2 5 2" xfId="19835"/>
    <cellStyle name="Currency 2 2 2 3 2 5 3" xfId="19836"/>
    <cellStyle name="Currency 2 2 2 3 2 6" xfId="19837"/>
    <cellStyle name="Currency 2 2 2 3 2 6 2" xfId="19838"/>
    <cellStyle name="Currency 2 2 2 3 2 6 3" xfId="19839"/>
    <cellStyle name="Currency 2 2 2 3 2 7" xfId="19840"/>
    <cellStyle name="Currency 2 2 2 3 2 8" xfId="19841"/>
    <cellStyle name="Currency 2 2 2 3 3" xfId="19842"/>
    <cellStyle name="Currency 2 2 2 3 3 2" xfId="19843"/>
    <cellStyle name="Currency 2 2 2 3 3 2 2" xfId="19844"/>
    <cellStyle name="Currency 2 2 2 3 3 2 3" xfId="19845"/>
    <cellStyle name="Currency 2 2 2 3 3 3" xfId="19846"/>
    <cellStyle name="Currency 2 2 2 3 3 3 2" xfId="19847"/>
    <cellStyle name="Currency 2 2 2 3 3 3 3" xfId="19848"/>
    <cellStyle name="Currency 2 2 2 3 3 4" xfId="19849"/>
    <cellStyle name="Currency 2 2 2 3 3 4 2" xfId="19850"/>
    <cellStyle name="Currency 2 2 2 3 3 4 3" xfId="19851"/>
    <cellStyle name="Currency 2 2 2 3 3 5" xfId="19852"/>
    <cellStyle name="Currency 2 2 2 3 3 5 2" xfId="19853"/>
    <cellStyle name="Currency 2 2 2 3 3 5 3" xfId="19854"/>
    <cellStyle name="Currency 2 2 2 3 3 6" xfId="19855"/>
    <cellStyle name="Currency 2 2 2 3 3 7" xfId="19856"/>
    <cellStyle name="Currency 2 2 2 3 4" xfId="19857"/>
    <cellStyle name="Currency 2 2 2 3 4 2" xfId="19858"/>
    <cellStyle name="Currency 2 2 2 3 4 2 2" xfId="19859"/>
    <cellStyle name="Currency 2 2 2 3 4 2 3" xfId="19860"/>
    <cellStyle name="Currency 2 2 2 3 4 3" xfId="19861"/>
    <cellStyle name="Currency 2 2 2 3 4 3 2" xfId="19862"/>
    <cellStyle name="Currency 2 2 2 3 4 3 3" xfId="19863"/>
    <cellStyle name="Currency 2 2 2 3 4 4" xfId="19864"/>
    <cellStyle name="Currency 2 2 2 3 4 4 2" xfId="19865"/>
    <cellStyle name="Currency 2 2 2 3 4 4 3" xfId="19866"/>
    <cellStyle name="Currency 2 2 2 3 4 5" xfId="19867"/>
    <cellStyle name="Currency 2 2 2 3 4 5 2" xfId="19868"/>
    <cellStyle name="Currency 2 2 2 3 4 5 3" xfId="19869"/>
    <cellStyle name="Currency 2 2 2 3 4 6" xfId="19870"/>
    <cellStyle name="Currency 2 2 2 3 4 7" xfId="19871"/>
    <cellStyle name="Currency 2 2 2 3 5" xfId="19872"/>
    <cellStyle name="Currency 2 2 2 3 5 2" xfId="19873"/>
    <cellStyle name="Currency 2 2 2 3 5 2 2" xfId="19874"/>
    <cellStyle name="Currency 2 2 2 3 5 2 3" xfId="19875"/>
    <cellStyle name="Currency 2 2 2 3 5 3" xfId="19876"/>
    <cellStyle name="Currency 2 2 2 3 5 3 2" xfId="19877"/>
    <cellStyle name="Currency 2 2 2 3 5 3 3" xfId="19878"/>
    <cellStyle name="Currency 2 2 2 3 5 4" xfId="19879"/>
    <cellStyle name="Currency 2 2 2 3 5 4 2" xfId="19880"/>
    <cellStyle name="Currency 2 2 2 3 5 4 3" xfId="19881"/>
    <cellStyle name="Currency 2 2 2 3 5 5" xfId="19882"/>
    <cellStyle name="Currency 2 2 2 3 5 5 2" xfId="19883"/>
    <cellStyle name="Currency 2 2 2 3 5 5 3" xfId="19884"/>
    <cellStyle name="Currency 2 2 2 3 5 6" xfId="19885"/>
    <cellStyle name="Currency 2 2 2 3 5 7" xfId="19886"/>
    <cellStyle name="Currency 2 2 2 3 6" xfId="19887"/>
    <cellStyle name="Currency 2 2 2 3 6 2" xfId="19888"/>
    <cellStyle name="Currency 2 2 2 3 6 3" xfId="19889"/>
    <cellStyle name="Currency 2 2 2 3 7" xfId="19890"/>
    <cellStyle name="Currency 2 2 2 3 7 2" xfId="19891"/>
    <cellStyle name="Currency 2 2 2 3 7 3" xfId="19892"/>
    <cellStyle name="Currency 2 2 2 3 8" xfId="19893"/>
    <cellStyle name="Currency 2 2 2 3 8 2" xfId="19894"/>
    <cellStyle name="Currency 2 2 2 3 8 3" xfId="19895"/>
    <cellStyle name="Currency 2 2 2 3 9" xfId="19896"/>
    <cellStyle name="Currency 2 2 2 3 9 2" xfId="19897"/>
    <cellStyle name="Currency 2 2 2 3 9 3" xfId="19898"/>
    <cellStyle name="Currency 2 2 2 4" xfId="19899"/>
    <cellStyle name="Currency 2 2 2 4 2" xfId="19900"/>
    <cellStyle name="Currency 2 2 2 4 2 2" xfId="19901"/>
    <cellStyle name="Currency 2 2 2 4 2 2 2" xfId="19902"/>
    <cellStyle name="Currency 2 2 2 4 2 2 3" xfId="19903"/>
    <cellStyle name="Currency 2 2 2 4 2 3" xfId="19904"/>
    <cellStyle name="Currency 2 2 2 4 2 3 2" xfId="19905"/>
    <cellStyle name="Currency 2 2 2 4 2 3 3" xfId="19906"/>
    <cellStyle name="Currency 2 2 2 4 2 4" xfId="19907"/>
    <cellStyle name="Currency 2 2 2 4 2 4 2" xfId="19908"/>
    <cellStyle name="Currency 2 2 2 4 2 4 3" xfId="19909"/>
    <cellStyle name="Currency 2 2 2 4 2 5" xfId="19910"/>
    <cellStyle name="Currency 2 2 2 4 2 5 2" xfId="19911"/>
    <cellStyle name="Currency 2 2 2 4 2 5 3" xfId="19912"/>
    <cellStyle name="Currency 2 2 2 4 2 6" xfId="19913"/>
    <cellStyle name="Currency 2 2 2 4 2 7" xfId="19914"/>
    <cellStyle name="Currency 2 2 2 4 3" xfId="19915"/>
    <cellStyle name="Currency 2 2 2 4 3 2" xfId="19916"/>
    <cellStyle name="Currency 2 2 2 4 3 3" xfId="19917"/>
    <cellStyle name="Currency 2 2 2 4 4" xfId="19918"/>
    <cellStyle name="Currency 2 2 2 4 4 2" xfId="19919"/>
    <cellStyle name="Currency 2 2 2 4 4 3" xfId="19920"/>
    <cellStyle name="Currency 2 2 2 4 5" xfId="19921"/>
    <cellStyle name="Currency 2 2 2 4 5 2" xfId="19922"/>
    <cellStyle name="Currency 2 2 2 4 5 3" xfId="19923"/>
    <cellStyle name="Currency 2 2 2 4 6" xfId="19924"/>
    <cellStyle name="Currency 2 2 2 4 6 2" xfId="19925"/>
    <cellStyle name="Currency 2 2 2 4 6 3" xfId="19926"/>
    <cellStyle name="Currency 2 2 2 4 7" xfId="19927"/>
    <cellStyle name="Currency 2 2 2 4 8" xfId="19928"/>
    <cellStyle name="Currency 2 2 2 5" xfId="19929"/>
    <cellStyle name="Currency 2 2 2 5 2" xfId="19930"/>
    <cellStyle name="Currency 2 2 2 5 2 2" xfId="19931"/>
    <cellStyle name="Currency 2 2 2 5 2 2 2" xfId="19932"/>
    <cellStyle name="Currency 2 2 2 5 2 2 3" xfId="19933"/>
    <cellStyle name="Currency 2 2 2 5 2 3" xfId="19934"/>
    <cellStyle name="Currency 2 2 2 5 2 3 2" xfId="19935"/>
    <cellStyle name="Currency 2 2 2 5 2 3 3" xfId="19936"/>
    <cellStyle name="Currency 2 2 2 5 2 4" xfId="19937"/>
    <cellStyle name="Currency 2 2 2 5 2 4 2" xfId="19938"/>
    <cellStyle name="Currency 2 2 2 5 2 4 3" xfId="19939"/>
    <cellStyle name="Currency 2 2 2 5 2 5" xfId="19940"/>
    <cellStyle name="Currency 2 2 2 5 2 5 2" xfId="19941"/>
    <cellStyle name="Currency 2 2 2 5 2 5 3" xfId="19942"/>
    <cellStyle name="Currency 2 2 2 5 2 6" xfId="19943"/>
    <cellStyle name="Currency 2 2 2 5 2 7" xfId="19944"/>
    <cellStyle name="Currency 2 2 2 5 3" xfId="19945"/>
    <cellStyle name="Currency 2 2 2 5 3 2" xfId="19946"/>
    <cellStyle name="Currency 2 2 2 5 3 3" xfId="19947"/>
    <cellStyle name="Currency 2 2 2 5 4" xfId="19948"/>
    <cellStyle name="Currency 2 2 2 5 4 2" xfId="19949"/>
    <cellStyle name="Currency 2 2 2 5 4 3" xfId="19950"/>
    <cellStyle name="Currency 2 2 2 5 5" xfId="19951"/>
    <cellStyle name="Currency 2 2 2 5 5 2" xfId="19952"/>
    <cellStyle name="Currency 2 2 2 5 5 3" xfId="19953"/>
    <cellStyle name="Currency 2 2 2 5 6" xfId="19954"/>
    <cellStyle name="Currency 2 2 2 5 6 2" xfId="19955"/>
    <cellStyle name="Currency 2 2 2 5 6 3" xfId="19956"/>
    <cellStyle name="Currency 2 2 2 5 7" xfId="19957"/>
    <cellStyle name="Currency 2 2 2 5 8" xfId="19958"/>
    <cellStyle name="Currency 2 2 2 6" xfId="19959"/>
    <cellStyle name="Currency 2 2 2 6 2" xfId="19960"/>
    <cellStyle name="Currency 2 2 2 6 2 2" xfId="19961"/>
    <cellStyle name="Currency 2 2 2 6 2 3" xfId="19962"/>
    <cellStyle name="Currency 2 2 2 6 3" xfId="19963"/>
    <cellStyle name="Currency 2 2 2 6 3 2" xfId="19964"/>
    <cellStyle name="Currency 2 2 2 6 3 3" xfId="19965"/>
    <cellStyle name="Currency 2 2 2 6 4" xfId="19966"/>
    <cellStyle name="Currency 2 2 2 6 4 2" xfId="19967"/>
    <cellStyle name="Currency 2 2 2 6 4 3" xfId="19968"/>
    <cellStyle name="Currency 2 2 2 6 5" xfId="19969"/>
    <cellStyle name="Currency 2 2 2 6 5 2" xfId="19970"/>
    <cellStyle name="Currency 2 2 2 6 5 3" xfId="19971"/>
    <cellStyle name="Currency 2 2 2 6 6" xfId="19972"/>
    <cellStyle name="Currency 2 2 2 6 7" xfId="19973"/>
    <cellStyle name="Currency 2 2 2 7" xfId="19974"/>
    <cellStyle name="Currency 2 2 2 7 2" xfId="19975"/>
    <cellStyle name="Currency 2 2 2 7 2 2" xfId="19976"/>
    <cellStyle name="Currency 2 2 2 7 2 3" xfId="19977"/>
    <cellStyle name="Currency 2 2 2 7 3" xfId="19978"/>
    <cellStyle name="Currency 2 2 2 7 3 2" xfId="19979"/>
    <cellStyle name="Currency 2 2 2 7 3 3" xfId="19980"/>
    <cellStyle name="Currency 2 2 2 7 4" xfId="19981"/>
    <cellStyle name="Currency 2 2 2 7 4 2" xfId="19982"/>
    <cellStyle name="Currency 2 2 2 7 4 3" xfId="19983"/>
    <cellStyle name="Currency 2 2 2 7 5" xfId="19984"/>
    <cellStyle name="Currency 2 2 2 7 5 2" xfId="19985"/>
    <cellStyle name="Currency 2 2 2 7 5 3" xfId="19986"/>
    <cellStyle name="Currency 2 2 2 7 6" xfId="19987"/>
    <cellStyle name="Currency 2 2 2 7 7" xfId="19988"/>
    <cellStyle name="Currency 2 2 2 8" xfId="19989"/>
    <cellStyle name="Currency 2 2 2 8 2" xfId="19990"/>
    <cellStyle name="Currency 2 2 2 8 2 2" xfId="19991"/>
    <cellStyle name="Currency 2 2 2 8 2 3" xfId="19992"/>
    <cellStyle name="Currency 2 2 2 8 3" xfId="19993"/>
    <cellStyle name="Currency 2 2 2 8 3 2" xfId="19994"/>
    <cellStyle name="Currency 2 2 2 8 3 3" xfId="19995"/>
    <cellStyle name="Currency 2 2 2 8 4" xfId="19996"/>
    <cellStyle name="Currency 2 2 2 8 4 2" xfId="19997"/>
    <cellStyle name="Currency 2 2 2 8 4 3" xfId="19998"/>
    <cellStyle name="Currency 2 2 2 8 5" xfId="19999"/>
    <cellStyle name="Currency 2 2 2 8 5 2" xfId="20000"/>
    <cellStyle name="Currency 2 2 2 8 5 3" xfId="20001"/>
    <cellStyle name="Currency 2 2 2 8 6" xfId="20002"/>
    <cellStyle name="Currency 2 2 2 8 7" xfId="20003"/>
    <cellStyle name="Currency 2 2 2 9" xfId="20004"/>
    <cellStyle name="Currency 2 2 2 9 2" xfId="20005"/>
    <cellStyle name="Currency 2 2 2 9 2 2" xfId="20006"/>
    <cellStyle name="Currency 2 2 2 9 2 3" xfId="20007"/>
    <cellStyle name="Currency 2 2 2 9 3" xfId="20008"/>
    <cellStyle name="Currency 2 2 2 9 3 2" xfId="20009"/>
    <cellStyle name="Currency 2 2 2 9 3 3" xfId="20010"/>
    <cellStyle name="Currency 2 2 2 9 4" xfId="20011"/>
    <cellStyle name="Currency 2 2 2 9 4 2" xfId="20012"/>
    <cellStyle name="Currency 2 2 2 9 4 3" xfId="20013"/>
    <cellStyle name="Currency 2 2 2 9 5" xfId="20014"/>
    <cellStyle name="Currency 2 2 2 9 5 2" xfId="20015"/>
    <cellStyle name="Currency 2 2 2 9 5 3" xfId="20016"/>
    <cellStyle name="Currency 2 2 2 9 6" xfId="20017"/>
    <cellStyle name="Currency 2 2 2 9 7" xfId="20018"/>
    <cellStyle name="Currency 2 2 3" xfId="871"/>
    <cellStyle name="Currency 2 2 3 10" xfId="20019"/>
    <cellStyle name="Currency 2 2 3 10 2" xfId="20020"/>
    <cellStyle name="Currency 2 2 3 10 3" xfId="20021"/>
    <cellStyle name="Currency 2 2 3 11" xfId="20022"/>
    <cellStyle name="Currency 2 2 3 11 2" xfId="20023"/>
    <cellStyle name="Currency 2 2 3 11 3" xfId="20024"/>
    <cellStyle name="Currency 2 2 3 12" xfId="20025"/>
    <cellStyle name="Currency 2 2 3 12 2" xfId="20026"/>
    <cellStyle name="Currency 2 2 3 12 3" xfId="20027"/>
    <cellStyle name="Currency 2 2 3 13" xfId="20028"/>
    <cellStyle name="Currency 2 2 3 14" xfId="20029"/>
    <cellStyle name="Currency 2 2 3 2" xfId="872"/>
    <cellStyle name="Currency 2 2 3 2 10" xfId="20030"/>
    <cellStyle name="Currency 2 2 3 2 11" xfId="20031"/>
    <cellStyle name="Currency 2 2 3 2 2" xfId="873"/>
    <cellStyle name="Currency 2 2 3 2 2 2" xfId="874"/>
    <cellStyle name="Currency 2 2 3 2 2 2 2" xfId="20032"/>
    <cellStyle name="Currency 2 2 3 2 2 2 2 2" xfId="20033"/>
    <cellStyle name="Currency 2 2 3 2 2 2 2 3" xfId="20034"/>
    <cellStyle name="Currency 2 2 3 2 2 2 3" xfId="20035"/>
    <cellStyle name="Currency 2 2 3 2 2 2 3 2" xfId="20036"/>
    <cellStyle name="Currency 2 2 3 2 2 2 3 3" xfId="20037"/>
    <cellStyle name="Currency 2 2 3 2 2 2 4" xfId="20038"/>
    <cellStyle name="Currency 2 2 3 2 2 2 4 2" xfId="20039"/>
    <cellStyle name="Currency 2 2 3 2 2 2 4 3" xfId="20040"/>
    <cellStyle name="Currency 2 2 3 2 2 2 5" xfId="20041"/>
    <cellStyle name="Currency 2 2 3 2 2 2 5 2" xfId="20042"/>
    <cellStyle name="Currency 2 2 3 2 2 2 5 3" xfId="20043"/>
    <cellStyle name="Currency 2 2 3 2 2 2 6" xfId="20044"/>
    <cellStyle name="Currency 2 2 3 2 2 2 7" xfId="20045"/>
    <cellStyle name="Currency 2 2 3 2 2 3" xfId="20046"/>
    <cellStyle name="Currency 2 2 3 2 2 3 2" xfId="20047"/>
    <cellStyle name="Currency 2 2 3 2 2 3 3" xfId="20048"/>
    <cellStyle name="Currency 2 2 3 2 2 4" xfId="20049"/>
    <cellStyle name="Currency 2 2 3 2 2 4 2" xfId="20050"/>
    <cellStyle name="Currency 2 2 3 2 2 4 3" xfId="20051"/>
    <cellStyle name="Currency 2 2 3 2 2 5" xfId="20052"/>
    <cellStyle name="Currency 2 2 3 2 2 5 2" xfId="20053"/>
    <cellStyle name="Currency 2 2 3 2 2 5 3" xfId="20054"/>
    <cellStyle name="Currency 2 2 3 2 2 6" xfId="20055"/>
    <cellStyle name="Currency 2 2 3 2 2 6 2" xfId="20056"/>
    <cellStyle name="Currency 2 2 3 2 2 6 3" xfId="20057"/>
    <cellStyle name="Currency 2 2 3 2 2 7" xfId="20058"/>
    <cellStyle name="Currency 2 2 3 2 2 8" xfId="20059"/>
    <cellStyle name="Currency 2 2 3 2 3" xfId="875"/>
    <cellStyle name="Currency 2 2 3 2 3 2" xfId="20060"/>
    <cellStyle name="Currency 2 2 3 2 3 2 2" xfId="20061"/>
    <cellStyle name="Currency 2 2 3 2 3 2 3" xfId="20062"/>
    <cellStyle name="Currency 2 2 3 2 3 3" xfId="20063"/>
    <cellStyle name="Currency 2 2 3 2 3 3 2" xfId="20064"/>
    <cellStyle name="Currency 2 2 3 2 3 3 3" xfId="20065"/>
    <cellStyle name="Currency 2 2 3 2 3 4" xfId="20066"/>
    <cellStyle name="Currency 2 2 3 2 3 4 2" xfId="20067"/>
    <cellStyle name="Currency 2 2 3 2 3 4 3" xfId="20068"/>
    <cellStyle name="Currency 2 2 3 2 3 5" xfId="20069"/>
    <cellStyle name="Currency 2 2 3 2 3 5 2" xfId="20070"/>
    <cellStyle name="Currency 2 2 3 2 3 5 3" xfId="20071"/>
    <cellStyle name="Currency 2 2 3 2 3 6" xfId="20072"/>
    <cellStyle name="Currency 2 2 3 2 3 7" xfId="20073"/>
    <cellStyle name="Currency 2 2 3 2 4" xfId="20074"/>
    <cellStyle name="Currency 2 2 3 2 4 2" xfId="20075"/>
    <cellStyle name="Currency 2 2 3 2 4 2 2" xfId="20076"/>
    <cellStyle name="Currency 2 2 3 2 4 2 3" xfId="20077"/>
    <cellStyle name="Currency 2 2 3 2 4 3" xfId="20078"/>
    <cellStyle name="Currency 2 2 3 2 4 3 2" xfId="20079"/>
    <cellStyle name="Currency 2 2 3 2 4 3 3" xfId="20080"/>
    <cellStyle name="Currency 2 2 3 2 4 4" xfId="20081"/>
    <cellStyle name="Currency 2 2 3 2 4 4 2" xfId="20082"/>
    <cellStyle name="Currency 2 2 3 2 4 4 3" xfId="20083"/>
    <cellStyle name="Currency 2 2 3 2 4 5" xfId="20084"/>
    <cellStyle name="Currency 2 2 3 2 4 5 2" xfId="20085"/>
    <cellStyle name="Currency 2 2 3 2 4 5 3" xfId="20086"/>
    <cellStyle name="Currency 2 2 3 2 4 6" xfId="20087"/>
    <cellStyle name="Currency 2 2 3 2 4 7" xfId="20088"/>
    <cellStyle name="Currency 2 2 3 2 5" xfId="20089"/>
    <cellStyle name="Currency 2 2 3 2 5 2" xfId="20090"/>
    <cellStyle name="Currency 2 2 3 2 5 2 2" xfId="20091"/>
    <cellStyle name="Currency 2 2 3 2 5 2 3" xfId="20092"/>
    <cellStyle name="Currency 2 2 3 2 5 3" xfId="20093"/>
    <cellStyle name="Currency 2 2 3 2 5 3 2" xfId="20094"/>
    <cellStyle name="Currency 2 2 3 2 5 3 3" xfId="20095"/>
    <cellStyle name="Currency 2 2 3 2 5 4" xfId="20096"/>
    <cellStyle name="Currency 2 2 3 2 5 4 2" xfId="20097"/>
    <cellStyle name="Currency 2 2 3 2 5 4 3" xfId="20098"/>
    <cellStyle name="Currency 2 2 3 2 5 5" xfId="20099"/>
    <cellStyle name="Currency 2 2 3 2 5 5 2" xfId="20100"/>
    <cellStyle name="Currency 2 2 3 2 5 5 3" xfId="20101"/>
    <cellStyle name="Currency 2 2 3 2 5 6" xfId="20102"/>
    <cellStyle name="Currency 2 2 3 2 5 7" xfId="20103"/>
    <cellStyle name="Currency 2 2 3 2 6" xfId="20104"/>
    <cellStyle name="Currency 2 2 3 2 6 2" xfId="20105"/>
    <cellStyle name="Currency 2 2 3 2 6 3" xfId="20106"/>
    <cellStyle name="Currency 2 2 3 2 7" xfId="20107"/>
    <cellStyle name="Currency 2 2 3 2 7 2" xfId="20108"/>
    <cellStyle name="Currency 2 2 3 2 7 3" xfId="20109"/>
    <cellStyle name="Currency 2 2 3 2 8" xfId="20110"/>
    <cellStyle name="Currency 2 2 3 2 8 2" xfId="20111"/>
    <cellStyle name="Currency 2 2 3 2 8 3" xfId="20112"/>
    <cellStyle name="Currency 2 2 3 2 9" xfId="20113"/>
    <cellStyle name="Currency 2 2 3 2 9 2" xfId="20114"/>
    <cellStyle name="Currency 2 2 3 2 9 3" xfId="20115"/>
    <cellStyle name="Currency 2 2 3 3" xfId="876"/>
    <cellStyle name="Currency 2 2 3 3 2" xfId="877"/>
    <cellStyle name="Currency 2 2 3 3 2 2" xfId="20116"/>
    <cellStyle name="Currency 2 2 3 3 2 2 2" xfId="20117"/>
    <cellStyle name="Currency 2 2 3 3 2 2 3" xfId="20118"/>
    <cellStyle name="Currency 2 2 3 3 2 3" xfId="20119"/>
    <cellStyle name="Currency 2 2 3 3 2 3 2" xfId="20120"/>
    <cellStyle name="Currency 2 2 3 3 2 3 3" xfId="20121"/>
    <cellStyle name="Currency 2 2 3 3 2 4" xfId="20122"/>
    <cellStyle name="Currency 2 2 3 3 2 4 2" xfId="20123"/>
    <cellStyle name="Currency 2 2 3 3 2 4 3" xfId="20124"/>
    <cellStyle name="Currency 2 2 3 3 2 5" xfId="20125"/>
    <cellStyle name="Currency 2 2 3 3 2 5 2" xfId="20126"/>
    <cellStyle name="Currency 2 2 3 3 2 5 3" xfId="20127"/>
    <cellStyle name="Currency 2 2 3 3 2 6" xfId="20128"/>
    <cellStyle name="Currency 2 2 3 3 2 7" xfId="20129"/>
    <cellStyle name="Currency 2 2 3 3 3" xfId="20130"/>
    <cellStyle name="Currency 2 2 3 3 3 2" xfId="20131"/>
    <cellStyle name="Currency 2 2 3 3 3 3" xfId="20132"/>
    <cellStyle name="Currency 2 2 3 3 4" xfId="20133"/>
    <cellStyle name="Currency 2 2 3 3 4 2" xfId="20134"/>
    <cellStyle name="Currency 2 2 3 3 4 3" xfId="20135"/>
    <cellStyle name="Currency 2 2 3 3 5" xfId="20136"/>
    <cellStyle name="Currency 2 2 3 3 5 2" xfId="20137"/>
    <cellStyle name="Currency 2 2 3 3 5 3" xfId="20138"/>
    <cellStyle name="Currency 2 2 3 3 6" xfId="20139"/>
    <cellStyle name="Currency 2 2 3 3 6 2" xfId="20140"/>
    <cellStyle name="Currency 2 2 3 3 6 3" xfId="20141"/>
    <cellStyle name="Currency 2 2 3 3 7" xfId="20142"/>
    <cellStyle name="Currency 2 2 3 3 8" xfId="20143"/>
    <cellStyle name="Currency 2 2 3 4" xfId="878"/>
    <cellStyle name="Currency 2 2 3 4 2" xfId="20144"/>
    <cellStyle name="Currency 2 2 3 4 2 2" xfId="20145"/>
    <cellStyle name="Currency 2 2 3 4 2 2 2" xfId="20146"/>
    <cellStyle name="Currency 2 2 3 4 2 2 3" xfId="20147"/>
    <cellStyle name="Currency 2 2 3 4 2 3" xfId="20148"/>
    <cellStyle name="Currency 2 2 3 4 2 3 2" xfId="20149"/>
    <cellStyle name="Currency 2 2 3 4 2 3 3" xfId="20150"/>
    <cellStyle name="Currency 2 2 3 4 2 4" xfId="20151"/>
    <cellStyle name="Currency 2 2 3 4 2 4 2" xfId="20152"/>
    <cellStyle name="Currency 2 2 3 4 2 4 3" xfId="20153"/>
    <cellStyle name="Currency 2 2 3 4 2 5" xfId="20154"/>
    <cellStyle name="Currency 2 2 3 4 2 5 2" xfId="20155"/>
    <cellStyle name="Currency 2 2 3 4 2 5 3" xfId="20156"/>
    <cellStyle name="Currency 2 2 3 4 2 6" xfId="20157"/>
    <cellStyle name="Currency 2 2 3 4 2 7" xfId="20158"/>
    <cellStyle name="Currency 2 2 3 4 3" xfId="20159"/>
    <cellStyle name="Currency 2 2 3 4 3 2" xfId="20160"/>
    <cellStyle name="Currency 2 2 3 4 3 3" xfId="20161"/>
    <cellStyle name="Currency 2 2 3 4 4" xfId="20162"/>
    <cellStyle name="Currency 2 2 3 4 4 2" xfId="20163"/>
    <cellStyle name="Currency 2 2 3 4 4 3" xfId="20164"/>
    <cellStyle name="Currency 2 2 3 4 5" xfId="20165"/>
    <cellStyle name="Currency 2 2 3 4 5 2" xfId="20166"/>
    <cellStyle name="Currency 2 2 3 4 5 3" xfId="20167"/>
    <cellStyle name="Currency 2 2 3 4 6" xfId="20168"/>
    <cellStyle name="Currency 2 2 3 4 6 2" xfId="20169"/>
    <cellStyle name="Currency 2 2 3 4 6 3" xfId="20170"/>
    <cellStyle name="Currency 2 2 3 4 7" xfId="20171"/>
    <cellStyle name="Currency 2 2 3 4 8" xfId="20172"/>
    <cellStyle name="Currency 2 2 3 5" xfId="20173"/>
    <cellStyle name="Currency 2 2 3 5 2" xfId="20174"/>
    <cellStyle name="Currency 2 2 3 5 2 2" xfId="20175"/>
    <cellStyle name="Currency 2 2 3 5 2 3" xfId="20176"/>
    <cellStyle name="Currency 2 2 3 5 3" xfId="20177"/>
    <cellStyle name="Currency 2 2 3 5 3 2" xfId="20178"/>
    <cellStyle name="Currency 2 2 3 5 3 3" xfId="20179"/>
    <cellStyle name="Currency 2 2 3 5 4" xfId="20180"/>
    <cellStyle name="Currency 2 2 3 5 4 2" xfId="20181"/>
    <cellStyle name="Currency 2 2 3 5 4 3" xfId="20182"/>
    <cellStyle name="Currency 2 2 3 5 5" xfId="20183"/>
    <cellStyle name="Currency 2 2 3 5 5 2" xfId="20184"/>
    <cellStyle name="Currency 2 2 3 5 5 3" xfId="20185"/>
    <cellStyle name="Currency 2 2 3 5 6" xfId="20186"/>
    <cellStyle name="Currency 2 2 3 5 7" xfId="20187"/>
    <cellStyle name="Currency 2 2 3 6" xfId="20188"/>
    <cellStyle name="Currency 2 2 3 6 2" xfId="20189"/>
    <cellStyle name="Currency 2 2 3 6 2 2" xfId="20190"/>
    <cellStyle name="Currency 2 2 3 6 2 3" xfId="20191"/>
    <cellStyle name="Currency 2 2 3 6 3" xfId="20192"/>
    <cellStyle name="Currency 2 2 3 6 3 2" xfId="20193"/>
    <cellStyle name="Currency 2 2 3 6 3 3" xfId="20194"/>
    <cellStyle name="Currency 2 2 3 6 4" xfId="20195"/>
    <cellStyle name="Currency 2 2 3 6 4 2" xfId="20196"/>
    <cellStyle name="Currency 2 2 3 6 4 3" xfId="20197"/>
    <cellStyle name="Currency 2 2 3 6 5" xfId="20198"/>
    <cellStyle name="Currency 2 2 3 6 5 2" xfId="20199"/>
    <cellStyle name="Currency 2 2 3 6 5 3" xfId="20200"/>
    <cellStyle name="Currency 2 2 3 6 6" xfId="20201"/>
    <cellStyle name="Currency 2 2 3 6 7" xfId="20202"/>
    <cellStyle name="Currency 2 2 3 7" xfId="20203"/>
    <cellStyle name="Currency 2 2 3 7 2" xfId="20204"/>
    <cellStyle name="Currency 2 2 3 7 2 2" xfId="20205"/>
    <cellStyle name="Currency 2 2 3 7 2 3" xfId="20206"/>
    <cellStyle name="Currency 2 2 3 7 3" xfId="20207"/>
    <cellStyle name="Currency 2 2 3 7 3 2" xfId="20208"/>
    <cellStyle name="Currency 2 2 3 7 3 3" xfId="20209"/>
    <cellStyle name="Currency 2 2 3 7 4" xfId="20210"/>
    <cellStyle name="Currency 2 2 3 7 4 2" xfId="20211"/>
    <cellStyle name="Currency 2 2 3 7 4 3" xfId="20212"/>
    <cellStyle name="Currency 2 2 3 7 5" xfId="20213"/>
    <cellStyle name="Currency 2 2 3 7 5 2" xfId="20214"/>
    <cellStyle name="Currency 2 2 3 7 5 3" xfId="20215"/>
    <cellStyle name="Currency 2 2 3 7 6" xfId="20216"/>
    <cellStyle name="Currency 2 2 3 7 7" xfId="20217"/>
    <cellStyle name="Currency 2 2 3 8" xfId="20218"/>
    <cellStyle name="Currency 2 2 3 8 2" xfId="20219"/>
    <cellStyle name="Currency 2 2 3 8 2 2" xfId="20220"/>
    <cellStyle name="Currency 2 2 3 8 2 3" xfId="20221"/>
    <cellStyle name="Currency 2 2 3 8 3" xfId="20222"/>
    <cellStyle name="Currency 2 2 3 8 3 2" xfId="20223"/>
    <cellStyle name="Currency 2 2 3 8 3 3" xfId="20224"/>
    <cellStyle name="Currency 2 2 3 8 4" xfId="20225"/>
    <cellStyle name="Currency 2 2 3 8 4 2" xfId="20226"/>
    <cellStyle name="Currency 2 2 3 8 4 3" xfId="20227"/>
    <cellStyle name="Currency 2 2 3 8 5" xfId="20228"/>
    <cellStyle name="Currency 2 2 3 8 5 2" xfId="20229"/>
    <cellStyle name="Currency 2 2 3 8 5 3" xfId="20230"/>
    <cellStyle name="Currency 2 2 3 8 6" xfId="20231"/>
    <cellStyle name="Currency 2 2 3 8 7" xfId="20232"/>
    <cellStyle name="Currency 2 2 3 9" xfId="20233"/>
    <cellStyle name="Currency 2 2 3 9 2" xfId="20234"/>
    <cellStyle name="Currency 2 2 3 9 3" xfId="20235"/>
    <cellStyle name="Currency 2 2 4" xfId="879"/>
    <cellStyle name="Currency 2 2 4 10" xfId="20236"/>
    <cellStyle name="Currency 2 2 4 11" xfId="20237"/>
    <cellStyle name="Currency 2 2 4 2" xfId="880"/>
    <cellStyle name="Currency 2 2 4 2 2" xfId="881"/>
    <cellStyle name="Currency 2 2 4 2 2 2" xfId="882"/>
    <cellStyle name="Currency 2 2 4 2 2 2 2" xfId="20238"/>
    <cellStyle name="Currency 2 2 4 2 2 2 3" xfId="20239"/>
    <cellStyle name="Currency 2 2 4 2 2 3" xfId="20240"/>
    <cellStyle name="Currency 2 2 4 2 2 3 2" xfId="20241"/>
    <cellStyle name="Currency 2 2 4 2 2 3 3" xfId="20242"/>
    <cellStyle name="Currency 2 2 4 2 2 4" xfId="20243"/>
    <cellStyle name="Currency 2 2 4 2 2 4 2" xfId="20244"/>
    <cellStyle name="Currency 2 2 4 2 2 4 3" xfId="20245"/>
    <cellStyle name="Currency 2 2 4 2 2 5" xfId="20246"/>
    <cellStyle name="Currency 2 2 4 2 2 5 2" xfId="20247"/>
    <cellStyle name="Currency 2 2 4 2 2 5 3" xfId="20248"/>
    <cellStyle name="Currency 2 2 4 2 2 6" xfId="20249"/>
    <cellStyle name="Currency 2 2 4 2 2 7" xfId="20250"/>
    <cellStyle name="Currency 2 2 4 2 3" xfId="883"/>
    <cellStyle name="Currency 2 2 4 2 3 2" xfId="20251"/>
    <cellStyle name="Currency 2 2 4 2 3 3" xfId="20252"/>
    <cellStyle name="Currency 2 2 4 2 4" xfId="20253"/>
    <cellStyle name="Currency 2 2 4 2 4 2" xfId="20254"/>
    <cellStyle name="Currency 2 2 4 2 4 3" xfId="20255"/>
    <cellStyle name="Currency 2 2 4 2 5" xfId="20256"/>
    <cellStyle name="Currency 2 2 4 2 5 2" xfId="20257"/>
    <cellStyle name="Currency 2 2 4 2 5 3" xfId="20258"/>
    <cellStyle name="Currency 2 2 4 2 6" xfId="20259"/>
    <cellStyle name="Currency 2 2 4 2 6 2" xfId="20260"/>
    <cellStyle name="Currency 2 2 4 2 6 3" xfId="20261"/>
    <cellStyle name="Currency 2 2 4 2 7" xfId="20262"/>
    <cellStyle name="Currency 2 2 4 2 8" xfId="20263"/>
    <cellStyle name="Currency 2 2 4 3" xfId="884"/>
    <cellStyle name="Currency 2 2 4 3 2" xfId="885"/>
    <cellStyle name="Currency 2 2 4 3 2 2" xfId="20264"/>
    <cellStyle name="Currency 2 2 4 3 2 3" xfId="20265"/>
    <cellStyle name="Currency 2 2 4 3 3" xfId="20266"/>
    <cellStyle name="Currency 2 2 4 3 3 2" xfId="20267"/>
    <cellStyle name="Currency 2 2 4 3 3 3" xfId="20268"/>
    <cellStyle name="Currency 2 2 4 3 4" xfId="20269"/>
    <cellStyle name="Currency 2 2 4 3 4 2" xfId="20270"/>
    <cellStyle name="Currency 2 2 4 3 4 3" xfId="20271"/>
    <cellStyle name="Currency 2 2 4 3 5" xfId="20272"/>
    <cellStyle name="Currency 2 2 4 3 5 2" xfId="20273"/>
    <cellStyle name="Currency 2 2 4 3 5 3" xfId="20274"/>
    <cellStyle name="Currency 2 2 4 3 6" xfId="20275"/>
    <cellStyle name="Currency 2 2 4 3 7" xfId="20276"/>
    <cellStyle name="Currency 2 2 4 4" xfId="886"/>
    <cellStyle name="Currency 2 2 4 4 2" xfId="20277"/>
    <cellStyle name="Currency 2 2 4 4 2 2" xfId="20278"/>
    <cellStyle name="Currency 2 2 4 4 2 3" xfId="20279"/>
    <cellStyle name="Currency 2 2 4 4 3" xfId="20280"/>
    <cellStyle name="Currency 2 2 4 4 3 2" xfId="20281"/>
    <cellStyle name="Currency 2 2 4 4 3 3" xfId="20282"/>
    <cellStyle name="Currency 2 2 4 4 4" xfId="20283"/>
    <cellStyle name="Currency 2 2 4 4 4 2" xfId="20284"/>
    <cellStyle name="Currency 2 2 4 4 4 3" xfId="20285"/>
    <cellStyle name="Currency 2 2 4 4 5" xfId="20286"/>
    <cellStyle name="Currency 2 2 4 4 5 2" xfId="20287"/>
    <cellStyle name="Currency 2 2 4 4 5 3" xfId="20288"/>
    <cellStyle name="Currency 2 2 4 4 6" xfId="20289"/>
    <cellStyle name="Currency 2 2 4 4 7" xfId="20290"/>
    <cellStyle name="Currency 2 2 4 5" xfId="20291"/>
    <cellStyle name="Currency 2 2 4 5 2" xfId="20292"/>
    <cellStyle name="Currency 2 2 4 5 2 2" xfId="20293"/>
    <cellStyle name="Currency 2 2 4 5 2 3" xfId="20294"/>
    <cellStyle name="Currency 2 2 4 5 3" xfId="20295"/>
    <cellStyle name="Currency 2 2 4 5 3 2" xfId="20296"/>
    <cellStyle name="Currency 2 2 4 5 3 3" xfId="20297"/>
    <cellStyle name="Currency 2 2 4 5 4" xfId="20298"/>
    <cellStyle name="Currency 2 2 4 5 4 2" xfId="20299"/>
    <cellStyle name="Currency 2 2 4 5 4 3" xfId="20300"/>
    <cellStyle name="Currency 2 2 4 5 5" xfId="20301"/>
    <cellStyle name="Currency 2 2 4 5 5 2" xfId="20302"/>
    <cellStyle name="Currency 2 2 4 5 5 3" xfId="20303"/>
    <cellStyle name="Currency 2 2 4 5 6" xfId="20304"/>
    <cellStyle name="Currency 2 2 4 5 7" xfId="20305"/>
    <cellStyle name="Currency 2 2 4 6" xfId="20306"/>
    <cellStyle name="Currency 2 2 4 6 2" xfId="20307"/>
    <cellStyle name="Currency 2 2 4 6 3" xfId="20308"/>
    <cellStyle name="Currency 2 2 4 7" xfId="20309"/>
    <cellStyle name="Currency 2 2 4 7 2" xfId="20310"/>
    <cellStyle name="Currency 2 2 4 7 3" xfId="20311"/>
    <cellStyle name="Currency 2 2 4 8" xfId="20312"/>
    <cellStyle name="Currency 2 2 4 8 2" xfId="20313"/>
    <cellStyle name="Currency 2 2 4 8 3" xfId="20314"/>
    <cellStyle name="Currency 2 2 4 9" xfId="20315"/>
    <cellStyle name="Currency 2 2 4 9 2" xfId="20316"/>
    <cellStyle name="Currency 2 2 4 9 3" xfId="20317"/>
    <cellStyle name="Currency 2 2 5" xfId="1543"/>
    <cellStyle name="Currency 2 2 5 2" xfId="20319"/>
    <cellStyle name="Currency 2 2 5 2 2" xfId="20320"/>
    <cellStyle name="Currency 2 2 5 2 2 2" xfId="20321"/>
    <cellStyle name="Currency 2 2 5 2 2 3" xfId="20322"/>
    <cellStyle name="Currency 2 2 5 2 3" xfId="20323"/>
    <cellStyle name="Currency 2 2 5 2 3 2" xfId="20324"/>
    <cellStyle name="Currency 2 2 5 2 3 3" xfId="20325"/>
    <cellStyle name="Currency 2 2 5 2 4" xfId="20326"/>
    <cellStyle name="Currency 2 2 5 2 4 2" xfId="20327"/>
    <cellStyle name="Currency 2 2 5 2 4 3" xfId="20328"/>
    <cellStyle name="Currency 2 2 5 2 5" xfId="20329"/>
    <cellStyle name="Currency 2 2 5 2 5 2" xfId="20330"/>
    <cellStyle name="Currency 2 2 5 2 5 3" xfId="20331"/>
    <cellStyle name="Currency 2 2 5 2 6" xfId="20332"/>
    <cellStyle name="Currency 2 2 5 2 7" xfId="20333"/>
    <cellStyle name="Currency 2 2 5 3" xfId="20334"/>
    <cellStyle name="Currency 2 2 5 3 2" xfId="20335"/>
    <cellStyle name="Currency 2 2 5 3 3" xfId="20336"/>
    <cellStyle name="Currency 2 2 5 4" xfId="20337"/>
    <cellStyle name="Currency 2 2 5 4 2" xfId="20338"/>
    <cellStyle name="Currency 2 2 5 4 3" xfId="20339"/>
    <cellStyle name="Currency 2 2 5 5" xfId="20340"/>
    <cellStyle name="Currency 2 2 5 5 2" xfId="20341"/>
    <cellStyle name="Currency 2 2 5 5 3" xfId="20342"/>
    <cellStyle name="Currency 2 2 5 6" xfId="20343"/>
    <cellStyle name="Currency 2 2 5 6 2" xfId="20344"/>
    <cellStyle name="Currency 2 2 5 6 3" xfId="20345"/>
    <cellStyle name="Currency 2 2 5 7" xfId="20346"/>
    <cellStyle name="Currency 2 2 5 8" xfId="20347"/>
    <cellStyle name="Currency 2 2 5 9" xfId="20318"/>
    <cellStyle name="Currency 2 2 6" xfId="20348"/>
    <cellStyle name="Currency 2 2 6 2" xfId="20349"/>
    <cellStyle name="Currency 2 2 6 2 2" xfId="20350"/>
    <cellStyle name="Currency 2 2 6 2 2 2" xfId="20351"/>
    <cellStyle name="Currency 2 2 6 2 2 3" xfId="20352"/>
    <cellStyle name="Currency 2 2 6 2 3" xfId="20353"/>
    <cellStyle name="Currency 2 2 6 2 3 2" xfId="20354"/>
    <cellStyle name="Currency 2 2 6 2 3 3" xfId="20355"/>
    <cellStyle name="Currency 2 2 6 2 4" xfId="20356"/>
    <cellStyle name="Currency 2 2 6 2 4 2" xfId="20357"/>
    <cellStyle name="Currency 2 2 6 2 4 3" xfId="20358"/>
    <cellStyle name="Currency 2 2 6 2 5" xfId="20359"/>
    <cellStyle name="Currency 2 2 6 2 5 2" xfId="20360"/>
    <cellStyle name="Currency 2 2 6 2 5 3" xfId="20361"/>
    <cellStyle name="Currency 2 2 6 2 6" xfId="20362"/>
    <cellStyle name="Currency 2 2 6 2 7" xfId="20363"/>
    <cellStyle name="Currency 2 2 6 3" xfId="20364"/>
    <cellStyle name="Currency 2 2 6 3 2" xfId="20365"/>
    <cellStyle name="Currency 2 2 6 3 3" xfId="20366"/>
    <cellStyle name="Currency 2 2 6 4" xfId="20367"/>
    <cellStyle name="Currency 2 2 6 4 2" xfId="20368"/>
    <cellStyle name="Currency 2 2 6 4 3" xfId="20369"/>
    <cellStyle name="Currency 2 2 6 5" xfId="20370"/>
    <cellStyle name="Currency 2 2 6 5 2" xfId="20371"/>
    <cellStyle name="Currency 2 2 6 5 3" xfId="20372"/>
    <cellStyle name="Currency 2 2 6 6" xfId="20373"/>
    <cellStyle name="Currency 2 2 6 6 2" xfId="20374"/>
    <cellStyle name="Currency 2 2 6 6 3" xfId="20375"/>
    <cellStyle name="Currency 2 2 6 7" xfId="20376"/>
    <cellStyle name="Currency 2 2 6 8" xfId="20377"/>
    <cellStyle name="Currency 2 2 7" xfId="20378"/>
    <cellStyle name="Currency 2 2 7 2" xfId="20379"/>
    <cellStyle name="Currency 2 2 7 2 2" xfId="20380"/>
    <cellStyle name="Currency 2 2 7 2 3" xfId="20381"/>
    <cellStyle name="Currency 2 2 7 3" xfId="20382"/>
    <cellStyle name="Currency 2 2 7 3 2" xfId="20383"/>
    <cellStyle name="Currency 2 2 7 3 3" xfId="20384"/>
    <cellStyle name="Currency 2 2 7 4" xfId="20385"/>
    <cellStyle name="Currency 2 2 7 4 2" xfId="20386"/>
    <cellStyle name="Currency 2 2 7 4 3" xfId="20387"/>
    <cellStyle name="Currency 2 2 7 5" xfId="20388"/>
    <cellStyle name="Currency 2 2 7 5 2" xfId="20389"/>
    <cellStyle name="Currency 2 2 7 5 3" xfId="20390"/>
    <cellStyle name="Currency 2 2 7 6" xfId="20391"/>
    <cellStyle name="Currency 2 2 7 7" xfId="20392"/>
    <cellStyle name="Currency 2 2 8" xfId="20393"/>
    <cellStyle name="Currency 2 2 8 2" xfId="20394"/>
    <cellStyle name="Currency 2 2 8 2 2" xfId="20395"/>
    <cellStyle name="Currency 2 2 8 2 3" xfId="20396"/>
    <cellStyle name="Currency 2 2 8 3" xfId="20397"/>
    <cellStyle name="Currency 2 2 8 3 2" xfId="20398"/>
    <cellStyle name="Currency 2 2 8 3 3" xfId="20399"/>
    <cellStyle name="Currency 2 2 8 4" xfId="20400"/>
    <cellStyle name="Currency 2 2 8 4 2" xfId="20401"/>
    <cellStyle name="Currency 2 2 8 4 3" xfId="20402"/>
    <cellStyle name="Currency 2 2 8 5" xfId="20403"/>
    <cellStyle name="Currency 2 2 8 5 2" xfId="20404"/>
    <cellStyle name="Currency 2 2 8 5 3" xfId="20405"/>
    <cellStyle name="Currency 2 2 8 6" xfId="20406"/>
    <cellStyle name="Currency 2 2 8 7" xfId="20407"/>
    <cellStyle name="Currency 2 2 9" xfId="20408"/>
    <cellStyle name="Currency 2 2 9 2" xfId="20409"/>
    <cellStyle name="Currency 2 2 9 2 2" xfId="20410"/>
    <cellStyle name="Currency 2 2 9 2 3" xfId="20411"/>
    <cellStyle name="Currency 2 2 9 3" xfId="20412"/>
    <cellStyle name="Currency 2 2 9 3 2" xfId="20413"/>
    <cellStyle name="Currency 2 2 9 3 3" xfId="20414"/>
    <cellStyle name="Currency 2 2 9 4" xfId="20415"/>
    <cellStyle name="Currency 2 2 9 4 2" xfId="20416"/>
    <cellStyle name="Currency 2 2 9 4 3" xfId="20417"/>
    <cellStyle name="Currency 2 2 9 5" xfId="20418"/>
    <cellStyle name="Currency 2 2 9 5 2" xfId="20419"/>
    <cellStyle name="Currency 2 2 9 5 3" xfId="20420"/>
    <cellStyle name="Currency 2 2 9 6" xfId="20421"/>
    <cellStyle name="Currency 2 2 9 7" xfId="20422"/>
    <cellStyle name="Currency 2 20" xfId="19526"/>
    <cellStyle name="Currency 2 3" xfId="1544"/>
    <cellStyle name="Currency 2 3 10" xfId="20424"/>
    <cellStyle name="Currency 2 3 11" xfId="20425"/>
    <cellStyle name="Currency 2 3 12" xfId="20423"/>
    <cellStyle name="Currency 2 3 2" xfId="20426"/>
    <cellStyle name="Currency 2 3 2 2" xfId="20427"/>
    <cellStyle name="Currency 2 3 2 2 2" xfId="20428"/>
    <cellStyle name="Currency 2 3 2 2 2 2" xfId="20429"/>
    <cellStyle name="Currency 2 3 2 2 2 3" xfId="20430"/>
    <cellStyle name="Currency 2 3 2 2 3" xfId="20431"/>
    <cellStyle name="Currency 2 3 2 2 3 2" xfId="20432"/>
    <cellStyle name="Currency 2 3 2 2 3 3" xfId="20433"/>
    <cellStyle name="Currency 2 3 2 2 4" xfId="20434"/>
    <cellStyle name="Currency 2 3 2 2 4 2" xfId="20435"/>
    <cellStyle name="Currency 2 3 2 2 4 3" xfId="20436"/>
    <cellStyle name="Currency 2 3 2 2 5" xfId="20437"/>
    <cellStyle name="Currency 2 3 2 2 5 2" xfId="20438"/>
    <cellStyle name="Currency 2 3 2 2 5 3" xfId="20439"/>
    <cellStyle name="Currency 2 3 2 2 6" xfId="20440"/>
    <cellStyle name="Currency 2 3 2 2 7" xfId="20441"/>
    <cellStyle name="Currency 2 3 2 3" xfId="20442"/>
    <cellStyle name="Currency 2 3 2 3 2" xfId="20443"/>
    <cellStyle name="Currency 2 3 2 3 3" xfId="20444"/>
    <cellStyle name="Currency 2 3 2 4" xfId="20445"/>
    <cellStyle name="Currency 2 3 2 4 2" xfId="20446"/>
    <cellStyle name="Currency 2 3 2 4 3" xfId="20447"/>
    <cellStyle name="Currency 2 3 2 5" xfId="20448"/>
    <cellStyle name="Currency 2 3 2 5 2" xfId="20449"/>
    <cellStyle name="Currency 2 3 2 5 3" xfId="20450"/>
    <cellStyle name="Currency 2 3 2 6" xfId="20451"/>
    <cellStyle name="Currency 2 3 2 6 2" xfId="20452"/>
    <cellStyle name="Currency 2 3 2 6 3" xfId="20453"/>
    <cellStyle name="Currency 2 3 2 7" xfId="20454"/>
    <cellStyle name="Currency 2 3 2 8" xfId="20455"/>
    <cellStyle name="Currency 2 3 3" xfId="20456"/>
    <cellStyle name="Currency 2 3 3 2" xfId="20457"/>
    <cellStyle name="Currency 2 3 3 2 2" xfId="20458"/>
    <cellStyle name="Currency 2 3 3 2 3" xfId="20459"/>
    <cellStyle name="Currency 2 3 3 3" xfId="20460"/>
    <cellStyle name="Currency 2 3 3 3 2" xfId="20461"/>
    <cellStyle name="Currency 2 3 3 3 3" xfId="20462"/>
    <cellStyle name="Currency 2 3 3 4" xfId="20463"/>
    <cellStyle name="Currency 2 3 3 4 2" xfId="20464"/>
    <cellStyle name="Currency 2 3 3 4 3" xfId="20465"/>
    <cellStyle name="Currency 2 3 3 5" xfId="20466"/>
    <cellStyle name="Currency 2 3 3 5 2" xfId="20467"/>
    <cellStyle name="Currency 2 3 3 5 3" xfId="20468"/>
    <cellStyle name="Currency 2 3 3 6" xfId="20469"/>
    <cellStyle name="Currency 2 3 3 7" xfId="20470"/>
    <cellStyle name="Currency 2 3 4" xfId="20471"/>
    <cellStyle name="Currency 2 3 4 2" xfId="20472"/>
    <cellStyle name="Currency 2 3 4 2 2" xfId="20473"/>
    <cellStyle name="Currency 2 3 4 2 3" xfId="20474"/>
    <cellStyle name="Currency 2 3 4 3" xfId="20475"/>
    <cellStyle name="Currency 2 3 4 3 2" xfId="20476"/>
    <cellStyle name="Currency 2 3 4 3 3" xfId="20477"/>
    <cellStyle name="Currency 2 3 4 4" xfId="20478"/>
    <cellStyle name="Currency 2 3 4 4 2" xfId="20479"/>
    <cellStyle name="Currency 2 3 4 4 3" xfId="20480"/>
    <cellStyle name="Currency 2 3 4 5" xfId="20481"/>
    <cellStyle name="Currency 2 3 4 5 2" xfId="20482"/>
    <cellStyle name="Currency 2 3 4 5 3" xfId="20483"/>
    <cellStyle name="Currency 2 3 4 6" xfId="20484"/>
    <cellStyle name="Currency 2 3 4 7" xfId="20485"/>
    <cellStyle name="Currency 2 3 5" xfId="20486"/>
    <cellStyle name="Currency 2 3 5 2" xfId="20487"/>
    <cellStyle name="Currency 2 3 5 2 2" xfId="20488"/>
    <cellStyle name="Currency 2 3 5 2 3" xfId="20489"/>
    <cellStyle name="Currency 2 3 5 3" xfId="20490"/>
    <cellStyle name="Currency 2 3 5 3 2" xfId="20491"/>
    <cellStyle name="Currency 2 3 5 3 3" xfId="20492"/>
    <cellStyle name="Currency 2 3 5 4" xfId="20493"/>
    <cellStyle name="Currency 2 3 5 4 2" xfId="20494"/>
    <cellStyle name="Currency 2 3 5 4 3" xfId="20495"/>
    <cellStyle name="Currency 2 3 5 5" xfId="20496"/>
    <cellStyle name="Currency 2 3 5 5 2" xfId="20497"/>
    <cellStyle name="Currency 2 3 5 5 3" xfId="20498"/>
    <cellStyle name="Currency 2 3 5 6" xfId="20499"/>
    <cellStyle name="Currency 2 3 5 7" xfId="20500"/>
    <cellStyle name="Currency 2 3 6" xfId="20501"/>
    <cellStyle name="Currency 2 3 6 2" xfId="20502"/>
    <cellStyle name="Currency 2 3 6 3" xfId="20503"/>
    <cellStyle name="Currency 2 3 7" xfId="20504"/>
    <cellStyle name="Currency 2 3 7 2" xfId="20505"/>
    <cellStyle name="Currency 2 3 7 3" xfId="20506"/>
    <cellStyle name="Currency 2 3 8" xfId="20507"/>
    <cellStyle name="Currency 2 3 8 2" xfId="20508"/>
    <cellStyle name="Currency 2 3 8 3" xfId="20509"/>
    <cellStyle name="Currency 2 3 9" xfId="20510"/>
    <cellStyle name="Currency 2 3 9 2" xfId="20511"/>
    <cellStyle name="Currency 2 3 9 3" xfId="20512"/>
    <cellStyle name="Currency 2 4" xfId="20513"/>
    <cellStyle name="Currency 2 4 10" xfId="20514"/>
    <cellStyle name="Currency 2 4 11" xfId="20515"/>
    <cellStyle name="Currency 2 4 2" xfId="20516"/>
    <cellStyle name="Currency 2 4 2 2" xfId="20517"/>
    <cellStyle name="Currency 2 4 2 2 2" xfId="20518"/>
    <cellStyle name="Currency 2 4 2 2 2 2" xfId="20519"/>
    <cellStyle name="Currency 2 4 2 2 2 3" xfId="20520"/>
    <cellStyle name="Currency 2 4 2 2 3" xfId="20521"/>
    <cellStyle name="Currency 2 4 2 2 3 2" xfId="20522"/>
    <cellStyle name="Currency 2 4 2 2 3 3" xfId="20523"/>
    <cellStyle name="Currency 2 4 2 2 4" xfId="20524"/>
    <cellStyle name="Currency 2 4 2 2 4 2" xfId="20525"/>
    <cellStyle name="Currency 2 4 2 2 4 3" xfId="20526"/>
    <cellStyle name="Currency 2 4 2 2 5" xfId="20527"/>
    <cellStyle name="Currency 2 4 2 2 5 2" xfId="20528"/>
    <cellStyle name="Currency 2 4 2 2 5 3" xfId="20529"/>
    <cellStyle name="Currency 2 4 2 2 6" xfId="20530"/>
    <cellStyle name="Currency 2 4 2 2 7" xfId="20531"/>
    <cellStyle name="Currency 2 4 2 3" xfId="20532"/>
    <cellStyle name="Currency 2 4 2 3 2" xfId="20533"/>
    <cellStyle name="Currency 2 4 2 3 3" xfId="20534"/>
    <cellStyle name="Currency 2 4 2 4" xfId="20535"/>
    <cellStyle name="Currency 2 4 2 4 2" xfId="20536"/>
    <cellStyle name="Currency 2 4 2 4 3" xfId="20537"/>
    <cellStyle name="Currency 2 4 2 5" xfId="20538"/>
    <cellStyle name="Currency 2 4 2 5 2" xfId="20539"/>
    <cellStyle name="Currency 2 4 2 5 3" xfId="20540"/>
    <cellStyle name="Currency 2 4 2 6" xfId="20541"/>
    <cellStyle name="Currency 2 4 2 6 2" xfId="20542"/>
    <cellStyle name="Currency 2 4 2 6 3" xfId="20543"/>
    <cellStyle name="Currency 2 4 2 7" xfId="20544"/>
    <cellStyle name="Currency 2 4 2 8" xfId="20545"/>
    <cellStyle name="Currency 2 4 3" xfId="20546"/>
    <cellStyle name="Currency 2 4 3 2" xfId="20547"/>
    <cellStyle name="Currency 2 4 3 2 2" xfId="20548"/>
    <cellStyle name="Currency 2 4 3 2 3" xfId="20549"/>
    <cellStyle name="Currency 2 4 3 3" xfId="20550"/>
    <cellStyle name="Currency 2 4 3 3 2" xfId="20551"/>
    <cellStyle name="Currency 2 4 3 3 3" xfId="20552"/>
    <cellStyle name="Currency 2 4 3 4" xfId="20553"/>
    <cellStyle name="Currency 2 4 3 4 2" xfId="20554"/>
    <cellStyle name="Currency 2 4 3 4 3" xfId="20555"/>
    <cellStyle name="Currency 2 4 3 5" xfId="20556"/>
    <cellStyle name="Currency 2 4 3 5 2" xfId="20557"/>
    <cellStyle name="Currency 2 4 3 5 3" xfId="20558"/>
    <cellStyle name="Currency 2 4 3 6" xfId="20559"/>
    <cellStyle name="Currency 2 4 3 7" xfId="20560"/>
    <cellStyle name="Currency 2 4 4" xfId="20561"/>
    <cellStyle name="Currency 2 4 4 2" xfId="20562"/>
    <cellStyle name="Currency 2 4 4 2 2" xfId="20563"/>
    <cellStyle name="Currency 2 4 4 2 3" xfId="20564"/>
    <cellStyle name="Currency 2 4 4 3" xfId="20565"/>
    <cellStyle name="Currency 2 4 4 3 2" xfId="20566"/>
    <cellStyle name="Currency 2 4 4 3 3" xfId="20567"/>
    <cellStyle name="Currency 2 4 4 4" xfId="20568"/>
    <cellStyle name="Currency 2 4 4 4 2" xfId="20569"/>
    <cellStyle name="Currency 2 4 4 4 3" xfId="20570"/>
    <cellStyle name="Currency 2 4 4 5" xfId="20571"/>
    <cellStyle name="Currency 2 4 4 5 2" xfId="20572"/>
    <cellStyle name="Currency 2 4 4 5 3" xfId="20573"/>
    <cellStyle name="Currency 2 4 4 6" xfId="20574"/>
    <cellStyle name="Currency 2 4 4 7" xfId="20575"/>
    <cellStyle name="Currency 2 4 5" xfId="20576"/>
    <cellStyle name="Currency 2 4 5 2" xfId="20577"/>
    <cellStyle name="Currency 2 4 5 2 2" xfId="20578"/>
    <cellStyle name="Currency 2 4 5 2 3" xfId="20579"/>
    <cellStyle name="Currency 2 4 5 3" xfId="20580"/>
    <cellStyle name="Currency 2 4 5 3 2" xfId="20581"/>
    <cellStyle name="Currency 2 4 5 3 3" xfId="20582"/>
    <cellStyle name="Currency 2 4 5 4" xfId="20583"/>
    <cellStyle name="Currency 2 4 5 4 2" xfId="20584"/>
    <cellStyle name="Currency 2 4 5 4 3" xfId="20585"/>
    <cellStyle name="Currency 2 4 5 5" xfId="20586"/>
    <cellStyle name="Currency 2 4 5 5 2" xfId="20587"/>
    <cellStyle name="Currency 2 4 5 5 3" xfId="20588"/>
    <cellStyle name="Currency 2 4 5 6" xfId="20589"/>
    <cellStyle name="Currency 2 4 5 7" xfId="20590"/>
    <cellStyle name="Currency 2 4 6" xfId="20591"/>
    <cellStyle name="Currency 2 4 6 2" xfId="20592"/>
    <cellStyle name="Currency 2 4 6 3" xfId="20593"/>
    <cellStyle name="Currency 2 4 7" xfId="20594"/>
    <cellStyle name="Currency 2 4 7 2" xfId="20595"/>
    <cellStyle name="Currency 2 4 7 3" xfId="20596"/>
    <cellStyle name="Currency 2 4 8" xfId="20597"/>
    <cellStyle name="Currency 2 4 8 2" xfId="20598"/>
    <cellStyle name="Currency 2 4 8 3" xfId="20599"/>
    <cellStyle name="Currency 2 4 9" xfId="20600"/>
    <cellStyle name="Currency 2 4 9 2" xfId="20601"/>
    <cellStyle name="Currency 2 4 9 3" xfId="20602"/>
    <cellStyle name="Currency 2 5" xfId="20603"/>
    <cellStyle name="Currency 2 5 10" xfId="20604"/>
    <cellStyle name="Currency 2 5 11" xfId="20605"/>
    <cellStyle name="Currency 2 5 2" xfId="20606"/>
    <cellStyle name="Currency 2 5 2 2" xfId="20607"/>
    <cellStyle name="Currency 2 5 2 2 2" xfId="20608"/>
    <cellStyle name="Currency 2 5 2 2 2 2" xfId="20609"/>
    <cellStyle name="Currency 2 5 2 2 2 3" xfId="20610"/>
    <cellStyle name="Currency 2 5 2 2 3" xfId="20611"/>
    <cellStyle name="Currency 2 5 2 2 3 2" xfId="20612"/>
    <cellStyle name="Currency 2 5 2 2 3 3" xfId="20613"/>
    <cellStyle name="Currency 2 5 2 2 4" xfId="20614"/>
    <cellStyle name="Currency 2 5 2 2 4 2" xfId="20615"/>
    <cellStyle name="Currency 2 5 2 2 4 3" xfId="20616"/>
    <cellStyle name="Currency 2 5 2 2 5" xfId="20617"/>
    <cellStyle name="Currency 2 5 2 2 5 2" xfId="20618"/>
    <cellStyle name="Currency 2 5 2 2 5 3" xfId="20619"/>
    <cellStyle name="Currency 2 5 2 2 6" xfId="20620"/>
    <cellStyle name="Currency 2 5 2 2 7" xfId="20621"/>
    <cellStyle name="Currency 2 5 2 3" xfId="20622"/>
    <cellStyle name="Currency 2 5 2 3 2" xfId="20623"/>
    <cellStyle name="Currency 2 5 2 3 3" xfId="20624"/>
    <cellStyle name="Currency 2 5 2 4" xfId="20625"/>
    <cellStyle name="Currency 2 5 2 4 2" xfId="20626"/>
    <cellStyle name="Currency 2 5 2 4 3" xfId="20627"/>
    <cellStyle name="Currency 2 5 2 5" xfId="20628"/>
    <cellStyle name="Currency 2 5 2 5 2" xfId="20629"/>
    <cellStyle name="Currency 2 5 2 5 3" xfId="20630"/>
    <cellStyle name="Currency 2 5 2 6" xfId="20631"/>
    <cellStyle name="Currency 2 5 2 6 2" xfId="20632"/>
    <cellStyle name="Currency 2 5 2 6 3" xfId="20633"/>
    <cellStyle name="Currency 2 5 2 7" xfId="20634"/>
    <cellStyle name="Currency 2 5 2 8" xfId="20635"/>
    <cellStyle name="Currency 2 5 3" xfId="20636"/>
    <cellStyle name="Currency 2 5 3 2" xfId="20637"/>
    <cellStyle name="Currency 2 5 3 2 2" xfId="20638"/>
    <cellStyle name="Currency 2 5 3 2 3" xfId="20639"/>
    <cellStyle name="Currency 2 5 3 3" xfId="20640"/>
    <cellStyle name="Currency 2 5 3 3 2" xfId="20641"/>
    <cellStyle name="Currency 2 5 3 3 3" xfId="20642"/>
    <cellStyle name="Currency 2 5 3 4" xfId="20643"/>
    <cellStyle name="Currency 2 5 3 4 2" xfId="20644"/>
    <cellStyle name="Currency 2 5 3 4 3" xfId="20645"/>
    <cellStyle name="Currency 2 5 3 5" xfId="20646"/>
    <cellStyle name="Currency 2 5 3 5 2" xfId="20647"/>
    <cellStyle name="Currency 2 5 3 5 3" xfId="20648"/>
    <cellStyle name="Currency 2 5 3 6" xfId="20649"/>
    <cellStyle name="Currency 2 5 3 7" xfId="20650"/>
    <cellStyle name="Currency 2 5 4" xfId="20651"/>
    <cellStyle name="Currency 2 5 4 2" xfId="20652"/>
    <cellStyle name="Currency 2 5 4 2 2" xfId="20653"/>
    <cellStyle name="Currency 2 5 4 2 3" xfId="20654"/>
    <cellStyle name="Currency 2 5 4 3" xfId="20655"/>
    <cellStyle name="Currency 2 5 4 3 2" xfId="20656"/>
    <cellStyle name="Currency 2 5 4 3 3" xfId="20657"/>
    <cellStyle name="Currency 2 5 4 4" xfId="20658"/>
    <cellStyle name="Currency 2 5 4 4 2" xfId="20659"/>
    <cellStyle name="Currency 2 5 4 4 3" xfId="20660"/>
    <cellStyle name="Currency 2 5 4 5" xfId="20661"/>
    <cellStyle name="Currency 2 5 4 5 2" xfId="20662"/>
    <cellStyle name="Currency 2 5 4 5 3" xfId="20663"/>
    <cellStyle name="Currency 2 5 4 6" xfId="20664"/>
    <cellStyle name="Currency 2 5 4 7" xfId="20665"/>
    <cellStyle name="Currency 2 5 5" xfId="20666"/>
    <cellStyle name="Currency 2 5 5 2" xfId="20667"/>
    <cellStyle name="Currency 2 5 5 2 2" xfId="20668"/>
    <cellStyle name="Currency 2 5 5 2 3" xfId="20669"/>
    <cellStyle name="Currency 2 5 5 3" xfId="20670"/>
    <cellStyle name="Currency 2 5 5 3 2" xfId="20671"/>
    <cellStyle name="Currency 2 5 5 3 3" xfId="20672"/>
    <cellStyle name="Currency 2 5 5 4" xfId="20673"/>
    <cellStyle name="Currency 2 5 5 4 2" xfId="20674"/>
    <cellStyle name="Currency 2 5 5 4 3" xfId="20675"/>
    <cellStyle name="Currency 2 5 5 5" xfId="20676"/>
    <cellStyle name="Currency 2 5 5 5 2" xfId="20677"/>
    <cellStyle name="Currency 2 5 5 5 3" xfId="20678"/>
    <cellStyle name="Currency 2 5 5 6" xfId="20679"/>
    <cellStyle name="Currency 2 5 5 7" xfId="20680"/>
    <cellStyle name="Currency 2 5 6" xfId="20681"/>
    <cellStyle name="Currency 2 5 6 2" xfId="20682"/>
    <cellStyle name="Currency 2 5 6 3" xfId="20683"/>
    <cellStyle name="Currency 2 5 7" xfId="20684"/>
    <cellStyle name="Currency 2 5 7 2" xfId="20685"/>
    <cellStyle name="Currency 2 5 7 3" xfId="20686"/>
    <cellStyle name="Currency 2 5 8" xfId="20687"/>
    <cellStyle name="Currency 2 5 8 2" xfId="20688"/>
    <cellStyle name="Currency 2 5 8 3" xfId="20689"/>
    <cellStyle name="Currency 2 5 9" xfId="20690"/>
    <cellStyle name="Currency 2 5 9 2" xfId="20691"/>
    <cellStyle name="Currency 2 5 9 3" xfId="20692"/>
    <cellStyle name="Currency 2 6" xfId="20693"/>
    <cellStyle name="Currency 2 6 2" xfId="20694"/>
    <cellStyle name="Currency 2 6 2 2" xfId="20695"/>
    <cellStyle name="Currency 2 6 2 2 2" xfId="20696"/>
    <cellStyle name="Currency 2 6 2 2 3" xfId="20697"/>
    <cellStyle name="Currency 2 6 2 3" xfId="20698"/>
    <cellStyle name="Currency 2 6 2 3 2" xfId="20699"/>
    <cellStyle name="Currency 2 6 2 3 3" xfId="20700"/>
    <cellStyle name="Currency 2 6 2 4" xfId="20701"/>
    <cellStyle name="Currency 2 6 2 4 2" xfId="20702"/>
    <cellStyle name="Currency 2 6 2 4 3" xfId="20703"/>
    <cellStyle name="Currency 2 6 2 5" xfId="20704"/>
    <cellStyle name="Currency 2 6 2 5 2" xfId="20705"/>
    <cellStyle name="Currency 2 6 2 5 3" xfId="20706"/>
    <cellStyle name="Currency 2 6 2 6" xfId="20707"/>
    <cellStyle name="Currency 2 6 2 7" xfId="20708"/>
    <cellStyle name="Currency 2 6 3" xfId="20709"/>
    <cellStyle name="Currency 2 6 3 2" xfId="20710"/>
    <cellStyle name="Currency 2 6 3 3" xfId="20711"/>
    <cellStyle name="Currency 2 6 4" xfId="20712"/>
    <cellStyle name="Currency 2 6 4 2" xfId="20713"/>
    <cellStyle name="Currency 2 6 4 3" xfId="20714"/>
    <cellStyle name="Currency 2 6 5" xfId="20715"/>
    <cellStyle name="Currency 2 6 5 2" xfId="20716"/>
    <cellStyle name="Currency 2 6 5 3" xfId="20717"/>
    <cellStyle name="Currency 2 6 6" xfId="20718"/>
    <cellStyle name="Currency 2 6 6 2" xfId="20719"/>
    <cellStyle name="Currency 2 6 6 3" xfId="20720"/>
    <cellStyle name="Currency 2 6 7" xfId="20721"/>
    <cellStyle name="Currency 2 6 8" xfId="20722"/>
    <cellStyle name="Currency 2 7" xfId="20723"/>
    <cellStyle name="Currency 2 7 2" xfId="20724"/>
    <cellStyle name="Currency 2 7 2 2" xfId="20725"/>
    <cellStyle name="Currency 2 7 2 2 2" xfId="20726"/>
    <cellStyle name="Currency 2 7 2 2 3" xfId="20727"/>
    <cellStyle name="Currency 2 7 2 3" xfId="20728"/>
    <cellStyle name="Currency 2 7 2 3 2" xfId="20729"/>
    <cellStyle name="Currency 2 7 2 3 3" xfId="20730"/>
    <cellStyle name="Currency 2 7 2 4" xfId="20731"/>
    <cellStyle name="Currency 2 7 2 4 2" xfId="20732"/>
    <cellStyle name="Currency 2 7 2 4 3" xfId="20733"/>
    <cellStyle name="Currency 2 7 2 5" xfId="20734"/>
    <cellStyle name="Currency 2 7 2 5 2" xfId="20735"/>
    <cellStyle name="Currency 2 7 2 5 3" xfId="20736"/>
    <cellStyle name="Currency 2 7 2 6" xfId="20737"/>
    <cellStyle name="Currency 2 7 2 7" xfId="20738"/>
    <cellStyle name="Currency 2 7 3" xfId="20739"/>
    <cellStyle name="Currency 2 7 3 2" xfId="20740"/>
    <cellStyle name="Currency 2 7 3 3" xfId="20741"/>
    <cellStyle name="Currency 2 7 4" xfId="20742"/>
    <cellStyle name="Currency 2 7 4 2" xfId="20743"/>
    <cellStyle name="Currency 2 7 4 3" xfId="20744"/>
    <cellStyle name="Currency 2 7 5" xfId="20745"/>
    <cellStyle name="Currency 2 7 5 2" xfId="20746"/>
    <cellStyle name="Currency 2 7 5 3" xfId="20747"/>
    <cellStyle name="Currency 2 7 6" xfId="20748"/>
    <cellStyle name="Currency 2 7 6 2" xfId="20749"/>
    <cellStyle name="Currency 2 7 6 3" xfId="20750"/>
    <cellStyle name="Currency 2 7 7" xfId="20751"/>
    <cellStyle name="Currency 2 7 8" xfId="20752"/>
    <cellStyle name="Currency 2 8" xfId="20753"/>
    <cellStyle name="Currency 2 8 2" xfId="20754"/>
    <cellStyle name="Currency 2 8 2 2" xfId="20755"/>
    <cellStyle name="Currency 2 8 2 3" xfId="20756"/>
    <cellStyle name="Currency 2 8 3" xfId="20757"/>
    <cellStyle name="Currency 2 8 3 2" xfId="20758"/>
    <cellStyle name="Currency 2 8 3 3" xfId="20759"/>
    <cellStyle name="Currency 2 8 4" xfId="20760"/>
    <cellStyle name="Currency 2 8 4 2" xfId="20761"/>
    <cellStyle name="Currency 2 8 4 3" xfId="20762"/>
    <cellStyle name="Currency 2 8 5" xfId="20763"/>
    <cellStyle name="Currency 2 8 5 2" xfId="20764"/>
    <cellStyle name="Currency 2 8 5 3" xfId="20765"/>
    <cellStyle name="Currency 2 8 6" xfId="20766"/>
    <cellStyle name="Currency 2 8 7" xfId="20767"/>
    <cellStyle name="Currency 2 9" xfId="20768"/>
    <cellStyle name="Currency 2 9 2" xfId="20769"/>
    <cellStyle name="Currency 2 9 3" xfId="20770"/>
    <cellStyle name="Currency 20" xfId="20771"/>
    <cellStyle name="Currency 21" xfId="20772"/>
    <cellStyle name="Currency 22" xfId="20773"/>
    <cellStyle name="Currency 23" xfId="20774"/>
    <cellStyle name="Currency 24" xfId="20775"/>
    <cellStyle name="Currency 3" xfId="887"/>
    <cellStyle name="Currency 3 10" xfId="20776"/>
    <cellStyle name="Currency 3 10 2" xfId="20777"/>
    <cellStyle name="Currency 3 10 2 2" xfId="20778"/>
    <cellStyle name="Currency 3 10 2 3" xfId="20779"/>
    <cellStyle name="Currency 3 10 3" xfId="20780"/>
    <cellStyle name="Currency 3 10 3 2" xfId="20781"/>
    <cellStyle name="Currency 3 10 3 3" xfId="20782"/>
    <cellStyle name="Currency 3 10 4" xfId="20783"/>
    <cellStyle name="Currency 3 10 4 2" xfId="20784"/>
    <cellStyle name="Currency 3 10 4 3" xfId="20785"/>
    <cellStyle name="Currency 3 10 5" xfId="20786"/>
    <cellStyle name="Currency 3 10 5 2" xfId="20787"/>
    <cellStyle name="Currency 3 10 5 3" xfId="20788"/>
    <cellStyle name="Currency 3 10 6" xfId="20789"/>
    <cellStyle name="Currency 3 10 7" xfId="20790"/>
    <cellStyle name="Currency 3 11" xfId="20791"/>
    <cellStyle name="Currency 3 11 2" xfId="20792"/>
    <cellStyle name="Currency 3 11 3" xfId="20793"/>
    <cellStyle name="Currency 3 12" xfId="20794"/>
    <cellStyle name="Currency 3 12 2" xfId="20795"/>
    <cellStyle name="Currency 3 12 3" xfId="20796"/>
    <cellStyle name="Currency 3 13" xfId="20797"/>
    <cellStyle name="Currency 3 13 2" xfId="20798"/>
    <cellStyle name="Currency 3 13 3" xfId="20799"/>
    <cellStyle name="Currency 3 14" xfId="20800"/>
    <cellStyle name="Currency 3 14 2" xfId="20801"/>
    <cellStyle name="Currency 3 14 3" xfId="20802"/>
    <cellStyle name="Currency 3 15" xfId="20803"/>
    <cellStyle name="Currency 3 16" xfId="20804"/>
    <cellStyle name="Currency 3 2" xfId="888"/>
    <cellStyle name="Currency 3 2 10" xfId="20806"/>
    <cellStyle name="Currency 3 2 10 2" xfId="20807"/>
    <cellStyle name="Currency 3 2 10 3" xfId="20808"/>
    <cellStyle name="Currency 3 2 11" xfId="20809"/>
    <cellStyle name="Currency 3 2 11 2" xfId="20810"/>
    <cellStyle name="Currency 3 2 11 3" xfId="20811"/>
    <cellStyle name="Currency 3 2 12" xfId="20812"/>
    <cellStyle name="Currency 3 2 12 2" xfId="20813"/>
    <cellStyle name="Currency 3 2 12 3" xfId="20814"/>
    <cellStyle name="Currency 3 2 13" xfId="20815"/>
    <cellStyle name="Currency 3 2 13 2" xfId="20816"/>
    <cellStyle name="Currency 3 2 13 3" xfId="20817"/>
    <cellStyle name="Currency 3 2 14" xfId="20818"/>
    <cellStyle name="Currency 3 2 15" xfId="20819"/>
    <cellStyle name="Currency 3 2 16" xfId="20805"/>
    <cellStyle name="Currency 3 2 2" xfId="1433"/>
    <cellStyle name="Currency 3 2 2 10" xfId="20821"/>
    <cellStyle name="Currency 3 2 2 10 2" xfId="20822"/>
    <cellStyle name="Currency 3 2 2 10 3" xfId="20823"/>
    <cellStyle name="Currency 3 2 2 11" xfId="20824"/>
    <cellStyle name="Currency 3 2 2 11 2" xfId="20825"/>
    <cellStyle name="Currency 3 2 2 11 3" xfId="20826"/>
    <cellStyle name="Currency 3 2 2 12" xfId="20827"/>
    <cellStyle name="Currency 3 2 2 12 2" xfId="20828"/>
    <cellStyle name="Currency 3 2 2 12 3" xfId="20829"/>
    <cellStyle name="Currency 3 2 2 13" xfId="20830"/>
    <cellStyle name="Currency 3 2 2 14" xfId="20831"/>
    <cellStyle name="Currency 3 2 2 15" xfId="20820"/>
    <cellStyle name="Currency 3 2 2 2" xfId="20832"/>
    <cellStyle name="Currency 3 2 2 2 10" xfId="20833"/>
    <cellStyle name="Currency 3 2 2 2 11" xfId="20834"/>
    <cellStyle name="Currency 3 2 2 2 2" xfId="20835"/>
    <cellStyle name="Currency 3 2 2 2 2 2" xfId="20836"/>
    <cellStyle name="Currency 3 2 2 2 2 2 2" xfId="20837"/>
    <cellStyle name="Currency 3 2 2 2 2 2 2 2" xfId="20838"/>
    <cellStyle name="Currency 3 2 2 2 2 2 2 3" xfId="20839"/>
    <cellStyle name="Currency 3 2 2 2 2 2 3" xfId="20840"/>
    <cellStyle name="Currency 3 2 2 2 2 2 3 2" xfId="20841"/>
    <cellStyle name="Currency 3 2 2 2 2 2 3 3" xfId="20842"/>
    <cellStyle name="Currency 3 2 2 2 2 2 4" xfId="20843"/>
    <cellStyle name="Currency 3 2 2 2 2 2 4 2" xfId="20844"/>
    <cellStyle name="Currency 3 2 2 2 2 2 4 3" xfId="20845"/>
    <cellStyle name="Currency 3 2 2 2 2 2 5" xfId="20846"/>
    <cellStyle name="Currency 3 2 2 2 2 2 5 2" xfId="20847"/>
    <cellStyle name="Currency 3 2 2 2 2 2 5 3" xfId="20848"/>
    <cellStyle name="Currency 3 2 2 2 2 2 6" xfId="20849"/>
    <cellStyle name="Currency 3 2 2 2 2 2 7" xfId="20850"/>
    <cellStyle name="Currency 3 2 2 2 2 3" xfId="20851"/>
    <cellStyle name="Currency 3 2 2 2 2 3 2" xfId="20852"/>
    <cellStyle name="Currency 3 2 2 2 2 3 3" xfId="20853"/>
    <cellStyle name="Currency 3 2 2 2 2 4" xfId="20854"/>
    <cellStyle name="Currency 3 2 2 2 2 4 2" xfId="20855"/>
    <cellStyle name="Currency 3 2 2 2 2 4 3" xfId="20856"/>
    <cellStyle name="Currency 3 2 2 2 2 5" xfId="20857"/>
    <cellStyle name="Currency 3 2 2 2 2 5 2" xfId="20858"/>
    <cellStyle name="Currency 3 2 2 2 2 5 3" xfId="20859"/>
    <cellStyle name="Currency 3 2 2 2 2 6" xfId="20860"/>
    <cellStyle name="Currency 3 2 2 2 2 6 2" xfId="20861"/>
    <cellStyle name="Currency 3 2 2 2 2 6 3" xfId="20862"/>
    <cellStyle name="Currency 3 2 2 2 2 7" xfId="20863"/>
    <cellStyle name="Currency 3 2 2 2 2 8" xfId="20864"/>
    <cellStyle name="Currency 3 2 2 2 3" xfId="20865"/>
    <cellStyle name="Currency 3 2 2 2 3 2" xfId="20866"/>
    <cellStyle name="Currency 3 2 2 2 3 2 2" xfId="20867"/>
    <cellStyle name="Currency 3 2 2 2 3 2 3" xfId="20868"/>
    <cellStyle name="Currency 3 2 2 2 3 3" xfId="20869"/>
    <cellStyle name="Currency 3 2 2 2 3 3 2" xfId="20870"/>
    <cellStyle name="Currency 3 2 2 2 3 3 3" xfId="20871"/>
    <cellStyle name="Currency 3 2 2 2 3 4" xfId="20872"/>
    <cellStyle name="Currency 3 2 2 2 3 4 2" xfId="20873"/>
    <cellStyle name="Currency 3 2 2 2 3 4 3" xfId="20874"/>
    <cellStyle name="Currency 3 2 2 2 3 5" xfId="20875"/>
    <cellStyle name="Currency 3 2 2 2 3 5 2" xfId="20876"/>
    <cellStyle name="Currency 3 2 2 2 3 5 3" xfId="20877"/>
    <cellStyle name="Currency 3 2 2 2 3 6" xfId="20878"/>
    <cellStyle name="Currency 3 2 2 2 3 7" xfId="20879"/>
    <cellStyle name="Currency 3 2 2 2 4" xfId="20880"/>
    <cellStyle name="Currency 3 2 2 2 4 2" xfId="20881"/>
    <cellStyle name="Currency 3 2 2 2 4 2 2" xfId="20882"/>
    <cellStyle name="Currency 3 2 2 2 4 2 3" xfId="20883"/>
    <cellStyle name="Currency 3 2 2 2 4 3" xfId="20884"/>
    <cellStyle name="Currency 3 2 2 2 4 3 2" xfId="20885"/>
    <cellStyle name="Currency 3 2 2 2 4 3 3" xfId="20886"/>
    <cellStyle name="Currency 3 2 2 2 4 4" xfId="20887"/>
    <cellStyle name="Currency 3 2 2 2 4 4 2" xfId="20888"/>
    <cellStyle name="Currency 3 2 2 2 4 4 3" xfId="20889"/>
    <cellStyle name="Currency 3 2 2 2 4 5" xfId="20890"/>
    <cellStyle name="Currency 3 2 2 2 4 5 2" xfId="20891"/>
    <cellStyle name="Currency 3 2 2 2 4 5 3" xfId="20892"/>
    <cellStyle name="Currency 3 2 2 2 4 6" xfId="20893"/>
    <cellStyle name="Currency 3 2 2 2 4 7" xfId="20894"/>
    <cellStyle name="Currency 3 2 2 2 5" xfId="20895"/>
    <cellStyle name="Currency 3 2 2 2 5 2" xfId="20896"/>
    <cellStyle name="Currency 3 2 2 2 5 2 2" xfId="20897"/>
    <cellStyle name="Currency 3 2 2 2 5 2 3" xfId="20898"/>
    <cellStyle name="Currency 3 2 2 2 5 3" xfId="20899"/>
    <cellStyle name="Currency 3 2 2 2 5 3 2" xfId="20900"/>
    <cellStyle name="Currency 3 2 2 2 5 3 3" xfId="20901"/>
    <cellStyle name="Currency 3 2 2 2 5 4" xfId="20902"/>
    <cellStyle name="Currency 3 2 2 2 5 4 2" xfId="20903"/>
    <cellStyle name="Currency 3 2 2 2 5 4 3" xfId="20904"/>
    <cellStyle name="Currency 3 2 2 2 5 5" xfId="20905"/>
    <cellStyle name="Currency 3 2 2 2 5 5 2" xfId="20906"/>
    <cellStyle name="Currency 3 2 2 2 5 5 3" xfId="20907"/>
    <cellStyle name="Currency 3 2 2 2 5 6" xfId="20908"/>
    <cellStyle name="Currency 3 2 2 2 5 7" xfId="20909"/>
    <cellStyle name="Currency 3 2 2 2 6" xfId="20910"/>
    <cellStyle name="Currency 3 2 2 2 6 2" xfId="20911"/>
    <cellStyle name="Currency 3 2 2 2 6 3" xfId="20912"/>
    <cellStyle name="Currency 3 2 2 2 7" xfId="20913"/>
    <cellStyle name="Currency 3 2 2 2 7 2" xfId="20914"/>
    <cellStyle name="Currency 3 2 2 2 7 3" xfId="20915"/>
    <cellStyle name="Currency 3 2 2 2 8" xfId="20916"/>
    <cellStyle name="Currency 3 2 2 2 8 2" xfId="20917"/>
    <cellStyle name="Currency 3 2 2 2 8 3" xfId="20918"/>
    <cellStyle name="Currency 3 2 2 2 9" xfId="20919"/>
    <cellStyle name="Currency 3 2 2 2 9 2" xfId="20920"/>
    <cellStyle name="Currency 3 2 2 2 9 3" xfId="20921"/>
    <cellStyle name="Currency 3 2 2 3" xfId="20922"/>
    <cellStyle name="Currency 3 2 2 3 2" xfId="20923"/>
    <cellStyle name="Currency 3 2 2 3 2 2" xfId="20924"/>
    <cellStyle name="Currency 3 2 2 3 2 2 2" xfId="20925"/>
    <cellStyle name="Currency 3 2 2 3 2 2 3" xfId="20926"/>
    <cellStyle name="Currency 3 2 2 3 2 3" xfId="20927"/>
    <cellStyle name="Currency 3 2 2 3 2 3 2" xfId="20928"/>
    <cellStyle name="Currency 3 2 2 3 2 3 3" xfId="20929"/>
    <cellStyle name="Currency 3 2 2 3 2 4" xfId="20930"/>
    <cellStyle name="Currency 3 2 2 3 2 4 2" xfId="20931"/>
    <cellStyle name="Currency 3 2 2 3 2 4 3" xfId="20932"/>
    <cellStyle name="Currency 3 2 2 3 2 5" xfId="20933"/>
    <cellStyle name="Currency 3 2 2 3 2 5 2" xfId="20934"/>
    <cellStyle name="Currency 3 2 2 3 2 5 3" xfId="20935"/>
    <cellStyle name="Currency 3 2 2 3 2 6" xfId="20936"/>
    <cellStyle name="Currency 3 2 2 3 2 7" xfId="20937"/>
    <cellStyle name="Currency 3 2 2 3 3" xfId="20938"/>
    <cellStyle name="Currency 3 2 2 3 3 2" xfId="20939"/>
    <cellStyle name="Currency 3 2 2 3 3 3" xfId="20940"/>
    <cellStyle name="Currency 3 2 2 3 4" xfId="20941"/>
    <cellStyle name="Currency 3 2 2 3 4 2" xfId="20942"/>
    <cellStyle name="Currency 3 2 2 3 4 3" xfId="20943"/>
    <cellStyle name="Currency 3 2 2 3 5" xfId="20944"/>
    <cellStyle name="Currency 3 2 2 3 5 2" xfId="20945"/>
    <cellStyle name="Currency 3 2 2 3 5 3" xfId="20946"/>
    <cellStyle name="Currency 3 2 2 3 6" xfId="20947"/>
    <cellStyle name="Currency 3 2 2 3 6 2" xfId="20948"/>
    <cellStyle name="Currency 3 2 2 3 6 3" xfId="20949"/>
    <cellStyle name="Currency 3 2 2 3 7" xfId="20950"/>
    <cellStyle name="Currency 3 2 2 3 8" xfId="20951"/>
    <cellStyle name="Currency 3 2 2 4" xfId="20952"/>
    <cellStyle name="Currency 3 2 2 4 2" xfId="20953"/>
    <cellStyle name="Currency 3 2 2 4 2 2" xfId="20954"/>
    <cellStyle name="Currency 3 2 2 4 2 2 2" xfId="20955"/>
    <cellStyle name="Currency 3 2 2 4 2 2 3" xfId="20956"/>
    <cellStyle name="Currency 3 2 2 4 2 3" xfId="20957"/>
    <cellStyle name="Currency 3 2 2 4 2 3 2" xfId="20958"/>
    <cellStyle name="Currency 3 2 2 4 2 3 3" xfId="20959"/>
    <cellStyle name="Currency 3 2 2 4 2 4" xfId="20960"/>
    <cellStyle name="Currency 3 2 2 4 2 4 2" xfId="20961"/>
    <cellStyle name="Currency 3 2 2 4 2 4 3" xfId="20962"/>
    <cellStyle name="Currency 3 2 2 4 2 5" xfId="20963"/>
    <cellStyle name="Currency 3 2 2 4 2 5 2" xfId="20964"/>
    <cellStyle name="Currency 3 2 2 4 2 5 3" xfId="20965"/>
    <cellStyle name="Currency 3 2 2 4 2 6" xfId="20966"/>
    <cellStyle name="Currency 3 2 2 4 2 7" xfId="20967"/>
    <cellStyle name="Currency 3 2 2 4 3" xfId="20968"/>
    <cellStyle name="Currency 3 2 2 4 3 2" xfId="20969"/>
    <cellStyle name="Currency 3 2 2 4 3 3" xfId="20970"/>
    <cellStyle name="Currency 3 2 2 4 4" xfId="20971"/>
    <cellStyle name="Currency 3 2 2 4 4 2" xfId="20972"/>
    <cellStyle name="Currency 3 2 2 4 4 3" xfId="20973"/>
    <cellStyle name="Currency 3 2 2 4 5" xfId="20974"/>
    <cellStyle name="Currency 3 2 2 4 5 2" xfId="20975"/>
    <cellStyle name="Currency 3 2 2 4 5 3" xfId="20976"/>
    <cellStyle name="Currency 3 2 2 4 6" xfId="20977"/>
    <cellStyle name="Currency 3 2 2 4 6 2" xfId="20978"/>
    <cellStyle name="Currency 3 2 2 4 6 3" xfId="20979"/>
    <cellStyle name="Currency 3 2 2 4 7" xfId="20980"/>
    <cellStyle name="Currency 3 2 2 4 8" xfId="20981"/>
    <cellStyle name="Currency 3 2 2 5" xfId="20982"/>
    <cellStyle name="Currency 3 2 2 5 2" xfId="20983"/>
    <cellStyle name="Currency 3 2 2 5 2 2" xfId="20984"/>
    <cellStyle name="Currency 3 2 2 5 2 3" xfId="20985"/>
    <cellStyle name="Currency 3 2 2 5 3" xfId="20986"/>
    <cellStyle name="Currency 3 2 2 5 3 2" xfId="20987"/>
    <cellStyle name="Currency 3 2 2 5 3 3" xfId="20988"/>
    <cellStyle name="Currency 3 2 2 5 4" xfId="20989"/>
    <cellStyle name="Currency 3 2 2 5 4 2" xfId="20990"/>
    <cellStyle name="Currency 3 2 2 5 4 3" xfId="20991"/>
    <cellStyle name="Currency 3 2 2 5 5" xfId="20992"/>
    <cellStyle name="Currency 3 2 2 5 5 2" xfId="20993"/>
    <cellStyle name="Currency 3 2 2 5 5 3" xfId="20994"/>
    <cellStyle name="Currency 3 2 2 5 6" xfId="20995"/>
    <cellStyle name="Currency 3 2 2 5 7" xfId="20996"/>
    <cellStyle name="Currency 3 2 2 6" xfId="20997"/>
    <cellStyle name="Currency 3 2 2 6 2" xfId="20998"/>
    <cellStyle name="Currency 3 2 2 6 2 2" xfId="20999"/>
    <cellStyle name="Currency 3 2 2 6 2 3" xfId="21000"/>
    <cellStyle name="Currency 3 2 2 6 3" xfId="21001"/>
    <cellStyle name="Currency 3 2 2 6 3 2" xfId="21002"/>
    <cellStyle name="Currency 3 2 2 6 3 3" xfId="21003"/>
    <cellStyle name="Currency 3 2 2 6 4" xfId="21004"/>
    <cellStyle name="Currency 3 2 2 6 4 2" xfId="21005"/>
    <cellStyle name="Currency 3 2 2 6 4 3" xfId="21006"/>
    <cellStyle name="Currency 3 2 2 6 5" xfId="21007"/>
    <cellStyle name="Currency 3 2 2 6 5 2" xfId="21008"/>
    <cellStyle name="Currency 3 2 2 6 5 3" xfId="21009"/>
    <cellStyle name="Currency 3 2 2 6 6" xfId="21010"/>
    <cellStyle name="Currency 3 2 2 6 7" xfId="21011"/>
    <cellStyle name="Currency 3 2 2 7" xfId="21012"/>
    <cellStyle name="Currency 3 2 2 7 2" xfId="21013"/>
    <cellStyle name="Currency 3 2 2 7 2 2" xfId="21014"/>
    <cellStyle name="Currency 3 2 2 7 2 3" xfId="21015"/>
    <cellStyle name="Currency 3 2 2 7 3" xfId="21016"/>
    <cellStyle name="Currency 3 2 2 7 3 2" xfId="21017"/>
    <cellStyle name="Currency 3 2 2 7 3 3" xfId="21018"/>
    <cellStyle name="Currency 3 2 2 7 4" xfId="21019"/>
    <cellStyle name="Currency 3 2 2 7 4 2" xfId="21020"/>
    <cellStyle name="Currency 3 2 2 7 4 3" xfId="21021"/>
    <cellStyle name="Currency 3 2 2 7 5" xfId="21022"/>
    <cellStyle name="Currency 3 2 2 7 5 2" xfId="21023"/>
    <cellStyle name="Currency 3 2 2 7 5 3" xfId="21024"/>
    <cellStyle name="Currency 3 2 2 7 6" xfId="21025"/>
    <cellStyle name="Currency 3 2 2 7 7" xfId="21026"/>
    <cellStyle name="Currency 3 2 2 8" xfId="21027"/>
    <cellStyle name="Currency 3 2 2 8 2" xfId="21028"/>
    <cellStyle name="Currency 3 2 2 8 2 2" xfId="21029"/>
    <cellStyle name="Currency 3 2 2 8 2 3" xfId="21030"/>
    <cellStyle name="Currency 3 2 2 8 3" xfId="21031"/>
    <cellStyle name="Currency 3 2 2 8 3 2" xfId="21032"/>
    <cellStyle name="Currency 3 2 2 8 3 3" xfId="21033"/>
    <cellStyle name="Currency 3 2 2 8 4" xfId="21034"/>
    <cellStyle name="Currency 3 2 2 8 4 2" xfId="21035"/>
    <cellStyle name="Currency 3 2 2 8 4 3" xfId="21036"/>
    <cellStyle name="Currency 3 2 2 8 5" xfId="21037"/>
    <cellStyle name="Currency 3 2 2 8 5 2" xfId="21038"/>
    <cellStyle name="Currency 3 2 2 8 5 3" xfId="21039"/>
    <cellStyle name="Currency 3 2 2 8 6" xfId="21040"/>
    <cellStyle name="Currency 3 2 2 8 7" xfId="21041"/>
    <cellStyle name="Currency 3 2 2 9" xfId="21042"/>
    <cellStyle name="Currency 3 2 2 9 2" xfId="21043"/>
    <cellStyle name="Currency 3 2 2 9 3" xfId="21044"/>
    <cellStyle name="Currency 3 2 3" xfId="21045"/>
    <cellStyle name="Currency 3 2 3 10" xfId="21046"/>
    <cellStyle name="Currency 3 2 3 11" xfId="21047"/>
    <cellStyle name="Currency 3 2 3 2" xfId="21048"/>
    <cellStyle name="Currency 3 2 3 2 2" xfId="21049"/>
    <cellStyle name="Currency 3 2 3 2 2 2" xfId="21050"/>
    <cellStyle name="Currency 3 2 3 2 2 2 2" xfId="21051"/>
    <cellStyle name="Currency 3 2 3 2 2 2 3" xfId="21052"/>
    <cellStyle name="Currency 3 2 3 2 2 3" xfId="21053"/>
    <cellStyle name="Currency 3 2 3 2 2 3 2" xfId="21054"/>
    <cellStyle name="Currency 3 2 3 2 2 3 3" xfId="21055"/>
    <cellStyle name="Currency 3 2 3 2 2 4" xfId="21056"/>
    <cellStyle name="Currency 3 2 3 2 2 4 2" xfId="21057"/>
    <cellStyle name="Currency 3 2 3 2 2 4 3" xfId="21058"/>
    <cellStyle name="Currency 3 2 3 2 2 5" xfId="21059"/>
    <cellStyle name="Currency 3 2 3 2 2 5 2" xfId="21060"/>
    <cellStyle name="Currency 3 2 3 2 2 5 3" xfId="21061"/>
    <cellStyle name="Currency 3 2 3 2 2 6" xfId="21062"/>
    <cellStyle name="Currency 3 2 3 2 2 7" xfId="21063"/>
    <cellStyle name="Currency 3 2 3 2 3" xfId="21064"/>
    <cellStyle name="Currency 3 2 3 2 3 2" xfId="21065"/>
    <cellStyle name="Currency 3 2 3 2 3 3" xfId="21066"/>
    <cellStyle name="Currency 3 2 3 2 4" xfId="21067"/>
    <cellStyle name="Currency 3 2 3 2 4 2" xfId="21068"/>
    <cellStyle name="Currency 3 2 3 2 4 3" xfId="21069"/>
    <cellStyle name="Currency 3 2 3 2 5" xfId="21070"/>
    <cellStyle name="Currency 3 2 3 2 5 2" xfId="21071"/>
    <cellStyle name="Currency 3 2 3 2 5 3" xfId="21072"/>
    <cellStyle name="Currency 3 2 3 2 6" xfId="21073"/>
    <cellStyle name="Currency 3 2 3 2 6 2" xfId="21074"/>
    <cellStyle name="Currency 3 2 3 2 6 3" xfId="21075"/>
    <cellStyle name="Currency 3 2 3 2 7" xfId="21076"/>
    <cellStyle name="Currency 3 2 3 2 8" xfId="21077"/>
    <cellStyle name="Currency 3 2 3 3" xfId="21078"/>
    <cellStyle name="Currency 3 2 3 3 2" xfId="21079"/>
    <cellStyle name="Currency 3 2 3 3 2 2" xfId="21080"/>
    <cellStyle name="Currency 3 2 3 3 2 3" xfId="21081"/>
    <cellStyle name="Currency 3 2 3 3 3" xfId="21082"/>
    <cellStyle name="Currency 3 2 3 3 3 2" xfId="21083"/>
    <cellStyle name="Currency 3 2 3 3 3 3" xfId="21084"/>
    <cellStyle name="Currency 3 2 3 3 4" xfId="21085"/>
    <cellStyle name="Currency 3 2 3 3 4 2" xfId="21086"/>
    <cellStyle name="Currency 3 2 3 3 4 3" xfId="21087"/>
    <cellStyle name="Currency 3 2 3 3 5" xfId="21088"/>
    <cellStyle name="Currency 3 2 3 3 5 2" xfId="21089"/>
    <cellStyle name="Currency 3 2 3 3 5 3" xfId="21090"/>
    <cellStyle name="Currency 3 2 3 3 6" xfId="21091"/>
    <cellStyle name="Currency 3 2 3 3 7" xfId="21092"/>
    <cellStyle name="Currency 3 2 3 4" xfId="21093"/>
    <cellStyle name="Currency 3 2 3 4 2" xfId="21094"/>
    <cellStyle name="Currency 3 2 3 4 2 2" xfId="21095"/>
    <cellStyle name="Currency 3 2 3 4 2 3" xfId="21096"/>
    <cellStyle name="Currency 3 2 3 4 3" xfId="21097"/>
    <cellStyle name="Currency 3 2 3 4 3 2" xfId="21098"/>
    <cellStyle name="Currency 3 2 3 4 3 3" xfId="21099"/>
    <cellStyle name="Currency 3 2 3 4 4" xfId="21100"/>
    <cellStyle name="Currency 3 2 3 4 4 2" xfId="21101"/>
    <cellStyle name="Currency 3 2 3 4 4 3" xfId="21102"/>
    <cellStyle name="Currency 3 2 3 4 5" xfId="21103"/>
    <cellStyle name="Currency 3 2 3 4 5 2" xfId="21104"/>
    <cellStyle name="Currency 3 2 3 4 5 3" xfId="21105"/>
    <cellStyle name="Currency 3 2 3 4 6" xfId="21106"/>
    <cellStyle name="Currency 3 2 3 4 7" xfId="21107"/>
    <cellStyle name="Currency 3 2 3 5" xfId="21108"/>
    <cellStyle name="Currency 3 2 3 5 2" xfId="21109"/>
    <cellStyle name="Currency 3 2 3 5 2 2" xfId="21110"/>
    <cellStyle name="Currency 3 2 3 5 2 3" xfId="21111"/>
    <cellStyle name="Currency 3 2 3 5 3" xfId="21112"/>
    <cellStyle name="Currency 3 2 3 5 3 2" xfId="21113"/>
    <cellStyle name="Currency 3 2 3 5 3 3" xfId="21114"/>
    <cellStyle name="Currency 3 2 3 5 4" xfId="21115"/>
    <cellStyle name="Currency 3 2 3 5 4 2" xfId="21116"/>
    <cellStyle name="Currency 3 2 3 5 4 3" xfId="21117"/>
    <cellStyle name="Currency 3 2 3 5 5" xfId="21118"/>
    <cellStyle name="Currency 3 2 3 5 5 2" xfId="21119"/>
    <cellStyle name="Currency 3 2 3 5 5 3" xfId="21120"/>
    <cellStyle name="Currency 3 2 3 5 6" xfId="21121"/>
    <cellStyle name="Currency 3 2 3 5 7" xfId="21122"/>
    <cellStyle name="Currency 3 2 3 6" xfId="21123"/>
    <cellStyle name="Currency 3 2 3 6 2" xfId="21124"/>
    <cellStyle name="Currency 3 2 3 6 3" xfId="21125"/>
    <cellStyle name="Currency 3 2 3 7" xfId="21126"/>
    <cellStyle name="Currency 3 2 3 7 2" xfId="21127"/>
    <cellStyle name="Currency 3 2 3 7 3" xfId="21128"/>
    <cellStyle name="Currency 3 2 3 8" xfId="21129"/>
    <cellStyle name="Currency 3 2 3 8 2" xfId="21130"/>
    <cellStyle name="Currency 3 2 3 8 3" xfId="21131"/>
    <cellStyle name="Currency 3 2 3 9" xfId="21132"/>
    <cellStyle name="Currency 3 2 3 9 2" xfId="21133"/>
    <cellStyle name="Currency 3 2 3 9 3" xfId="21134"/>
    <cellStyle name="Currency 3 2 4" xfId="21135"/>
    <cellStyle name="Currency 3 2 4 2" xfId="21136"/>
    <cellStyle name="Currency 3 2 4 2 2" xfId="21137"/>
    <cellStyle name="Currency 3 2 4 2 2 2" xfId="21138"/>
    <cellStyle name="Currency 3 2 4 2 2 3" xfId="21139"/>
    <cellStyle name="Currency 3 2 4 2 3" xfId="21140"/>
    <cellStyle name="Currency 3 2 4 2 3 2" xfId="21141"/>
    <cellStyle name="Currency 3 2 4 2 3 3" xfId="21142"/>
    <cellStyle name="Currency 3 2 4 2 4" xfId="21143"/>
    <cellStyle name="Currency 3 2 4 2 4 2" xfId="21144"/>
    <cellStyle name="Currency 3 2 4 2 4 3" xfId="21145"/>
    <cellStyle name="Currency 3 2 4 2 5" xfId="21146"/>
    <cellStyle name="Currency 3 2 4 2 5 2" xfId="21147"/>
    <cellStyle name="Currency 3 2 4 2 5 3" xfId="21148"/>
    <cellStyle name="Currency 3 2 4 2 6" xfId="21149"/>
    <cellStyle name="Currency 3 2 4 2 7" xfId="21150"/>
    <cellStyle name="Currency 3 2 4 3" xfId="21151"/>
    <cellStyle name="Currency 3 2 4 3 2" xfId="21152"/>
    <cellStyle name="Currency 3 2 4 3 3" xfId="21153"/>
    <cellStyle name="Currency 3 2 4 4" xfId="21154"/>
    <cellStyle name="Currency 3 2 4 4 2" xfId="21155"/>
    <cellStyle name="Currency 3 2 4 4 3" xfId="21156"/>
    <cellStyle name="Currency 3 2 4 5" xfId="21157"/>
    <cellStyle name="Currency 3 2 4 5 2" xfId="21158"/>
    <cellStyle name="Currency 3 2 4 5 3" xfId="21159"/>
    <cellStyle name="Currency 3 2 4 6" xfId="21160"/>
    <cellStyle name="Currency 3 2 4 6 2" xfId="21161"/>
    <cellStyle name="Currency 3 2 4 6 3" xfId="21162"/>
    <cellStyle name="Currency 3 2 4 7" xfId="21163"/>
    <cellStyle name="Currency 3 2 4 8" xfId="21164"/>
    <cellStyle name="Currency 3 2 5" xfId="21165"/>
    <cellStyle name="Currency 3 2 5 2" xfId="21166"/>
    <cellStyle name="Currency 3 2 5 2 2" xfId="21167"/>
    <cellStyle name="Currency 3 2 5 2 2 2" xfId="21168"/>
    <cellStyle name="Currency 3 2 5 2 2 3" xfId="21169"/>
    <cellStyle name="Currency 3 2 5 2 3" xfId="21170"/>
    <cellStyle name="Currency 3 2 5 2 3 2" xfId="21171"/>
    <cellStyle name="Currency 3 2 5 2 3 3" xfId="21172"/>
    <cellStyle name="Currency 3 2 5 2 4" xfId="21173"/>
    <cellStyle name="Currency 3 2 5 2 4 2" xfId="21174"/>
    <cellStyle name="Currency 3 2 5 2 4 3" xfId="21175"/>
    <cellStyle name="Currency 3 2 5 2 5" xfId="21176"/>
    <cellStyle name="Currency 3 2 5 2 5 2" xfId="21177"/>
    <cellStyle name="Currency 3 2 5 2 5 3" xfId="21178"/>
    <cellStyle name="Currency 3 2 5 2 6" xfId="21179"/>
    <cellStyle name="Currency 3 2 5 2 7" xfId="21180"/>
    <cellStyle name="Currency 3 2 5 3" xfId="21181"/>
    <cellStyle name="Currency 3 2 5 3 2" xfId="21182"/>
    <cellStyle name="Currency 3 2 5 3 3" xfId="21183"/>
    <cellStyle name="Currency 3 2 5 4" xfId="21184"/>
    <cellStyle name="Currency 3 2 5 4 2" xfId="21185"/>
    <cellStyle name="Currency 3 2 5 4 3" xfId="21186"/>
    <cellStyle name="Currency 3 2 5 5" xfId="21187"/>
    <cellStyle name="Currency 3 2 5 5 2" xfId="21188"/>
    <cellStyle name="Currency 3 2 5 5 3" xfId="21189"/>
    <cellStyle name="Currency 3 2 5 6" xfId="21190"/>
    <cellStyle name="Currency 3 2 5 6 2" xfId="21191"/>
    <cellStyle name="Currency 3 2 5 6 3" xfId="21192"/>
    <cellStyle name="Currency 3 2 5 7" xfId="21193"/>
    <cellStyle name="Currency 3 2 5 8" xfId="21194"/>
    <cellStyle name="Currency 3 2 6" xfId="21195"/>
    <cellStyle name="Currency 3 2 6 2" xfId="21196"/>
    <cellStyle name="Currency 3 2 6 2 2" xfId="21197"/>
    <cellStyle name="Currency 3 2 6 2 3" xfId="21198"/>
    <cellStyle name="Currency 3 2 6 3" xfId="21199"/>
    <cellStyle name="Currency 3 2 6 3 2" xfId="21200"/>
    <cellStyle name="Currency 3 2 6 3 3" xfId="21201"/>
    <cellStyle name="Currency 3 2 6 4" xfId="21202"/>
    <cellStyle name="Currency 3 2 6 4 2" xfId="21203"/>
    <cellStyle name="Currency 3 2 6 4 3" xfId="21204"/>
    <cellStyle name="Currency 3 2 6 5" xfId="21205"/>
    <cellStyle name="Currency 3 2 6 5 2" xfId="21206"/>
    <cellStyle name="Currency 3 2 6 5 3" xfId="21207"/>
    <cellStyle name="Currency 3 2 6 6" xfId="21208"/>
    <cellStyle name="Currency 3 2 6 7" xfId="21209"/>
    <cellStyle name="Currency 3 2 7" xfId="21210"/>
    <cellStyle name="Currency 3 2 7 2" xfId="21211"/>
    <cellStyle name="Currency 3 2 7 2 2" xfId="21212"/>
    <cellStyle name="Currency 3 2 7 2 3" xfId="21213"/>
    <cellStyle name="Currency 3 2 7 3" xfId="21214"/>
    <cellStyle name="Currency 3 2 7 3 2" xfId="21215"/>
    <cellStyle name="Currency 3 2 7 3 3" xfId="21216"/>
    <cellStyle name="Currency 3 2 7 4" xfId="21217"/>
    <cellStyle name="Currency 3 2 7 4 2" xfId="21218"/>
    <cellStyle name="Currency 3 2 7 4 3" xfId="21219"/>
    <cellStyle name="Currency 3 2 7 5" xfId="21220"/>
    <cellStyle name="Currency 3 2 7 5 2" xfId="21221"/>
    <cellStyle name="Currency 3 2 7 5 3" xfId="21222"/>
    <cellStyle name="Currency 3 2 7 6" xfId="21223"/>
    <cellStyle name="Currency 3 2 7 7" xfId="21224"/>
    <cellStyle name="Currency 3 2 8" xfId="21225"/>
    <cellStyle name="Currency 3 2 8 2" xfId="21226"/>
    <cellStyle name="Currency 3 2 8 2 2" xfId="21227"/>
    <cellStyle name="Currency 3 2 8 2 3" xfId="21228"/>
    <cellStyle name="Currency 3 2 8 3" xfId="21229"/>
    <cellStyle name="Currency 3 2 8 3 2" xfId="21230"/>
    <cellStyle name="Currency 3 2 8 3 3" xfId="21231"/>
    <cellStyle name="Currency 3 2 8 4" xfId="21232"/>
    <cellStyle name="Currency 3 2 8 4 2" xfId="21233"/>
    <cellStyle name="Currency 3 2 8 4 3" xfId="21234"/>
    <cellStyle name="Currency 3 2 8 5" xfId="21235"/>
    <cellStyle name="Currency 3 2 8 5 2" xfId="21236"/>
    <cellStyle name="Currency 3 2 8 5 3" xfId="21237"/>
    <cellStyle name="Currency 3 2 8 6" xfId="21238"/>
    <cellStyle name="Currency 3 2 8 7" xfId="21239"/>
    <cellStyle name="Currency 3 2 9" xfId="21240"/>
    <cellStyle name="Currency 3 2 9 2" xfId="21241"/>
    <cellStyle name="Currency 3 2 9 2 2" xfId="21242"/>
    <cellStyle name="Currency 3 2 9 2 3" xfId="21243"/>
    <cellStyle name="Currency 3 2 9 3" xfId="21244"/>
    <cellStyle name="Currency 3 2 9 3 2" xfId="21245"/>
    <cellStyle name="Currency 3 2 9 3 3" xfId="21246"/>
    <cellStyle name="Currency 3 2 9 4" xfId="21247"/>
    <cellStyle name="Currency 3 2 9 4 2" xfId="21248"/>
    <cellStyle name="Currency 3 2 9 4 3" xfId="21249"/>
    <cellStyle name="Currency 3 2 9 5" xfId="21250"/>
    <cellStyle name="Currency 3 2 9 5 2" xfId="21251"/>
    <cellStyle name="Currency 3 2 9 5 3" xfId="21252"/>
    <cellStyle name="Currency 3 2 9 6" xfId="21253"/>
    <cellStyle name="Currency 3 2 9 7" xfId="21254"/>
    <cellStyle name="Currency 3 3" xfId="1545"/>
    <cellStyle name="Currency 3 3 10" xfId="21256"/>
    <cellStyle name="Currency 3 3 10 2" xfId="21257"/>
    <cellStyle name="Currency 3 3 10 3" xfId="21258"/>
    <cellStyle name="Currency 3 3 11" xfId="21259"/>
    <cellStyle name="Currency 3 3 11 2" xfId="21260"/>
    <cellStyle name="Currency 3 3 11 3" xfId="21261"/>
    <cellStyle name="Currency 3 3 12" xfId="21262"/>
    <cellStyle name="Currency 3 3 12 2" xfId="21263"/>
    <cellStyle name="Currency 3 3 12 3" xfId="21264"/>
    <cellStyle name="Currency 3 3 13" xfId="21265"/>
    <cellStyle name="Currency 3 3 14" xfId="21266"/>
    <cellStyle name="Currency 3 3 15" xfId="21255"/>
    <cellStyle name="Currency 3 3 2" xfId="21267"/>
    <cellStyle name="Currency 3 3 2 10" xfId="21268"/>
    <cellStyle name="Currency 3 3 2 11" xfId="21269"/>
    <cellStyle name="Currency 3 3 2 2" xfId="21270"/>
    <cellStyle name="Currency 3 3 2 2 2" xfId="21271"/>
    <cellStyle name="Currency 3 3 2 2 2 2" xfId="21272"/>
    <cellStyle name="Currency 3 3 2 2 2 2 2" xfId="21273"/>
    <cellStyle name="Currency 3 3 2 2 2 2 3" xfId="21274"/>
    <cellStyle name="Currency 3 3 2 2 2 3" xfId="21275"/>
    <cellStyle name="Currency 3 3 2 2 2 3 2" xfId="21276"/>
    <cellStyle name="Currency 3 3 2 2 2 3 3" xfId="21277"/>
    <cellStyle name="Currency 3 3 2 2 2 4" xfId="21278"/>
    <cellStyle name="Currency 3 3 2 2 2 4 2" xfId="21279"/>
    <cellStyle name="Currency 3 3 2 2 2 4 3" xfId="21280"/>
    <cellStyle name="Currency 3 3 2 2 2 5" xfId="21281"/>
    <cellStyle name="Currency 3 3 2 2 2 5 2" xfId="21282"/>
    <cellStyle name="Currency 3 3 2 2 2 5 3" xfId="21283"/>
    <cellStyle name="Currency 3 3 2 2 2 6" xfId="21284"/>
    <cellStyle name="Currency 3 3 2 2 2 7" xfId="21285"/>
    <cellStyle name="Currency 3 3 2 2 3" xfId="21286"/>
    <cellStyle name="Currency 3 3 2 2 3 2" xfId="21287"/>
    <cellStyle name="Currency 3 3 2 2 3 3" xfId="21288"/>
    <cellStyle name="Currency 3 3 2 2 4" xfId="21289"/>
    <cellStyle name="Currency 3 3 2 2 4 2" xfId="21290"/>
    <cellStyle name="Currency 3 3 2 2 4 3" xfId="21291"/>
    <cellStyle name="Currency 3 3 2 2 5" xfId="21292"/>
    <cellStyle name="Currency 3 3 2 2 5 2" xfId="21293"/>
    <cellStyle name="Currency 3 3 2 2 5 3" xfId="21294"/>
    <cellStyle name="Currency 3 3 2 2 6" xfId="21295"/>
    <cellStyle name="Currency 3 3 2 2 6 2" xfId="21296"/>
    <cellStyle name="Currency 3 3 2 2 6 3" xfId="21297"/>
    <cellStyle name="Currency 3 3 2 2 7" xfId="21298"/>
    <cellStyle name="Currency 3 3 2 2 8" xfId="21299"/>
    <cellStyle name="Currency 3 3 2 3" xfId="21300"/>
    <cellStyle name="Currency 3 3 2 3 2" xfId="21301"/>
    <cellStyle name="Currency 3 3 2 3 2 2" xfId="21302"/>
    <cellStyle name="Currency 3 3 2 3 2 3" xfId="21303"/>
    <cellStyle name="Currency 3 3 2 3 3" xfId="21304"/>
    <cellStyle name="Currency 3 3 2 3 3 2" xfId="21305"/>
    <cellStyle name="Currency 3 3 2 3 3 3" xfId="21306"/>
    <cellStyle name="Currency 3 3 2 3 4" xfId="21307"/>
    <cellStyle name="Currency 3 3 2 3 4 2" xfId="21308"/>
    <cellStyle name="Currency 3 3 2 3 4 3" xfId="21309"/>
    <cellStyle name="Currency 3 3 2 3 5" xfId="21310"/>
    <cellStyle name="Currency 3 3 2 3 5 2" xfId="21311"/>
    <cellStyle name="Currency 3 3 2 3 5 3" xfId="21312"/>
    <cellStyle name="Currency 3 3 2 3 6" xfId="21313"/>
    <cellStyle name="Currency 3 3 2 3 7" xfId="21314"/>
    <cellStyle name="Currency 3 3 2 4" xfId="21315"/>
    <cellStyle name="Currency 3 3 2 4 2" xfId="21316"/>
    <cellStyle name="Currency 3 3 2 4 2 2" xfId="21317"/>
    <cellStyle name="Currency 3 3 2 4 2 3" xfId="21318"/>
    <cellStyle name="Currency 3 3 2 4 3" xfId="21319"/>
    <cellStyle name="Currency 3 3 2 4 3 2" xfId="21320"/>
    <cellStyle name="Currency 3 3 2 4 3 3" xfId="21321"/>
    <cellStyle name="Currency 3 3 2 4 4" xfId="21322"/>
    <cellStyle name="Currency 3 3 2 4 4 2" xfId="21323"/>
    <cellStyle name="Currency 3 3 2 4 4 3" xfId="21324"/>
    <cellStyle name="Currency 3 3 2 4 5" xfId="21325"/>
    <cellStyle name="Currency 3 3 2 4 5 2" xfId="21326"/>
    <cellStyle name="Currency 3 3 2 4 5 3" xfId="21327"/>
    <cellStyle name="Currency 3 3 2 4 6" xfId="21328"/>
    <cellStyle name="Currency 3 3 2 4 7" xfId="21329"/>
    <cellStyle name="Currency 3 3 2 5" xfId="21330"/>
    <cellStyle name="Currency 3 3 2 5 2" xfId="21331"/>
    <cellStyle name="Currency 3 3 2 5 2 2" xfId="21332"/>
    <cellStyle name="Currency 3 3 2 5 2 3" xfId="21333"/>
    <cellStyle name="Currency 3 3 2 5 3" xfId="21334"/>
    <cellStyle name="Currency 3 3 2 5 3 2" xfId="21335"/>
    <cellStyle name="Currency 3 3 2 5 3 3" xfId="21336"/>
    <cellStyle name="Currency 3 3 2 5 4" xfId="21337"/>
    <cellStyle name="Currency 3 3 2 5 4 2" xfId="21338"/>
    <cellStyle name="Currency 3 3 2 5 4 3" xfId="21339"/>
    <cellStyle name="Currency 3 3 2 5 5" xfId="21340"/>
    <cellStyle name="Currency 3 3 2 5 5 2" xfId="21341"/>
    <cellStyle name="Currency 3 3 2 5 5 3" xfId="21342"/>
    <cellStyle name="Currency 3 3 2 5 6" xfId="21343"/>
    <cellStyle name="Currency 3 3 2 5 7" xfId="21344"/>
    <cellStyle name="Currency 3 3 2 6" xfId="21345"/>
    <cellStyle name="Currency 3 3 2 6 2" xfId="21346"/>
    <cellStyle name="Currency 3 3 2 6 3" xfId="21347"/>
    <cellStyle name="Currency 3 3 2 7" xfId="21348"/>
    <cellStyle name="Currency 3 3 2 7 2" xfId="21349"/>
    <cellStyle name="Currency 3 3 2 7 3" xfId="21350"/>
    <cellStyle name="Currency 3 3 2 8" xfId="21351"/>
    <cellStyle name="Currency 3 3 2 8 2" xfId="21352"/>
    <cellStyle name="Currency 3 3 2 8 3" xfId="21353"/>
    <cellStyle name="Currency 3 3 2 9" xfId="21354"/>
    <cellStyle name="Currency 3 3 2 9 2" xfId="21355"/>
    <cellStyle name="Currency 3 3 2 9 3" xfId="21356"/>
    <cellStyle name="Currency 3 3 3" xfId="21357"/>
    <cellStyle name="Currency 3 3 3 2" xfId="21358"/>
    <cellStyle name="Currency 3 3 3 2 2" xfId="21359"/>
    <cellStyle name="Currency 3 3 3 2 2 2" xfId="21360"/>
    <cellStyle name="Currency 3 3 3 2 2 3" xfId="21361"/>
    <cellStyle name="Currency 3 3 3 2 3" xfId="21362"/>
    <cellStyle name="Currency 3 3 3 2 3 2" xfId="21363"/>
    <cellStyle name="Currency 3 3 3 2 3 3" xfId="21364"/>
    <cellStyle name="Currency 3 3 3 2 4" xfId="21365"/>
    <cellStyle name="Currency 3 3 3 2 4 2" xfId="21366"/>
    <cellStyle name="Currency 3 3 3 2 4 3" xfId="21367"/>
    <cellStyle name="Currency 3 3 3 2 5" xfId="21368"/>
    <cellStyle name="Currency 3 3 3 2 5 2" xfId="21369"/>
    <cellStyle name="Currency 3 3 3 2 5 3" xfId="21370"/>
    <cellStyle name="Currency 3 3 3 2 6" xfId="21371"/>
    <cellStyle name="Currency 3 3 3 2 7" xfId="21372"/>
    <cellStyle name="Currency 3 3 3 3" xfId="21373"/>
    <cellStyle name="Currency 3 3 3 3 2" xfId="21374"/>
    <cellStyle name="Currency 3 3 3 3 3" xfId="21375"/>
    <cellStyle name="Currency 3 3 3 4" xfId="21376"/>
    <cellStyle name="Currency 3 3 3 4 2" xfId="21377"/>
    <cellStyle name="Currency 3 3 3 4 3" xfId="21378"/>
    <cellStyle name="Currency 3 3 3 5" xfId="21379"/>
    <cellStyle name="Currency 3 3 3 5 2" xfId="21380"/>
    <cellStyle name="Currency 3 3 3 5 3" xfId="21381"/>
    <cellStyle name="Currency 3 3 3 6" xfId="21382"/>
    <cellStyle name="Currency 3 3 3 6 2" xfId="21383"/>
    <cellStyle name="Currency 3 3 3 6 3" xfId="21384"/>
    <cellStyle name="Currency 3 3 3 7" xfId="21385"/>
    <cellStyle name="Currency 3 3 3 8" xfId="21386"/>
    <cellStyle name="Currency 3 3 4" xfId="21387"/>
    <cellStyle name="Currency 3 3 4 2" xfId="21388"/>
    <cellStyle name="Currency 3 3 4 2 2" xfId="21389"/>
    <cellStyle name="Currency 3 3 4 2 2 2" xfId="21390"/>
    <cellStyle name="Currency 3 3 4 2 2 3" xfId="21391"/>
    <cellStyle name="Currency 3 3 4 2 3" xfId="21392"/>
    <cellStyle name="Currency 3 3 4 2 3 2" xfId="21393"/>
    <cellStyle name="Currency 3 3 4 2 3 3" xfId="21394"/>
    <cellStyle name="Currency 3 3 4 2 4" xfId="21395"/>
    <cellStyle name="Currency 3 3 4 2 4 2" xfId="21396"/>
    <cellStyle name="Currency 3 3 4 2 4 3" xfId="21397"/>
    <cellStyle name="Currency 3 3 4 2 5" xfId="21398"/>
    <cellStyle name="Currency 3 3 4 2 5 2" xfId="21399"/>
    <cellStyle name="Currency 3 3 4 2 5 3" xfId="21400"/>
    <cellStyle name="Currency 3 3 4 2 6" xfId="21401"/>
    <cellStyle name="Currency 3 3 4 2 7" xfId="21402"/>
    <cellStyle name="Currency 3 3 4 3" xfId="21403"/>
    <cellStyle name="Currency 3 3 4 3 2" xfId="21404"/>
    <cellStyle name="Currency 3 3 4 3 3" xfId="21405"/>
    <cellStyle name="Currency 3 3 4 4" xfId="21406"/>
    <cellStyle name="Currency 3 3 4 4 2" xfId="21407"/>
    <cellStyle name="Currency 3 3 4 4 3" xfId="21408"/>
    <cellStyle name="Currency 3 3 4 5" xfId="21409"/>
    <cellStyle name="Currency 3 3 4 5 2" xfId="21410"/>
    <cellStyle name="Currency 3 3 4 5 3" xfId="21411"/>
    <cellStyle name="Currency 3 3 4 6" xfId="21412"/>
    <cellStyle name="Currency 3 3 4 6 2" xfId="21413"/>
    <cellStyle name="Currency 3 3 4 6 3" xfId="21414"/>
    <cellStyle name="Currency 3 3 4 7" xfId="21415"/>
    <cellStyle name="Currency 3 3 4 8" xfId="21416"/>
    <cellStyle name="Currency 3 3 5" xfId="21417"/>
    <cellStyle name="Currency 3 3 5 2" xfId="21418"/>
    <cellStyle name="Currency 3 3 5 2 2" xfId="21419"/>
    <cellStyle name="Currency 3 3 5 2 3" xfId="21420"/>
    <cellStyle name="Currency 3 3 5 3" xfId="21421"/>
    <cellStyle name="Currency 3 3 5 3 2" xfId="21422"/>
    <cellStyle name="Currency 3 3 5 3 3" xfId="21423"/>
    <cellStyle name="Currency 3 3 5 4" xfId="21424"/>
    <cellStyle name="Currency 3 3 5 4 2" xfId="21425"/>
    <cellStyle name="Currency 3 3 5 4 3" xfId="21426"/>
    <cellStyle name="Currency 3 3 5 5" xfId="21427"/>
    <cellStyle name="Currency 3 3 5 5 2" xfId="21428"/>
    <cellStyle name="Currency 3 3 5 5 3" xfId="21429"/>
    <cellStyle name="Currency 3 3 5 6" xfId="21430"/>
    <cellStyle name="Currency 3 3 5 7" xfId="21431"/>
    <cellStyle name="Currency 3 3 6" xfId="21432"/>
    <cellStyle name="Currency 3 3 6 2" xfId="21433"/>
    <cellStyle name="Currency 3 3 6 2 2" xfId="21434"/>
    <cellStyle name="Currency 3 3 6 2 3" xfId="21435"/>
    <cellStyle name="Currency 3 3 6 3" xfId="21436"/>
    <cellStyle name="Currency 3 3 6 3 2" xfId="21437"/>
    <cellStyle name="Currency 3 3 6 3 3" xfId="21438"/>
    <cellStyle name="Currency 3 3 6 4" xfId="21439"/>
    <cellStyle name="Currency 3 3 6 4 2" xfId="21440"/>
    <cellStyle name="Currency 3 3 6 4 3" xfId="21441"/>
    <cellStyle name="Currency 3 3 6 5" xfId="21442"/>
    <cellStyle name="Currency 3 3 6 5 2" xfId="21443"/>
    <cellStyle name="Currency 3 3 6 5 3" xfId="21444"/>
    <cellStyle name="Currency 3 3 6 6" xfId="21445"/>
    <cellStyle name="Currency 3 3 6 7" xfId="21446"/>
    <cellStyle name="Currency 3 3 7" xfId="21447"/>
    <cellStyle name="Currency 3 3 7 2" xfId="21448"/>
    <cellStyle name="Currency 3 3 7 2 2" xfId="21449"/>
    <cellStyle name="Currency 3 3 7 2 3" xfId="21450"/>
    <cellStyle name="Currency 3 3 7 3" xfId="21451"/>
    <cellStyle name="Currency 3 3 7 3 2" xfId="21452"/>
    <cellStyle name="Currency 3 3 7 3 3" xfId="21453"/>
    <cellStyle name="Currency 3 3 7 4" xfId="21454"/>
    <cellStyle name="Currency 3 3 7 4 2" xfId="21455"/>
    <cellStyle name="Currency 3 3 7 4 3" xfId="21456"/>
    <cellStyle name="Currency 3 3 7 5" xfId="21457"/>
    <cellStyle name="Currency 3 3 7 5 2" xfId="21458"/>
    <cellStyle name="Currency 3 3 7 5 3" xfId="21459"/>
    <cellStyle name="Currency 3 3 7 6" xfId="21460"/>
    <cellStyle name="Currency 3 3 7 7" xfId="21461"/>
    <cellStyle name="Currency 3 3 8" xfId="21462"/>
    <cellStyle name="Currency 3 3 8 2" xfId="21463"/>
    <cellStyle name="Currency 3 3 8 2 2" xfId="21464"/>
    <cellStyle name="Currency 3 3 8 2 3" xfId="21465"/>
    <cellStyle name="Currency 3 3 8 3" xfId="21466"/>
    <cellStyle name="Currency 3 3 8 3 2" xfId="21467"/>
    <cellStyle name="Currency 3 3 8 3 3" xfId="21468"/>
    <cellStyle name="Currency 3 3 8 4" xfId="21469"/>
    <cellStyle name="Currency 3 3 8 4 2" xfId="21470"/>
    <cellStyle name="Currency 3 3 8 4 3" xfId="21471"/>
    <cellStyle name="Currency 3 3 8 5" xfId="21472"/>
    <cellStyle name="Currency 3 3 8 5 2" xfId="21473"/>
    <cellStyle name="Currency 3 3 8 5 3" xfId="21474"/>
    <cellStyle name="Currency 3 3 8 6" xfId="21475"/>
    <cellStyle name="Currency 3 3 8 7" xfId="21476"/>
    <cellStyle name="Currency 3 3 9" xfId="21477"/>
    <cellStyle name="Currency 3 3 9 2" xfId="21478"/>
    <cellStyle name="Currency 3 3 9 3" xfId="21479"/>
    <cellStyle name="Currency 3 4" xfId="21480"/>
    <cellStyle name="Currency 3 4 10" xfId="21481"/>
    <cellStyle name="Currency 3 4 11" xfId="21482"/>
    <cellStyle name="Currency 3 4 2" xfId="21483"/>
    <cellStyle name="Currency 3 4 2 2" xfId="21484"/>
    <cellStyle name="Currency 3 4 2 2 2" xfId="21485"/>
    <cellStyle name="Currency 3 4 2 2 2 2" xfId="21486"/>
    <cellStyle name="Currency 3 4 2 2 2 3" xfId="21487"/>
    <cellStyle name="Currency 3 4 2 2 3" xfId="21488"/>
    <cellStyle name="Currency 3 4 2 2 3 2" xfId="21489"/>
    <cellStyle name="Currency 3 4 2 2 3 3" xfId="21490"/>
    <cellStyle name="Currency 3 4 2 2 4" xfId="21491"/>
    <cellStyle name="Currency 3 4 2 2 4 2" xfId="21492"/>
    <cellStyle name="Currency 3 4 2 2 4 3" xfId="21493"/>
    <cellStyle name="Currency 3 4 2 2 5" xfId="21494"/>
    <cellStyle name="Currency 3 4 2 2 5 2" xfId="21495"/>
    <cellStyle name="Currency 3 4 2 2 5 3" xfId="21496"/>
    <cellStyle name="Currency 3 4 2 2 6" xfId="21497"/>
    <cellStyle name="Currency 3 4 2 2 7" xfId="21498"/>
    <cellStyle name="Currency 3 4 2 3" xfId="21499"/>
    <cellStyle name="Currency 3 4 2 3 2" xfId="21500"/>
    <cellStyle name="Currency 3 4 2 3 3" xfId="21501"/>
    <cellStyle name="Currency 3 4 2 4" xfId="21502"/>
    <cellStyle name="Currency 3 4 2 4 2" xfId="21503"/>
    <cellStyle name="Currency 3 4 2 4 3" xfId="21504"/>
    <cellStyle name="Currency 3 4 2 5" xfId="21505"/>
    <cellStyle name="Currency 3 4 2 5 2" xfId="21506"/>
    <cellStyle name="Currency 3 4 2 5 3" xfId="21507"/>
    <cellStyle name="Currency 3 4 2 6" xfId="21508"/>
    <cellStyle name="Currency 3 4 2 6 2" xfId="21509"/>
    <cellStyle name="Currency 3 4 2 6 3" xfId="21510"/>
    <cellStyle name="Currency 3 4 2 7" xfId="21511"/>
    <cellStyle name="Currency 3 4 2 8" xfId="21512"/>
    <cellStyle name="Currency 3 4 3" xfId="21513"/>
    <cellStyle name="Currency 3 4 3 2" xfId="21514"/>
    <cellStyle name="Currency 3 4 3 2 2" xfId="21515"/>
    <cellStyle name="Currency 3 4 3 2 3" xfId="21516"/>
    <cellStyle name="Currency 3 4 3 3" xfId="21517"/>
    <cellStyle name="Currency 3 4 3 3 2" xfId="21518"/>
    <cellStyle name="Currency 3 4 3 3 3" xfId="21519"/>
    <cellStyle name="Currency 3 4 3 4" xfId="21520"/>
    <cellStyle name="Currency 3 4 3 4 2" xfId="21521"/>
    <cellStyle name="Currency 3 4 3 4 3" xfId="21522"/>
    <cellStyle name="Currency 3 4 3 5" xfId="21523"/>
    <cellStyle name="Currency 3 4 3 5 2" xfId="21524"/>
    <cellStyle name="Currency 3 4 3 5 3" xfId="21525"/>
    <cellStyle name="Currency 3 4 3 6" xfId="21526"/>
    <cellStyle name="Currency 3 4 3 7" xfId="21527"/>
    <cellStyle name="Currency 3 4 4" xfId="21528"/>
    <cellStyle name="Currency 3 4 4 2" xfId="21529"/>
    <cellStyle name="Currency 3 4 4 2 2" xfId="21530"/>
    <cellStyle name="Currency 3 4 4 2 3" xfId="21531"/>
    <cellStyle name="Currency 3 4 4 3" xfId="21532"/>
    <cellStyle name="Currency 3 4 4 3 2" xfId="21533"/>
    <cellStyle name="Currency 3 4 4 3 3" xfId="21534"/>
    <cellStyle name="Currency 3 4 4 4" xfId="21535"/>
    <cellStyle name="Currency 3 4 4 4 2" xfId="21536"/>
    <cellStyle name="Currency 3 4 4 4 3" xfId="21537"/>
    <cellStyle name="Currency 3 4 4 5" xfId="21538"/>
    <cellStyle name="Currency 3 4 4 5 2" xfId="21539"/>
    <cellStyle name="Currency 3 4 4 5 3" xfId="21540"/>
    <cellStyle name="Currency 3 4 4 6" xfId="21541"/>
    <cellStyle name="Currency 3 4 4 7" xfId="21542"/>
    <cellStyle name="Currency 3 4 5" xfId="21543"/>
    <cellStyle name="Currency 3 4 5 2" xfId="21544"/>
    <cellStyle name="Currency 3 4 5 2 2" xfId="21545"/>
    <cellStyle name="Currency 3 4 5 2 3" xfId="21546"/>
    <cellStyle name="Currency 3 4 5 3" xfId="21547"/>
    <cellStyle name="Currency 3 4 5 3 2" xfId="21548"/>
    <cellStyle name="Currency 3 4 5 3 3" xfId="21549"/>
    <cellStyle name="Currency 3 4 5 4" xfId="21550"/>
    <cellStyle name="Currency 3 4 5 4 2" xfId="21551"/>
    <cellStyle name="Currency 3 4 5 4 3" xfId="21552"/>
    <cellStyle name="Currency 3 4 5 5" xfId="21553"/>
    <cellStyle name="Currency 3 4 5 5 2" xfId="21554"/>
    <cellStyle name="Currency 3 4 5 5 3" xfId="21555"/>
    <cellStyle name="Currency 3 4 5 6" xfId="21556"/>
    <cellStyle name="Currency 3 4 5 7" xfId="21557"/>
    <cellStyle name="Currency 3 4 6" xfId="21558"/>
    <cellStyle name="Currency 3 4 6 2" xfId="21559"/>
    <cellStyle name="Currency 3 4 6 3" xfId="21560"/>
    <cellStyle name="Currency 3 4 7" xfId="21561"/>
    <cellStyle name="Currency 3 4 7 2" xfId="21562"/>
    <cellStyle name="Currency 3 4 7 3" xfId="21563"/>
    <cellStyle name="Currency 3 4 8" xfId="21564"/>
    <cellStyle name="Currency 3 4 8 2" xfId="21565"/>
    <cellStyle name="Currency 3 4 8 3" xfId="21566"/>
    <cellStyle name="Currency 3 4 9" xfId="21567"/>
    <cellStyle name="Currency 3 4 9 2" xfId="21568"/>
    <cellStyle name="Currency 3 4 9 3" xfId="21569"/>
    <cellStyle name="Currency 3 5" xfId="21570"/>
    <cellStyle name="Currency 3 5 2" xfId="21571"/>
    <cellStyle name="Currency 3 5 2 2" xfId="21572"/>
    <cellStyle name="Currency 3 5 2 2 2" xfId="21573"/>
    <cellStyle name="Currency 3 5 2 2 3" xfId="21574"/>
    <cellStyle name="Currency 3 5 2 3" xfId="21575"/>
    <cellStyle name="Currency 3 5 2 3 2" xfId="21576"/>
    <cellStyle name="Currency 3 5 2 3 3" xfId="21577"/>
    <cellStyle name="Currency 3 5 2 4" xfId="21578"/>
    <cellStyle name="Currency 3 5 2 4 2" xfId="21579"/>
    <cellStyle name="Currency 3 5 2 4 3" xfId="21580"/>
    <cellStyle name="Currency 3 5 2 5" xfId="21581"/>
    <cellStyle name="Currency 3 5 2 5 2" xfId="21582"/>
    <cellStyle name="Currency 3 5 2 5 3" xfId="21583"/>
    <cellStyle name="Currency 3 5 2 6" xfId="21584"/>
    <cellStyle name="Currency 3 5 2 7" xfId="21585"/>
    <cellStyle name="Currency 3 5 3" xfId="21586"/>
    <cellStyle name="Currency 3 5 3 2" xfId="21587"/>
    <cellStyle name="Currency 3 5 3 3" xfId="21588"/>
    <cellStyle name="Currency 3 5 4" xfId="21589"/>
    <cellStyle name="Currency 3 5 4 2" xfId="21590"/>
    <cellStyle name="Currency 3 5 4 3" xfId="21591"/>
    <cellStyle name="Currency 3 5 5" xfId="21592"/>
    <cellStyle name="Currency 3 5 5 2" xfId="21593"/>
    <cellStyle name="Currency 3 5 5 3" xfId="21594"/>
    <cellStyle name="Currency 3 5 6" xfId="21595"/>
    <cellStyle name="Currency 3 5 6 2" xfId="21596"/>
    <cellStyle name="Currency 3 5 6 3" xfId="21597"/>
    <cellStyle name="Currency 3 5 7" xfId="21598"/>
    <cellStyle name="Currency 3 5 8" xfId="21599"/>
    <cellStyle name="Currency 3 6" xfId="21600"/>
    <cellStyle name="Currency 3 6 2" xfId="21601"/>
    <cellStyle name="Currency 3 6 2 2" xfId="21602"/>
    <cellStyle name="Currency 3 6 2 2 2" xfId="21603"/>
    <cellStyle name="Currency 3 6 2 2 3" xfId="21604"/>
    <cellStyle name="Currency 3 6 2 3" xfId="21605"/>
    <cellStyle name="Currency 3 6 2 3 2" xfId="21606"/>
    <cellStyle name="Currency 3 6 2 3 3" xfId="21607"/>
    <cellStyle name="Currency 3 6 2 4" xfId="21608"/>
    <cellStyle name="Currency 3 6 2 4 2" xfId="21609"/>
    <cellStyle name="Currency 3 6 2 4 3" xfId="21610"/>
    <cellStyle name="Currency 3 6 2 5" xfId="21611"/>
    <cellStyle name="Currency 3 6 2 5 2" xfId="21612"/>
    <cellStyle name="Currency 3 6 2 5 3" xfId="21613"/>
    <cellStyle name="Currency 3 6 2 6" xfId="21614"/>
    <cellStyle name="Currency 3 6 2 7" xfId="21615"/>
    <cellStyle name="Currency 3 6 3" xfId="21616"/>
    <cellStyle name="Currency 3 6 3 2" xfId="21617"/>
    <cellStyle name="Currency 3 6 3 3" xfId="21618"/>
    <cellStyle name="Currency 3 6 4" xfId="21619"/>
    <cellStyle name="Currency 3 6 4 2" xfId="21620"/>
    <cellStyle name="Currency 3 6 4 3" xfId="21621"/>
    <cellStyle name="Currency 3 6 5" xfId="21622"/>
    <cellStyle name="Currency 3 6 5 2" xfId="21623"/>
    <cellStyle name="Currency 3 6 5 3" xfId="21624"/>
    <cellStyle name="Currency 3 6 6" xfId="21625"/>
    <cellStyle name="Currency 3 6 6 2" xfId="21626"/>
    <cellStyle name="Currency 3 6 6 3" xfId="21627"/>
    <cellStyle name="Currency 3 6 7" xfId="21628"/>
    <cellStyle name="Currency 3 6 8" xfId="21629"/>
    <cellStyle name="Currency 3 7" xfId="21630"/>
    <cellStyle name="Currency 3 7 2" xfId="21631"/>
    <cellStyle name="Currency 3 7 2 2" xfId="21632"/>
    <cellStyle name="Currency 3 7 2 3" xfId="21633"/>
    <cellStyle name="Currency 3 7 3" xfId="21634"/>
    <cellStyle name="Currency 3 7 3 2" xfId="21635"/>
    <cellStyle name="Currency 3 7 3 3" xfId="21636"/>
    <cellStyle name="Currency 3 7 4" xfId="21637"/>
    <cellStyle name="Currency 3 7 4 2" xfId="21638"/>
    <cellStyle name="Currency 3 7 4 3" xfId="21639"/>
    <cellStyle name="Currency 3 7 5" xfId="21640"/>
    <cellStyle name="Currency 3 7 5 2" xfId="21641"/>
    <cellStyle name="Currency 3 7 5 3" xfId="21642"/>
    <cellStyle name="Currency 3 7 6" xfId="21643"/>
    <cellStyle name="Currency 3 7 7" xfId="21644"/>
    <cellStyle name="Currency 3 8" xfId="21645"/>
    <cellStyle name="Currency 3 8 2" xfId="21646"/>
    <cellStyle name="Currency 3 8 2 2" xfId="21647"/>
    <cellStyle name="Currency 3 8 2 3" xfId="21648"/>
    <cellStyle name="Currency 3 8 3" xfId="21649"/>
    <cellStyle name="Currency 3 8 3 2" xfId="21650"/>
    <cellStyle name="Currency 3 8 3 3" xfId="21651"/>
    <cellStyle name="Currency 3 8 4" xfId="21652"/>
    <cellStyle name="Currency 3 8 4 2" xfId="21653"/>
    <cellStyle name="Currency 3 8 4 3" xfId="21654"/>
    <cellStyle name="Currency 3 8 5" xfId="21655"/>
    <cellStyle name="Currency 3 8 5 2" xfId="21656"/>
    <cellStyle name="Currency 3 8 5 3" xfId="21657"/>
    <cellStyle name="Currency 3 8 6" xfId="21658"/>
    <cellStyle name="Currency 3 8 7" xfId="21659"/>
    <cellStyle name="Currency 3 9" xfId="21660"/>
    <cellStyle name="Currency 3 9 2" xfId="21661"/>
    <cellStyle name="Currency 3 9 2 2" xfId="21662"/>
    <cellStyle name="Currency 3 9 2 3" xfId="21663"/>
    <cellStyle name="Currency 3 9 3" xfId="21664"/>
    <cellStyle name="Currency 3 9 3 2" xfId="21665"/>
    <cellStyle name="Currency 3 9 3 3" xfId="21666"/>
    <cellStyle name="Currency 3 9 4" xfId="21667"/>
    <cellStyle name="Currency 3 9 4 2" xfId="21668"/>
    <cellStyle name="Currency 3 9 4 3" xfId="21669"/>
    <cellStyle name="Currency 3 9 5" xfId="21670"/>
    <cellStyle name="Currency 3 9 5 2" xfId="21671"/>
    <cellStyle name="Currency 3 9 5 3" xfId="21672"/>
    <cellStyle name="Currency 3 9 6" xfId="21673"/>
    <cellStyle name="Currency 3 9 7" xfId="21674"/>
    <cellStyle name="Currency 4" xfId="889"/>
    <cellStyle name="Currency 4 10" xfId="21675"/>
    <cellStyle name="Currency 4 10 2" xfId="21676"/>
    <cellStyle name="Currency 4 10 2 2" xfId="21677"/>
    <cellStyle name="Currency 4 10 2 3" xfId="21678"/>
    <cellStyle name="Currency 4 10 3" xfId="21679"/>
    <cellStyle name="Currency 4 10 3 2" xfId="21680"/>
    <cellStyle name="Currency 4 10 3 3" xfId="21681"/>
    <cellStyle name="Currency 4 10 4" xfId="21682"/>
    <cellStyle name="Currency 4 10 4 2" xfId="21683"/>
    <cellStyle name="Currency 4 10 4 3" xfId="21684"/>
    <cellStyle name="Currency 4 10 5" xfId="21685"/>
    <cellStyle name="Currency 4 10 5 2" xfId="21686"/>
    <cellStyle name="Currency 4 10 5 3" xfId="21687"/>
    <cellStyle name="Currency 4 10 6" xfId="21688"/>
    <cellStyle name="Currency 4 10 7" xfId="21689"/>
    <cellStyle name="Currency 4 11" xfId="21690"/>
    <cellStyle name="Currency 4 11 2" xfId="21691"/>
    <cellStyle name="Currency 4 11 3" xfId="21692"/>
    <cellStyle name="Currency 4 12" xfId="21693"/>
    <cellStyle name="Currency 4 12 2" xfId="21694"/>
    <cellStyle name="Currency 4 12 3" xfId="21695"/>
    <cellStyle name="Currency 4 13" xfId="21696"/>
    <cellStyle name="Currency 4 13 2" xfId="21697"/>
    <cellStyle name="Currency 4 13 3" xfId="21698"/>
    <cellStyle name="Currency 4 14" xfId="21699"/>
    <cellStyle name="Currency 4 14 2" xfId="21700"/>
    <cellStyle name="Currency 4 14 3" xfId="21701"/>
    <cellStyle name="Currency 4 15" xfId="21702"/>
    <cellStyle name="Currency 4 16" xfId="21703"/>
    <cellStyle name="Currency 4 2" xfId="1546"/>
    <cellStyle name="Currency 4 2 10" xfId="21705"/>
    <cellStyle name="Currency 4 2 10 2" xfId="21706"/>
    <cellStyle name="Currency 4 2 10 3" xfId="21707"/>
    <cellStyle name="Currency 4 2 11" xfId="21708"/>
    <cellStyle name="Currency 4 2 11 2" xfId="21709"/>
    <cellStyle name="Currency 4 2 11 3" xfId="21710"/>
    <cellStyle name="Currency 4 2 12" xfId="21711"/>
    <cellStyle name="Currency 4 2 12 2" xfId="21712"/>
    <cellStyle name="Currency 4 2 12 3" xfId="21713"/>
    <cellStyle name="Currency 4 2 13" xfId="21714"/>
    <cellStyle name="Currency 4 2 13 2" xfId="21715"/>
    <cellStyle name="Currency 4 2 13 3" xfId="21716"/>
    <cellStyle name="Currency 4 2 14" xfId="21717"/>
    <cellStyle name="Currency 4 2 15" xfId="21718"/>
    <cellStyle name="Currency 4 2 16" xfId="21704"/>
    <cellStyle name="Currency 4 2 2" xfId="21719"/>
    <cellStyle name="Currency 4 2 2 10" xfId="21720"/>
    <cellStyle name="Currency 4 2 2 10 2" xfId="21721"/>
    <cellStyle name="Currency 4 2 2 10 3" xfId="21722"/>
    <cellStyle name="Currency 4 2 2 11" xfId="21723"/>
    <cellStyle name="Currency 4 2 2 11 2" xfId="21724"/>
    <cellStyle name="Currency 4 2 2 11 3" xfId="21725"/>
    <cellStyle name="Currency 4 2 2 12" xfId="21726"/>
    <cellStyle name="Currency 4 2 2 12 2" xfId="21727"/>
    <cellStyle name="Currency 4 2 2 12 3" xfId="21728"/>
    <cellStyle name="Currency 4 2 2 13" xfId="21729"/>
    <cellStyle name="Currency 4 2 2 14" xfId="21730"/>
    <cellStyle name="Currency 4 2 2 2" xfId="21731"/>
    <cellStyle name="Currency 4 2 2 2 10" xfId="21732"/>
    <cellStyle name="Currency 4 2 2 2 11" xfId="21733"/>
    <cellStyle name="Currency 4 2 2 2 2" xfId="21734"/>
    <cellStyle name="Currency 4 2 2 2 2 2" xfId="21735"/>
    <cellStyle name="Currency 4 2 2 2 2 2 2" xfId="21736"/>
    <cellStyle name="Currency 4 2 2 2 2 2 2 2" xfId="21737"/>
    <cellStyle name="Currency 4 2 2 2 2 2 2 3" xfId="21738"/>
    <cellStyle name="Currency 4 2 2 2 2 2 3" xfId="21739"/>
    <cellStyle name="Currency 4 2 2 2 2 2 3 2" xfId="21740"/>
    <cellStyle name="Currency 4 2 2 2 2 2 3 3" xfId="21741"/>
    <cellStyle name="Currency 4 2 2 2 2 2 4" xfId="21742"/>
    <cellStyle name="Currency 4 2 2 2 2 2 4 2" xfId="21743"/>
    <cellStyle name="Currency 4 2 2 2 2 2 4 3" xfId="21744"/>
    <cellStyle name="Currency 4 2 2 2 2 2 5" xfId="21745"/>
    <cellStyle name="Currency 4 2 2 2 2 2 5 2" xfId="21746"/>
    <cellStyle name="Currency 4 2 2 2 2 2 5 3" xfId="21747"/>
    <cellStyle name="Currency 4 2 2 2 2 2 6" xfId="21748"/>
    <cellStyle name="Currency 4 2 2 2 2 2 7" xfId="21749"/>
    <cellStyle name="Currency 4 2 2 2 2 3" xfId="21750"/>
    <cellStyle name="Currency 4 2 2 2 2 3 2" xfId="21751"/>
    <cellStyle name="Currency 4 2 2 2 2 3 3" xfId="21752"/>
    <cellStyle name="Currency 4 2 2 2 2 4" xfId="21753"/>
    <cellStyle name="Currency 4 2 2 2 2 4 2" xfId="21754"/>
    <cellStyle name="Currency 4 2 2 2 2 4 3" xfId="21755"/>
    <cellStyle name="Currency 4 2 2 2 2 5" xfId="21756"/>
    <cellStyle name="Currency 4 2 2 2 2 5 2" xfId="21757"/>
    <cellStyle name="Currency 4 2 2 2 2 5 3" xfId="21758"/>
    <cellStyle name="Currency 4 2 2 2 2 6" xfId="21759"/>
    <cellStyle name="Currency 4 2 2 2 2 6 2" xfId="21760"/>
    <cellStyle name="Currency 4 2 2 2 2 6 3" xfId="21761"/>
    <cellStyle name="Currency 4 2 2 2 2 7" xfId="21762"/>
    <cellStyle name="Currency 4 2 2 2 2 8" xfId="21763"/>
    <cellStyle name="Currency 4 2 2 2 3" xfId="21764"/>
    <cellStyle name="Currency 4 2 2 2 3 2" xfId="21765"/>
    <cellStyle name="Currency 4 2 2 2 3 2 2" xfId="21766"/>
    <cellStyle name="Currency 4 2 2 2 3 2 3" xfId="21767"/>
    <cellStyle name="Currency 4 2 2 2 3 3" xfId="21768"/>
    <cellStyle name="Currency 4 2 2 2 3 3 2" xfId="21769"/>
    <cellStyle name="Currency 4 2 2 2 3 3 3" xfId="21770"/>
    <cellStyle name="Currency 4 2 2 2 3 4" xfId="21771"/>
    <cellStyle name="Currency 4 2 2 2 3 4 2" xfId="21772"/>
    <cellStyle name="Currency 4 2 2 2 3 4 3" xfId="21773"/>
    <cellStyle name="Currency 4 2 2 2 3 5" xfId="21774"/>
    <cellStyle name="Currency 4 2 2 2 3 5 2" xfId="21775"/>
    <cellStyle name="Currency 4 2 2 2 3 5 3" xfId="21776"/>
    <cellStyle name="Currency 4 2 2 2 3 6" xfId="21777"/>
    <cellStyle name="Currency 4 2 2 2 3 7" xfId="21778"/>
    <cellStyle name="Currency 4 2 2 2 4" xfId="21779"/>
    <cellStyle name="Currency 4 2 2 2 4 2" xfId="21780"/>
    <cellStyle name="Currency 4 2 2 2 4 2 2" xfId="21781"/>
    <cellStyle name="Currency 4 2 2 2 4 2 3" xfId="21782"/>
    <cellStyle name="Currency 4 2 2 2 4 3" xfId="21783"/>
    <cellStyle name="Currency 4 2 2 2 4 3 2" xfId="21784"/>
    <cellStyle name="Currency 4 2 2 2 4 3 3" xfId="21785"/>
    <cellStyle name="Currency 4 2 2 2 4 4" xfId="21786"/>
    <cellStyle name="Currency 4 2 2 2 4 4 2" xfId="21787"/>
    <cellStyle name="Currency 4 2 2 2 4 4 3" xfId="21788"/>
    <cellStyle name="Currency 4 2 2 2 4 5" xfId="21789"/>
    <cellStyle name="Currency 4 2 2 2 4 5 2" xfId="21790"/>
    <cellStyle name="Currency 4 2 2 2 4 5 3" xfId="21791"/>
    <cellStyle name="Currency 4 2 2 2 4 6" xfId="21792"/>
    <cellStyle name="Currency 4 2 2 2 4 7" xfId="21793"/>
    <cellStyle name="Currency 4 2 2 2 5" xfId="21794"/>
    <cellStyle name="Currency 4 2 2 2 5 2" xfId="21795"/>
    <cellStyle name="Currency 4 2 2 2 5 2 2" xfId="21796"/>
    <cellStyle name="Currency 4 2 2 2 5 2 3" xfId="21797"/>
    <cellStyle name="Currency 4 2 2 2 5 3" xfId="21798"/>
    <cellStyle name="Currency 4 2 2 2 5 3 2" xfId="21799"/>
    <cellStyle name="Currency 4 2 2 2 5 3 3" xfId="21800"/>
    <cellStyle name="Currency 4 2 2 2 5 4" xfId="21801"/>
    <cellStyle name="Currency 4 2 2 2 5 4 2" xfId="21802"/>
    <cellStyle name="Currency 4 2 2 2 5 4 3" xfId="21803"/>
    <cellStyle name="Currency 4 2 2 2 5 5" xfId="21804"/>
    <cellStyle name="Currency 4 2 2 2 5 5 2" xfId="21805"/>
    <cellStyle name="Currency 4 2 2 2 5 5 3" xfId="21806"/>
    <cellStyle name="Currency 4 2 2 2 5 6" xfId="21807"/>
    <cellStyle name="Currency 4 2 2 2 5 7" xfId="21808"/>
    <cellStyle name="Currency 4 2 2 2 6" xfId="21809"/>
    <cellStyle name="Currency 4 2 2 2 6 2" xfId="21810"/>
    <cellStyle name="Currency 4 2 2 2 6 3" xfId="21811"/>
    <cellStyle name="Currency 4 2 2 2 7" xfId="21812"/>
    <cellStyle name="Currency 4 2 2 2 7 2" xfId="21813"/>
    <cellStyle name="Currency 4 2 2 2 7 3" xfId="21814"/>
    <cellStyle name="Currency 4 2 2 2 8" xfId="21815"/>
    <cellStyle name="Currency 4 2 2 2 8 2" xfId="21816"/>
    <cellStyle name="Currency 4 2 2 2 8 3" xfId="21817"/>
    <cellStyle name="Currency 4 2 2 2 9" xfId="21818"/>
    <cellStyle name="Currency 4 2 2 2 9 2" xfId="21819"/>
    <cellStyle name="Currency 4 2 2 2 9 3" xfId="21820"/>
    <cellStyle name="Currency 4 2 2 3" xfId="21821"/>
    <cellStyle name="Currency 4 2 2 3 2" xfId="21822"/>
    <cellStyle name="Currency 4 2 2 3 2 2" xfId="21823"/>
    <cellStyle name="Currency 4 2 2 3 2 2 2" xfId="21824"/>
    <cellStyle name="Currency 4 2 2 3 2 2 3" xfId="21825"/>
    <cellStyle name="Currency 4 2 2 3 2 3" xfId="21826"/>
    <cellStyle name="Currency 4 2 2 3 2 3 2" xfId="21827"/>
    <cellStyle name="Currency 4 2 2 3 2 3 3" xfId="21828"/>
    <cellStyle name="Currency 4 2 2 3 2 4" xfId="21829"/>
    <cellStyle name="Currency 4 2 2 3 2 4 2" xfId="21830"/>
    <cellStyle name="Currency 4 2 2 3 2 4 3" xfId="21831"/>
    <cellStyle name="Currency 4 2 2 3 2 5" xfId="21832"/>
    <cellStyle name="Currency 4 2 2 3 2 5 2" xfId="21833"/>
    <cellStyle name="Currency 4 2 2 3 2 5 3" xfId="21834"/>
    <cellStyle name="Currency 4 2 2 3 2 6" xfId="21835"/>
    <cellStyle name="Currency 4 2 2 3 2 7" xfId="21836"/>
    <cellStyle name="Currency 4 2 2 3 3" xfId="21837"/>
    <cellStyle name="Currency 4 2 2 3 3 2" xfId="21838"/>
    <cellStyle name="Currency 4 2 2 3 3 3" xfId="21839"/>
    <cellStyle name="Currency 4 2 2 3 4" xfId="21840"/>
    <cellStyle name="Currency 4 2 2 3 4 2" xfId="21841"/>
    <cellStyle name="Currency 4 2 2 3 4 3" xfId="21842"/>
    <cellStyle name="Currency 4 2 2 3 5" xfId="21843"/>
    <cellStyle name="Currency 4 2 2 3 5 2" xfId="21844"/>
    <cellStyle name="Currency 4 2 2 3 5 3" xfId="21845"/>
    <cellStyle name="Currency 4 2 2 3 6" xfId="21846"/>
    <cellStyle name="Currency 4 2 2 3 6 2" xfId="21847"/>
    <cellStyle name="Currency 4 2 2 3 6 3" xfId="21848"/>
    <cellStyle name="Currency 4 2 2 3 7" xfId="21849"/>
    <cellStyle name="Currency 4 2 2 3 8" xfId="21850"/>
    <cellStyle name="Currency 4 2 2 4" xfId="21851"/>
    <cellStyle name="Currency 4 2 2 4 2" xfId="21852"/>
    <cellStyle name="Currency 4 2 2 4 2 2" xfId="21853"/>
    <cellStyle name="Currency 4 2 2 4 2 2 2" xfId="21854"/>
    <cellStyle name="Currency 4 2 2 4 2 2 3" xfId="21855"/>
    <cellStyle name="Currency 4 2 2 4 2 3" xfId="21856"/>
    <cellStyle name="Currency 4 2 2 4 2 3 2" xfId="21857"/>
    <cellStyle name="Currency 4 2 2 4 2 3 3" xfId="21858"/>
    <cellStyle name="Currency 4 2 2 4 2 4" xfId="21859"/>
    <cellStyle name="Currency 4 2 2 4 2 4 2" xfId="21860"/>
    <cellStyle name="Currency 4 2 2 4 2 4 3" xfId="21861"/>
    <cellStyle name="Currency 4 2 2 4 2 5" xfId="21862"/>
    <cellStyle name="Currency 4 2 2 4 2 5 2" xfId="21863"/>
    <cellStyle name="Currency 4 2 2 4 2 5 3" xfId="21864"/>
    <cellStyle name="Currency 4 2 2 4 2 6" xfId="21865"/>
    <cellStyle name="Currency 4 2 2 4 2 7" xfId="21866"/>
    <cellStyle name="Currency 4 2 2 4 3" xfId="21867"/>
    <cellStyle name="Currency 4 2 2 4 3 2" xfId="21868"/>
    <cellStyle name="Currency 4 2 2 4 3 3" xfId="21869"/>
    <cellStyle name="Currency 4 2 2 4 4" xfId="21870"/>
    <cellStyle name="Currency 4 2 2 4 4 2" xfId="21871"/>
    <cellStyle name="Currency 4 2 2 4 4 3" xfId="21872"/>
    <cellStyle name="Currency 4 2 2 4 5" xfId="21873"/>
    <cellStyle name="Currency 4 2 2 4 5 2" xfId="21874"/>
    <cellStyle name="Currency 4 2 2 4 5 3" xfId="21875"/>
    <cellStyle name="Currency 4 2 2 4 6" xfId="21876"/>
    <cellStyle name="Currency 4 2 2 4 6 2" xfId="21877"/>
    <cellStyle name="Currency 4 2 2 4 6 3" xfId="21878"/>
    <cellStyle name="Currency 4 2 2 4 7" xfId="21879"/>
    <cellStyle name="Currency 4 2 2 4 8" xfId="21880"/>
    <cellStyle name="Currency 4 2 2 5" xfId="21881"/>
    <cellStyle name="Currency 4 2 2 5 2" xfId="21882"/>
    <cellStyle name="Currency 4 2 2 5 2 2" xfId="21883"/>
    <cellStyle name="Currency 4 2 2 5 2 3" xfId="21884"/>
    <cellStyle name="Currency 4 2 2 5 3" xfId="21885"/>
    <cellStyle name="Currency 4 2 2 5 3 2" xfId="21886"/>
    <cellStyle name="Currency 4 2 2 5 3 3" xfId="21887"/>
    <cellStyle name="Currency 4 2 2 5 4" xfId="21888"/>
    <cellStyle name="Currency 4 2 2 5 4 2" xfId="21889"/>
    <cellStyle name="Currency 4 2 2 5 4 3" xfId="21890"/>
    <cellStyle name="Currency 4 2 2 5 5" xfId="21891"/>
    <cellStyle name="Currency 4 2 2 5 5 2" xfId="21892"/>
    <cellStyle name="Currency 4 2 2 5 5 3" xfId="21893"/>
    <cellStyle name="Currency 4 2 2 5 6" xfId="21894"/>
    <cellStyle name="Currency 4 2 2 5 7" xfId="21895"/>
    <cellStyle name="Currency 4 2 2 6" xfId="21896"/>
    <cellStyle name="Currency 4 2 2 6 2" xfId="21897"/>
    <cellStyle name="Currency 4 2 2 6 2 2" xfId="21898"/>
    <cellStyle name="Currency 4 2 2 6 2 3" xfId="21899"/>
    <cellStyle name="Currency 4 2 2 6 3" xfId="21900"/>
    <cellStyle name="Currency 4 2 2 6 3 2" xfId="21901"/>
    <cellStyle name="Currency 4 2 2 6 3 3" xfId="21902"/>
    <cellStyle name="Currency 4 2 2 6 4" xfId="21903"/>
    <cellStyle name="Currency 4 2 2 6 4 2" xfId="21904"/>
    <cellStyle name="Currency 4 2 2 6 4 3" xfId="21905"/>
    <cellStyle name="Currency 4 2 2 6 5" xfId="21906"/>
    <cellStyle name="Currency 4 2 2 6 5 2" xfId="21907"/>
    <cellStyle name="Currency 4 2 2 6 5 3" xfId="21908"/>
    <cellStyle name="Currency 4 2 2 6 6" xfId="21909"/>
    <cellStyle name="Currency 4 2 2 6 7" xfId="21910"/>
    <cellStyle name="Currency 4 2 2 7" xfId="21911"/>
    <cellStyle name="Currency 4 2 2 7 2" xfId="21912"/>
    <cellStyle name="Currency 4 2 2 7 2 2" xfId="21913"/>
    <cellStyle name="Currency 4 2 2 7 2 3" xfId="21914"/>
    <cellStyle name="Currency 4 2 2 7 3" xfId="21915"/>
    <cellStyle name="Currency 4 2 2 7 3 2" xfId="21916"/>
    <cellStyle name="Currency 4 2 2 7 3 3" xfId="21917"/>
    <cellStyle name="Currency 4 2 2 7 4" xfId="21918"/>
    <cellStyle name="Currency 4 2 2 7 4 2" xfId="21919"/>
    <cellStyle name="Currency 4 2 2 7 4 3" xfId="21920"/>
    <cellStyle name="Currency 4 2 2 7 5" xfId="21921"/>
    <cellStyle name="Currency 4 2 2 7 5 2" xfId="21922"/>
    <cellStyle name="Currency 4 2 2 7 5 3" xfId="21923"/>
    <cellStyle name="Currency 4 2 2 7 6" xfId="21924"/>
    <cellStyle name="Currency 4 2 2 7 7" xfId="21925"/>
    <cellStyle name="Currency 4 2 2 8" xfId="21926"/>
    <cellStyle name="Currency 4 2 2 8 2" xfId="21927"/>
    <cellStyle name="Currency 4 2 2 8 2 2" xfId="21928"/>
    <cellStyle name="Currency 4 2 2 8 2 3" xfId="21929"/>
    <cellStyle name="Currency 4 2 2 8 3" xfId="21930"/>
    <cellStyle name="Currency 4 2 2 8 3 2" xfId="21931"/>
    <cellStyle name="Currency 4 2 2 8 3 3" xfId="21932"/>
    <cellStyle name="Currency 4 2 2 8 4" xfId="21933"/>
    <cellStyle name="Currency 4 2 2 8 4 2" xfId="21934"/>
    <cellStyle name="Currency 4 2 2 8 4 3" xfId="21935"/>
    <cellStyle name="Currency 4 2 2 8 5" xfId="21936"/>
    <cellStyle name="Currency 4 2 2 8 5 2" xfId="21937"/>
    <cellStyle name="Currency 4 2 2 8 5 3" xfId="21938"/>
    <cellStyle name="Currency 4 2 2 8 6" xfId="21939"/>
    <cellStyle name="Currency 4 2 2 8 7" xfId="21940"/>
    <cellStyle name="Currency 4 2 2 9" xfId="21941"/>
    <cellStyle name="Currency 4 2 2 9 2" xfId="21942"/>
    <cellStyle name="Currency 4 2 2 9 3" xfId="21943"/>
    <cellStyle name="Currency 4 2 3" xfId="21944"/>
    <cellStyle name="Currency 4 2 3 10" xfId="21945"/>
    <cellStyle name="Currency 4 2 3 11" xfId="21946"/>
    <cellStyle name="Currency 4 2 3 2" xfId="21947"/>
    <cellStyle name="Currency 4 2 3 2 2" xfId="21948"/>
    <cellStyle name="Currency 4 2 3 2 2 2" xfId="21949"/>
    <cellStyle name="Currency 4 2 3 2 2 2 2" xfId="21950"/>
    <cellStyle name="Currency 4 2 3 2 2 2 3" xfId="21951"/>
    <cellStyle name="Currency 4 2 3 2 2 3" xfId="21952"/>
    <cellStyle name="Currency 4 2 3 2 2 3 2" xfId="21953"/>
    <cellStyle name="Currency 4 2 3 2 2 3 3" xfId="21954"/>
    <cellStyle name="Currency 4 2 3 2 2 4" xfId="21955"/>
    <cellStyle name="Currency 4 2 3 2 2 4 2" xfId="21956"/>
    <cellStyle name="Currency 4 2 3 2 2 4 3" xfId="21957"/>
    <cellStyle name="Currency 4 2 3 2 2 5" xfId="21958"/>
    <cellStyle name="Currency 4 2 3 2 2 5 2" xfId="21959"/>
    <cellStyle name="Currency 4 2 3 2 2 5 3" xfId="21960"/>
    <cellStyle name="Currency 4 2 3 2 2 6" xfId="21961"/>
    <cellStyle name="Currency 4 2 3 2 2 7" xfId="21962"/>
    <cellStyle name="Currency 4 2 3 2 3" xfId="21963"/>
    <cellStyle name="Currency 4 2 3 2 3 2" xfId="21964"/>
    <cellStyle name="Currency 4 2 3 2 3 3" xfId="21965"/>
    <cellStyle name="Currency 4 2 3 2 4" xfId="21966"/>
    <cellStyle name="Currency 4 2 3 2 4 2" xfId="21967"/>
    <cellStyle name="Currency 4 2 3 2 4 3" xfId="21968"/>
    <cellStyle name="Currency 4 2 3 2 5" xfId="21969"/>
    <cellStyle name="Currency 4 2 3 2 5 2" xfId="21970"/>
    <cellStyle name="Currency 4 2 3 2 5 3" xfId="21971"/>
    <cellStyle name="Currency 4 2 3 2 6" xfId="21972"/>
    <cellStyle name="Currency 4 2 3 2 6 2" xfId="21973"/>
    <cellStyle name="Currency 4 2 3 2 6 3" xfId="21974"/>
    <cellStyle name="Currency 4 2 3 2 7" xfId="21975"/>
    <cellStyle name="Currency 4 2 3 2 8" xfId="21976"/>
    <cellStyle name="Currency 4 2 3 3" xfId="21977"/>
    <cellStyle name="Currency 4 2 3 3 2" xfId="21978"/>
    <cellStyle name="Currency 4 2 3 3 2 2" xfId="21979"/>
    <cellStyle name="Currency 4 2 3 3 2 3" xfId="21980"/>
    <cellStyle name="Currency 4 2 3 3 3" xfId="21981"/>
    <cellStyle name="Currency 4 2 3 3 3 2" xfId="21982"/>
    <cellStyle name="Currency 4 2 3 3 3 3" xfId="21983"/>
    <cellStyle name="Currency 4 2 3 3 4" xfId="21984"/>
    <cellStyle name="Currency 4 2 3 3 4 2" xfId="21985"/>
    <cellStyle name="Currency 4 2 3 3 4 3" xfId="21986"/>
    <cellStyle name="Currency 4 2 3 3 5" xfId="21987"/>
    <cellStyle name="Currency 4 2 3 3 5 2" xfId="21988"/>
    <cellStyle name="Currency 4 2 3 3 5 3" xfId="21989"/>
    <cellStyle name="Currency 4 2 3 3 6" xfId="21990"/>
    <cellStyle name="Currency 4 2 3 3 7" xfId="21991"/>
    <cellStyle name="Currency 4 2 3 4" xfId="21992"/>
    <cellStyle name="Currency 4 2 3 4 2" xfId="21993"/>
    <cellStyle name="Currency 4 2 3 4 2 2" xfId="21994"/>
    <cellStyle name="Currency 4 2 3 4 2 3" xfId="21995"/>
    <cellStyle name="Currency 4 2 3 4 3" xfId="21996"/>
    <cellStyle name="Currency 4 2 3 4 3 2" xfId="21997"/>
    <cellStyle name="Currency 4 2 3 4 3 3" xfId="21998"/>
    <cellStyle name="Currency 4 2 3 4 4" xfId="21999"/>
    <cellStyle name="Currency 4 2 3 4 4 2" xfId="22000"/>
    <cellStyle name="Currency 4 2 3 4 4 3" xfId="22001"/>
    <cellStyle name="Currency 4 2 3 4 5" xfId="22002"/>
    <cellStyle name="Currency 4 2 3 4 5 2" xfId="22003"/>
    <cellStyle name="Currency 4 2 3 4 5 3" xfId="22004"/>
    <cellStyle name="Currency 4 2 3 4 6" xfId="22005"/>
    <cellStyle name="Currency 4 2 3 4 7" xfId="22006"/>
    <cellStyle name="Currency 4 2 3 5" xfId="22007"/>
    <cellStyle name="Currency 4 2 3 5 2" xfId="22008"/>
    <cellStyle name="Currency 4 2 3 5 2 2" xfId="22009"/>
    <cellStyle name="Currency 4 2 3 5 2 3" xfId="22010"/>
    <cellStyle name="Currency 4 2 3 5 3" xfId="22011"/>
    <cellStyle name="Currency 4 2 3 5 3 2" xfId="22012"/>
    <cellStyle name="Currency 4 2 3 5 3 3" xfId="22013"/>
    <cellStyle name="Currency 4 2 3 5 4" xfId="22014"/>
    <cellStyle name="Currency 4 2 3 5 4 2" xfId="22015"/>
    <cellStyle name="Currency 4 2 3 5 4 3" xfId="22016"/>
    <cellStyle name="Currency 4 2 3 5 5" xfId="22017"/>
    <cellStyle name="Currency 4 2 3 5 5 2" xfId="22018"/>
    <cellStyle name="Currency 4 2 3 5 5 3" xfId="22019"/>
    <cellStyle name="Currency 4 2 3 5 6" xfId="22020"/>
    <cellStyle name="Currency 4 2 3 5 7" xfId="22021"/>
    <cellStyle name="Currency 4 2 3 6" xfId="22022"/>
    <cellStyle name="Currency 4 2 3 6 2" xfId="22023"/>
    <cellStyle name="Currency 4 2 3 6 3" xfId="22024"/>
    <cellStyle name="Currency 4 2 3 7" xfId="22025"/>
    <cellStyle name="Currency 4 2 3 7 2" xfId="22026"/>
    <cellStyle name="Currency 4 2 3 7 3" xfId="22027"/>
    <cellStyle name="Currency 4 2 3 8" xfId="22028"/>
    <cellStyle name="Currency 4 2 3 8 2" xfId="22029"/>
    <cellStyle name="Currency 4 2 3 8 3" xfId="22030"/>
    <cellStyle name="Currency 4 2 3 9" xfId="22031"/>
    <cellStyle name="Currency 4 2 3 9 2" xfId="22032"/>
    <cellStyle name="Currency 4 2 3 9 3" xfId="22033"/>
    <cellStyle name="Currency 4 2 4" xfId="22034"/>
    <cellStyle name="Currency 4 2 4 2" xfId="22035"/>
    <cellStyle name="Currency 4 2 4 2 2" xfId="22036"/>
    <cellStyle name="Currency 4 2 4 2 2 2" xfId="22037"/>
    <cellStyle name="Currency 4 2 4 2 2 3" xfId="22038"/>
    <cellStyle name="Currency 4 2 4 2 3" xfId="22039"/>
    <cellStyle name="Currency 4 2 4 2 3 2" xfId="22040"/>
    <cellStyle name="Currency 4 2 4 2 3 3" xfId="22041"/>
    <cellStyle name="Currency 4 2 4 2 4" xfId="22042"/>
    <cellStyle name="Currency 4 2 4 2 4 2" xfId="22043"/>
    <cellStyle name="Currency 4 2 4 2 4 3" xfId="22044"/>
    <cellStyle name="Currency 4 2 4 2 5" xfId="22045"/>
    <cellStyle name="Currency 4 2 4 2 5 2" xfId="22046"/>
    <cellStyle name="Currency 4 2 4 2 5 3" xfId="22047"/>
    <cellStyle name="Currency 4 2 4 2 6" xfId="22048"/>
    <cellStyle name="Currency 4 2 4 2 7" xfId="22049"/>
    <cellStyle name="Currency 4 2 4 3" xfId="22050"/>
    <cellStyle name="Currency 4 2 4 3 2" xfId="22051"/>
    <cellStyle name="Currency 4 2 4 3 3" xfId="22052"/>
    <cellStyle name="Currency 4 2 4 4" xfId="22053"/>
    <cellStyle name="Currency 4 2 4 4 2" xfId="22054"/>
    <cellStyle name="Currency 4 2 4 4 3" xfId="22055"/>
    <cellStyle name="Currency 4 2 4 5" xfId="22056"/>
    <cellStyle name="Currency 4 2 4 5 2" xfId="22057"/>
    <cellStyle name="Currency 4 2 4 5 3" xfId="22058"/>
    <cellStyle name="Currency 4 2 4 6" xfId="22059"/>
    <cellStyle name="Currency 4 2 4 6 2" xfId="22060"/>
    <cellStyle name="Currency 4 2 4 6 3" xfId="22061"/>
    <cellStyle name="Currency 4 2 4 7" xfId="22062"/>
    <cellStyle name="Currency 4 2 4 8" xfId="22063"/>
    <cellStyle name="Currency 4 2 5" xfId="22064"/>
    <cellStyle name="Currency 4 2 5 2" xfId="22065"/>
    <cellStyle name="Currency 4 2 5 2 2" xfId="22066"/>
    <cellStyle name="Currency 4 2 5 2 2 2" xfId="22067"/>
    <cellStyle name="Currency 4 2 5 2 2 3" xfId="22068"/>
    <cellStyle name="Currency 4 2 5 2 3" xfId="22069"/>
    <cellStyle name="Currency 4 2 5 2 3 2" xfId="22070"/>
    <cellStyle name="Currency 4 2 5 2 3 3" xfId="22071"/>
    <cellStyle name="Currency 4 2 5 2 4" xfId="22072"/>
    <cellStyle name="Currency 4 2 5 2 4 2" xfId="22073"/>
    <cellStyle name="Currency 4 2 5 2 4 3" xfId="22074"/>
    <cellStyle name="Currency 4 2 5 2 5" xfId="22075"/>
    <cellStyle name="Currency 4 2 5 2 5 2" xfId="22076"/>
    <cellStyle name="Currency 4 2 5 2 5 3" xfId="22077"/>
    <cellStyle name="Currency 4 2 5 2 6" xfId="22078"/>
    <cellStyle name="Currency 4 2 5 2 7" xfId="22079"/>
    <cellStyle name="Currency 4 2 5 3" xfId="22080"/>
    <cellStyle name="Currency 4 2 5 3 2" xfId="22081"/>
    <cellStyle name="Currency 4 2 5 3 3" xfId="22082"/>
    <cellStyle name="Currency 4 2 5 4" xfId="22083"/>
    <cellStyle name="Currency 4 2 5 4 2" xfId="22084"/>
    <cellStyle name="Currency 4 2 5 4 3" xfId="22085"/>
    <cellStyle name="Currency 4 2 5 5" xfId="22086"/>
    <cellStyle name="Currency 4 2 5 5 2" xfId="22087"/>
    <cellStyle name="Currency 4 2 5 5 3" xfId="22088"/>
    <cellStyle name="Currency 4 2 5 6" xfId="22089"/>
    <cellStyle name="Currency 4 2 5 6 2" xfId="22090"/>
    <cellStyle name="Currency 4 2 5 6 3" xfId="22091"/>
    <cellStyle name="Currency 4 2 5 7" xfId="22092"/>
    <cellStyle name="Currency 4 2 5 8" xfId="22093"/>
    <cellStyle name="Currency 4 2 6" xfId="22094"/>
    <cellStyle name="Currency 4 2 6 2" xfId="22095"/>
    <cellStyle name="Currency 4 2 6 2 2" xfId="22096"/>
    <cellStyle name="Currency 4 2 6 2 3" xfId="22097"/>
    <cellStyle name="Currency 4 2 6 3" xfId="22098"/>
    <cellStyle name="Currency 4 2 6 3 2" xfId="22099"/>
    <cellStyle name="Currency 4 2 6 3 3" xfId="22100"/>
    <cellStyle name="Currency 4 2 6 4" xfId="22101"/>
    <cellStyle name="Currency 4 2 6 4 2" xfId="22102"/>
    <cellStyle name="Currency 4 2 6 4 3" xfId="22103"/>
    <cellStyle name="Currency 4 2 6 5" xfId="22104"/>
    <cellStyle name="Currency 4 2 6 5 2" xfId="22105"/>
    <cellStyle name="Currency 4 2 6 5 3" xfId="22106"/>
    <cellStyle name="Currency 4 2 6 6" xfId="22107"/>
    <cellStyle name="Currency 4 2 6 7" xfId="22108"/>
    <cellStyle name="Currency 4 2 7" xfId="22109"/>
    <cellStyle name="Currency 4 2 7 2" xfId="22110"/>
    <cellStyle name="Currency 4 2 7 2 2" xfId="22111"/>
    <cellStyle name="Currency 4 2 7 2 3" xfId="22112"/>
    <cellStyle name="Currency 4 2 7 3" xfId="22113"/>
    <cellStyle name="Currency 4 2 7 3 2" xfId="22114"/>
    <cellStyle name="Currency 4 2 7 3 3" xfId="22115"/>
    <cellStyle name="Currency 4 2 7 4" xfId="22116"/>
    <cellStyle name="Currency 4 2 7 4 2" xfId="22117"/>
    <cellStyle name="Currency 4 2 7 4 3" xfId="22118"/>
    <cellStyle name="Currency 4 2 7 5" xfId="22119"/>
    <cellStyle name="Currency 4 2 7 5 2" xfId="22120"/>
    <cellStyle name="Currency 4 2 7 5 3" xfId="22121"/>
    <cellStyle name="Currency 4 2 7 6" xfId="22122"/>
    <cellStyle name="Currency 4 2 7 7" xfId="22123"/>
    <cellStyle name="Currency 4 2 8" xfId="22124"/>
    <cellStyle name="Currency 4 2 8 2" xfId="22125"/>
    <cellStyle name="Currency 4 2 8 2 2" xfId="22126"/>
    <cellStyle name="Currency 4 2 8 2 3" xfId="22127"/>
    <cellStyle name="Currency 4 2 8 3" xfId="22128"/>
    <cellStyle name="Currency 4 2 8 3 2" xfId="22129"/>
    <cellStyle name="Currency 4 2 8 3 3" xfId="22130"/>
    <cellStyle name="Currency 4 2 8 4" xfId="22131"/>
    <cellStyle name="Currency 4 2 8 4 2" xfId="22132"/>
    <cellStyle name="Currency 4 2 8 4 3" xfId="22133"/>
    <cellStyle name="Currency 4 2 8 5" xfId="22134"/>
    <cellStyle name="Currency 4 2 8 5 2" xfId="22135"/>
    <cellStyle name="Currency 4 2 8 5 3" xfId="22136"/>
    <cellStyle name="Currency 4 2 8 6" xfId="22137"/>
    <cellStyle name="Currency 4 2 8 7" xfId="22138"/>
    <cellStyle name="Currency 4 2 9" xfId="22139"/>
    <cellStyle name="Currency 4 2 9 2" xfId="22140"/>
    <cellStyle name="Currency 4 2 9 2 2" xfId="22141"/>
    <cellStyle name="Currency 4 2 9 2 3" xfId="22142"/>
    <cellStyle name="Currency 4 2 9 3" xfId="22143"/>
    <cellStyle name="Currency 4 2 9 3 2" xfId="22144"/>
    <cellStyle name="Currency 4 2 9 3 3" xfId="22145"/>
    <cellStyle name="Currency 4 2 9 4" xfId="22146"/>
    <cellStyle name="Currency 4 2 9 4 2" xfId="22147"/>
    <cellStyle name="Currency 4 2 9 4 3" xfId="22148"/>
    <cellStyle name="Currency 4 2 9 5" xfId="22149"/>
    <cellStyle name="Currency 4 2 9 5 2" xfId="22150"/>
    <cellStyle name="Currency 4 2 9 5 3" xfId="22151"/>
    <cellStyle name="Currency 4 2 9 6" xfId="22152"/>
    <cellStyle name="Currency 4 2 9 7" xfId="22153"/>
    <cellStyle name="Currency 4 3" xfId="22154"/>
    <cellStyle name="Currency 4 3 10" xfId="22155"/>
    <cellStyle name="Currency 4 3 10 2" xfId="22156"/>
    <cellStyle name="Currency 4 3 10 3" xfId="22157"/>
    <cellStyle name="Currency 4 3 11" xfId="22158"/>
    <cellStyle name="Currency 4 3 11 2" xfId="22159"/>
    <cellStyle name="Currency 4 3 11 3" xfId="22160"/>
    <cellStyle name="Currency 4 3 12" xfId="22161"/>
    <cellStyle name="Currency 4 3 12 2" xfId="22162"/>
    <cellStyle name="Currency 4 3 12 3" xfId="22163"/>
    <cellStyle name="Currency 4 3 13" xfId="22164"/>
    <cellStyle name="Currency 4 3 14" xfId="22165"/>
    <cellStyle name="Currency 4 3 2" xfId="22166"/>
    <cellStyle name="Currency 4 3 2 10" xfId="22167"/>
    <cellStyle name="Currency 4 3 2 11" xfId="22168"/>
    <cellStyle name="Currency 4 3 2 2" xfId="22169"/>
    <cellStyle name="Currency 4 3 2 2 2" xfId="22170"/>
    <cellStyle name="Currency 4 3 2 2 2 2" xfId="22171"/>
    <cellStyle name="Currency 4 3 2 2 2 2 2" xfId="22172"/>
    <cellStyle name="Currency 4 3 2 2 2 2 3" xfId="22173"/>
    <cellStyle name="Currency 4 3 2 2 2 3" xfId="22174"/>
    <cellStyle name="Currency 4 3 2 2 2 3 2" xfId="22175"/>
    <cellStyle name="Currency 4 3 2 2 2 3 3" xfId="22176"/>
    <cellStyle name="Currency 4 3 2 2 2 4" xfId="22177"/>
    <cellStyle name="Currency 4 3 2 2 2 4 2" xfId="22178"/>
    <cellStyle name="Currency 4 3 2 2 2 4 3" xfId="22179"/>
    <cellStyle name="Currency 4 3 2 2 2 5" xfId="22180"/>
    <cellStyle name="Currency 4 3 2 2 2 5 2" xfId="22181"/>
    <cellStyle name="Currency 4 3 2 2 2 5 3" xfId="22182"/>
    <cellStyle name="Currency 4 3 2 2 2 6" xfId="22183"/>
    <cellStyle name="Currency 4 3 2 2 2 7" xfId="22184"/>
    <cellStyle name="Currency 4 3 2 2 3" xfId="22185"/>
    <cellStyle name="Currency 4 3 2 2 3 2" xfId="22186"/>
    <cellStyle name="Currency 4 3 2 2 3 3" xfId="22187"/>
    <cellStyle name="Currency 4 3 2 2 4" xfId="22188"/>
    <cellStyle name="Currency 4 3 2 2 4 2" xfId="22189"/>
    <cellStyle name="Currency 4 3 2 2 4 3" xfId="22190"/>
    <cellStyle name="Currency 4 3 2 2 5" xfId="22191"/>
    <cellStyle name="Currency 4 3 2 2 5 2" xfId="22192"/>
    <cellStyle name="Currency 4 3 2 2 5 3" xfId="22193"/>
    <cellStyle name="Currency 4 3 2 2 6" xfId="22194"/>
    <cellStyle name="Currency 4 3 2 2 6 2" xfId="22195"/>
    <cellStyle name="Currency 4 3 2 2 6 3" xfId="22196"/>
    <cellStyle name="Currency 4 3 2 2 7" xfId="22197"/>
    <cellStyle name="Currency 4 3 2 2 8" xfId="22198"/>
    <cellStyle name="Currency 4 3 2 3" xfId="22199"/>
    <cellStyle name="Currency 4 3 2 3 2" xfId="22200"/>
    <cellStyle name="Currency 4 3 2 3 2 2" xfId="22201"/>
    <cellStyle name="Currency 4 3 2 3 2 3" xfId="22202"/>
    <cellStyle name="Currency 4 3 2 3 3" xfId="22203"/>
    <cellStyle name="Currency 4 3 2 3 3 2" xfId="22204"/>
    <cellStyle name="Currency 4 3 2 3 3 3" xfId="22205"/>
    <cellStyle name="Currency 4 3 2 3 4" xfId="22206"/>
    <cellStyle name="Currency 4 3 2 3 4 2" xfId="22207"/>
    <cellStyle name="Currency 4 3 2 3 4 3" xfId="22208"/>
    <cellStyle name="Currency 4 3 2 3 5" xfId="22209"/>
    <cellStyle name="Currency 4 3 2 3 5 2" xfId="22210"/>
    <cellStyle name="Currency 4 3 2 3 5 3" xfId="22211"/>
    <cellStyle name="Currency 4 3 2 3 6" xfId="22212"/>
    <cellStyle name="Currency 4 3 2 3 7" xfId="22213"/>
    <cellStyle name="Currency 4 3 2 4" xfId="22214"/>
    <cellStyle name="Currency 4 3 2 4 2" xfId="22215"/>
    <cellStyle name="Currency 4 3 2 4 2 2" xfId="22216"/>
    <cellStyle name="Currency 4 3 2 4 2 3" xfId="22217"/>
    <cellStyle name="Currency 4 3 2 4 3" xfId="22218"/>
    <cellStyle name="Currency 4 3 2 4 3 2" xfId="22219"/>
    <cellStyle name="Currency 4 3 2 4 3 3" xfId="22220"/>
    <cellStyle name="Currency 4 3 2 4 4" xfId="22221"/>
    <cellStyle name="Currency 4 3 2 4 4 2" xfId="22222"/>
    <cellStyle name="Currency 4 3 2 4 4 3" xfId="22223"/>
    <cellStyle name="Currency 4 3 2 4 5" xfId="22224"/>
    <cellStyle name="Currency 4 3 2 4 5 2" xfId="22225"/>
    <cellStyle name="Currency 4 3 2 4 5 3" xfId="22226"/>
    <cellStyle name="Currency 4 3 2 4 6" xfId="22227"/>
    <cellStyle name="Currency 4 3 2 4 7" xfId="22228"/>
    <cellStyle name="Currency 4 3 2 5" xfId="22229"/>
    <cellStyle name="Currency 4 3 2 5 2" xfId="22230"/>
    <cellStyle name="Currency 4 3 2 5 2 2" xfId="22231"/>
    <cellStyle name="Currency 4 3 2 5 2 3" xfId="22232"/>
    <cellStyle name="Currency 4 3 2 5 3" xfId="22233"/>
    <cellStyle name="Currency 4 3 2 5 3 2" xfId="22234"/>
    <cellStyle name="Currency 4 3 2 5 3 3" xfId="22235"/>
    <cellStyle name="Currency 4 3 2 5 4" xfId="22236"/>
    <cellStyle name="Currency 4 3 2 5 4 2" xfId="22237"/>
    <cellStyle name="Currency 4 3 2 5 4 3" xfId="22238"/>
    <cellStyle name="Currency 4 3 2 5 5" xfId="22239"/>
    <cellStyle name="Currency 4 3 2 5 5 2" xfId="22240"/>
    <cellStyle name="Currency 4 3 2 5 5 3" xfId="22241"/>
    <cellStyle name="Currency 4 3 2 5 6" xfId="22242"/>
    <cellStyle name="Currency 4 3 2 5 7" xfId="22243"/>
    <cellStyle name="Currency 4 3 2 6" xfId="22244"/>
    <cellStyle name="Currency 4 3 2 6 2" xfId="22245"/>
    <cellStyle name="Currency 4 3 2 6 3" xfId="22246"/>
    <cellStyle name="Currency 4 3 2 7" xfId="22247"/>
    <cellStyle name="Currency 4 3 2 7 2" xfId="22248"/>
    <cellStyle name="Currency 4 3 2 7 3" xfId="22249"/>
    <cellStyle name="Currency 4 3 2 8" xfId="22250"/>
    <cellStyle name="Currency 4 3 2 8 2" xfId="22251"/>
    <cellStyle name="Currency 4 3 2 8 3" xfId="22252"/>
    <cellStyle name="Currency 4 3 2 9" xfId="22253"/>
    <cellStyle name="Currency 4 3 2 9 2" xfId="22254"/>
    <cellStyle name="Currency 4 3 2 9 3" xfId="22255"/>
    <cellStyle name="Currency 4 3 3" xfId="22256"/>
    <cellStyle name="Currency 4 3 3 2" xfId="22257"/>
    <cellStyle name="Currency 4 3 3 2 2" xfId="22258"/>
    <cellStyle name="Currency 4 3 3 2 2 2" xfId="22259"/>
    <cellStyle name="Currency 4 3 3 2 2 3" xfId="22260"/>
    <cellStyle name="Currency 4 3 3 2 3" xfId="22261"/>
    <cellStyle name="Currency 4 3 3 2 3 2" xfId="22262"/>
    <cellStyle name="Currency 4 3 3 2 3 3" xfId="22263"/>
    <cellStyle name="Currency 4 3 3 2 4" xfId="22264"/>
    <cellStyle name="Currency 4 3 3 2 4 2" xfId="22265"/>
    <cellStyle name="Currency 4 3 3 2 4 3" xfId="22266"/>
    <cellStyle name="Currency 4 3 3 2 5" xfId="22267"/>
    <cellStyle name="Currency 4 3 3 2 5 2" xfId="22268"/>
    <cellStyle name="Currency 4 3 3 2 5 3" xfId="22269"/>
    <cellStyle name="Currency 4 3 3 2 6" xfId="22270"/>
    <cellStyle name="Currency 4 3 3 2 7" xfId="22271"/>
    <cellStyle name="Currency 4 3 3 3" xfId="22272"/>
    <cellStyle name="Currency 4 3 3 3 2" xfId="22273"/>
    <cellStyle name="Currency 4 3 3 3 3" xfId="22274"/>
    <cellStyle name="Currency 4 3 3 4" xfId="22275"/>
    <cellStyle name="Currency 4 3 3 4 2" xfId="22276"/>
    <cellStyle name="Currency 4 3 3 4 3" xfId="22277"/>
    <cellStyle name="Currency 4 3 3 5" xfId="22278"/>
    <cellStyle name="Currency 4 3 3 5 2" xfId="22279"/>
    <cellStyle name="Currency 4 3 3 5 3" xfId="22280"/>
    <cellStyle name="Currency 4 3 3 6" xfId="22281"/>
    <cellStyle name="Currency 4 3 3 6 2" xfId="22282"/>
    <cellStyle name="Currency 4 3 3 6 3" xfId="22283"/>
    <cellStyle name="Currency 4 3 3 7" xfId="22284"/>
    <cellStyle name="Currency 4 3 3 8" xfId="22285"/>
    <cellStyle name="Currency 4 3 4" xfId="22286"/>
    <cellStyle name="Currency 4 3 4 2" xfId="22287"/>
    <cellStyle name="Currency 4 3 4 2 2" xfId="22288"/>
    <cellStyle name="Currency 4 3 4 2 2 2" xfId="22289"/>
    <cellStyle name="Currency 4 3 4 2 2 3" xfId="22290"/>
    <cellStyle name="Currency 4 3 4 2 3" xfId="22291"/>
    <cellStyle name="Currency 4 3 4 2 3 2" xfId="22292"/>
    <cellStyle name="Currency 4 3 4 2 3 3" xfId="22293"/>
    <cellStyle name="Currency 4 3 4 2 4" xfId="22294"/>
    <cellStyle name="Currency 4 3 4 2 4 2" xfId="22295"/>
    <cellStyle name="Currency 4 3 4 2 4 3" xfId="22296"/>
    <cellStyle name="Currency 4 3 4 2 5" xfId="22297"/>
    <cellStyle name="Currency 4 3 4 2 5 2" xfId="22298"/>
    <cellStyle name="Currency 4 3 4 2 5 3" xfId="22299"/>
    <cellStyle name="Currency 4 3 4 2 6" xfId="22300"/>
    <cellStyle name="Currency 4 3 4 2 7" xfId="22301"/>
    <cellStyle name="Currency 4 3 4 3" xfId="22302"/>
    <cellStyle name="Currency 4 3 4 3 2" xfId="22303"/>
    <cellStyle name="Currency 4 3 4 3 3" xfId="22304"/>
    <cellStyle name="Currency 4 3 4 4" xfId="22305"/>
    <cellStyle name="Currency 4 3 4 4 2" xfId="22306"/>
    <cellStyle name="Currency 4 3 4 4 3" xfId="22307"/>
    <cellStyle name="Currency 4 3 4 5" xfId="22308"/>
    <cellStyle name="Currency 4 3 4 5 2" xfId="22309"/>
    <cellStyle name="Currency 4 3 4 5 3" xfId="22310"/>
    <cellStyle name="Currency 4 3 4 6" xfId="22311"/>
    <cellStyle name="Currency 4 3 4 6 2" xfId="22312"/>
    <cellStyle name="Currency 4 3 4 6 3" xfId="22313"/>
    <cellStyle name="Currency 4 3 4 7" xfId="22314"/>
    <cellStyle name="Currency 4 3 4 8" xfId="22315"/>
    <cellStyle name="Currency 4 3 5" xfId="22316"/>
    <cellStyle name="Currency 4 3 5 2" xfId="22317"/>
    <cellStyle name="Currency 4 3 5 2 2" xfId="22318"/>
    <cellStyle name="Currency 4 3 5 2 3" xfId="22319"/>
    <cellStyle name="Currency 4 3 5 3" xfId="22320"/>
    <cellStyle name="Currency 4 3 5 3 2" xfId="22321"/>
    <cellStyle name="Currency 4 3 5 3 3" xfId="22322"/>
    <cellStyle name="Currency 4 3 5 4" xfId="22323"/>
    <cellStyle name="Currency 4 3 5 4 2" xfId="22324"/>
    <cellStyle name="Currency 4 3 5 4 3" xfId="22325"/>
    <cellStyle name="Currency 4 3 5 5" xfId="22326"/>
    <cellStyle name="Currency 4 3 5 5 2" xfId="22327"/>
    <cellStyle name="Currency 4 3 5 5 3" xfId="22328"/>
    <cellStyle name="Currency 4 3 5 6" xfId="22329"/>
    <cellStyle name="Currency 4 3 5 7" xfId="22330"/>
    <cellStyle name="Currency 4 3 6" xfId="22331"/>
    <cellStyle name="Currency 4 3 6 2" xfId="22332"/>
    <cellStyle name="Currency 4 3 6 2 2" xfId="22333"/>
    <cellStyle name="Currency 4 3 6 2 3" xfId="22334"/>
    <cellStyle name="Currency 4 3 6 3" xfId="22335"/>
    <cellStyle name="Currency 4 3 6 3 2" xfId="22336"/>
    <cellStyle name="Currency 4 3 6 3 3" xfId="22337"/>
    <cellStyle name="Currency 4 3 6 4" xfId="22338"/>
    <cellStyle name="Currency 4 3 6 4 2" xfId="22339"/>
    <cellStyle name="Currency 4 3 6 4 3" xfId="22340"/>
    <cellStyle name="Currency 4 3 6 5" xfId="22341"/>
    <cellStyle name="Currency 4 3 6 5 2" xfId="22342"/>
    <cellStyle name="Currency 4 3 6 5 3" xfId="22343"/>
    <cellStyle name="Currency 4 3 6 6" xfId="22344"/>
    <cellStyle name="Currency 4 3 6 7" xfId="22345"/>
    <cellStyle name="Currency 4 3 7" xfId="22346"/>
    <cellStyle name="Currency 4 3 7 2" xfId="22347"/>
    <cellStyle name="Currency 4 3 7 2 2" xfId="22348"/>
    <cellStyle name="Currency 4 3 7 2 3" xfId="22349"/>
    <cellStyle name="Currency 4 3 7 3" xfId="22350"/>
    <cellStyle name="Currency 4 3 7 3 2" xfId="22351"/>
    <cellStyle name="Currency 4 3 7 3 3" xfId="22352"/>
    <cellStyle name="Currency 4 3 7 4" xfId="22353"/>
    <cellStyle name="Currency 4 3 7 4 2" xfId="22354"/>
    <cellStyle name="Currency 4 3 7 4 3" xfId="22355"/>
    <cellStyle name="Currency 4 3 7 5" xfId="22356"/>
    <cellStyle name="Currency 4 3 7 5 2" xfId="22357"/>
    <cellStyle name="Currency 4 3 7 5 3" xfId="22358"/>
    <cellStyle name="Currency 4 3 7 6" xfId="22359"/>
    <cellStyle name="Currency 4 3 7 7" xfId="22360"/>
    <cellStyle name="Currency 4 3 8" xfId="22361"/>
    <cellStyle name="Currency 4 3 8 2" xfId="22362"/>
    <cellStyle name="Currency 4 3 8 2 2" xfId="22363"/>
    <cellStyle name="Currency 4 3 8 2 3" xfId="22364"/>
    <cellStyle name="Currency 4 3 8 3" xfId="22365"/>
    <cellStyle name="Currency 4 3 8 3 2" xfId="22366"/>
    <cellStyle name="Currency 4 3 8 3 3" xfId="22367"/>
    <cellStyle name="Currency 4 3 8 4" xfId="22368"/>
    <cellStyle name="Currency 4 3 8 4 2" xfId="22369"/>
    <cellStyle name="Currency 4 3 8 4 3" xfId="22370"/>
    <cellStyle name="Currency 4 3 8 5" xfId="22371"/>
    <cellStyle name="Currency 4 3 8 5 2" xfId="22372"/>
    <cellStyle name="Currency 4 3 8 5 3" xfId="22373"/>
    <cellStyle name="Currency 4 3 8 6" xfId="22374"/>
    <cellStyle name="Currency 4 3 8 7" xfId="22375"/>
    <cellStyle name="Currency 4 3 9" xfId="22376"/>
    <cellStyle name="Currency 4 3 9 2" xfId="22377"/>
    <cellStyle name="Currency 4 3 9 3" xfId="22378"/>
    <cellStyle name="Currency 4 4" xfId="22379"/>
    <cellStyle name="Currency 4 4 10" xfId="22380"/>
    <cellStyle name="Currency 4 4 11" xfId="22381"/>
    <cellStyle name="Currency 4 4 2" xfId="22382"/>
    <cellStyle name="Currency 4 4 2 2" xfId="22383"/>
    <cellStyle name="Currency 4 4 2 2 2" xfId="22384"/>
    <cellStyle name="Currency 4 4 2 2 2 2" xfId="22385"/>
    <cellStyle name="Currency 4 4 2 2 2 3" xfId="22386"/>
    <cellStyle name="Currency 4 4 2 2 3" xfId="22387"/>
    <cellStyle name="Currency 4 4 2 2 3 2" xfId="22388"/>
    <cellStyle name="Currency 4 4 2 2 3 3" xfId="22389"/>
    <cellStyle name="Currency 4 4 2 2 4" xfId="22390"/>
    <cellStyle name="Currency 4 4 2 2 4 2" xfId="22391"/>
    <cellStyle name="Currency 4 4 2 2 4 3" xfId="22392"/>
    <cellStyle name="Currency 4 4 2 2 5" xfId="22393"/>
    <cellStyle name="Currency 4 4 2 2 5 2" xfId="22394"/>
    <cellStyle name="Currency 4 4 2 2 5 3" xfId="22395"/>
    <cellStyle name="Currency 4 4 2 2 6" xfId="22396"/>
    <cellStyle name="Currency 4 4 2 2 7" xfId="22397"/>
    <cellStyle name="Currency 4 4 2 3" xfId="22398"/>
    <cellStyle name="Currency 4 4 2 3 2" xfId="22399"/>
    <cellStyle name="Currency 4 4 2 3 3" xfId="22400"/>
    <cellStyle name="Currency 4 4 2 4" xfId="22401"/>
    <cellStyle name="Currency 4 4 2 4 2" xfId="22402"/>
    <cellStyle name="Currency 4 4 2 4 3" xfId="22403"/>
    <cellStyle name="Currency 4 4 2 5" xfId="22404"/>
    <cellStyle name="Currency 4 4 2 5 2" xfId="22405"/>
    <cellStyle name="Currency 4 4 2 5 3" xfId="22406"/>
    <cellStyle name="Currency 4 4 2 6" xfId="22407"/>
    <cellStyle name="Currency 4 4 2 6 2" xfId="22408"/>
    <cellStyle name="Currency 4 4 2 6 3" xfId="22409"/>
    <cellStyle name="Currency 4 4 2 7" xfId="22410"/>
    <cellStyle name="Currency 4 4 2 8" xfId="22411"/>
    <cellStyle name="Currency 4 4 3" xfId="22412"/>
    <cellStyle name="Currency 4 4 3 2" xfId="22413"/>
    <cellStyle name="Currency 4 4 3 2 2" xfId="22414"/>
    <cellStyle name="Currency 4 4 3 2 3" xfId="22415"/>
    <cellStyle name="Currency 4 4 3 3" xfId="22416"/>
    <cellStyle name="Currency 4 4 3 3 2" xfId="22417"/>
    <cellStyle name="Currency 4 4 3 3 3" xfId="22418"/>
    <cellStyle name="Currency 4 4 3 4" xfId="22419"/>
    <cellStyle name="Currency 4 4 3 4 2" xfId="22420"/>
    <cellStyle name="Currency 4 4 3 4 3" xfId="22421"/>
    <cellStyle name="Currency 4 4 3 5" xfId="22422"/>
    <cellStyle name="Currency 4 4 3 5 2" xfId="22423"/>
    <cellStyle name="Currency 4 4 3 5 3" xfId="22424"/>
    <cellStyle name="Currency 4 4 3 6" xfId="22425"/>
    <cellStyle name="Currency 4 4 3 7" xfId="22426"/>
    <cellStyle name="Currency 4 4 4" xfId="22427"/>
    <cellStyle name="Currency 4 4 4 2" xfId="22428"/>
    <cellStyle name="Currency 4 4 4 2 2" xfId="22429"/>
    <cellStyle name="Currency 4 4 4 2 3" xfId="22430"/>
    <cellStyle name="Currency 4 4 4 3" xfId="22431"/>
    <cellStyle name="Currency 4 4 4 3 2" xfId="22432"/>
    <cellStyle name="Currency 4 4 4 3 3" xfId="22433"/>
    <cellStyle name="Currency 4 4 4 4" xfId="22434"/>
    <cellStyle name="Currency 4 4 4 4 2" xfId="22435"/>
    <cellStyle name="Currency 4 4 4 4 3" xfId="22436"/>
    <cellStyle name="Currency 4 4 4 5" xfId="22437"/>
    <cellStyle name="Currency 4 4 4 5 2" xfId="22438"/>
    <cellStyle name="Currency 4 4 4 5 3" xfId="22439"/>
    <cellStyle name="Currency 4 4 4 6" xfId="22440"/>
    <cellStyle name="Currency 4 4 4 7" xfId="22441"/>
    <cellStyle name="Currency 4 4 5" xfId="22442"/>
    <cellStyle name="Currency 4 4 5 2" xfId="22443"/>
    <cellStyle name="Currency 4 4 5 2 2" xfId="22444"/>
    <cellStyle name="Currency 4 4 5 2 3" xfId="22445"/>
    <cellStyle name="Currency 4 4 5 3" xfId="22446"/>
    <cellStyle name="Currency 4 4 5 3 2" xfId="22447"/>
    <cellStyle name="Currency 4 4 5 3 3" xfId="22448"/>
    <cellStyle name="Currency 4 4 5 4" xfId="22449"/>
    <cellStyle name="Currency 4 4 5 4 2" xfId="22450"/>
    <cellStyle name="Currency 4 4 5 4 3" xfId="22451"/>
    <cellStyle name="Currency 4 4 5 5" xfId="22452"/>
    <cellStyle name="Currency 4 4 5 5 2" xfId="22453"/>
    <cellStyle name="Currency 4 4 5 5 3" xfId="22454"/>
    <cellStyle name="Currency 4 4 5 6" xfId="22455"/>
    <cellStyle name="Currency 4 4 5 7" xfId="22456"/>
    <cellStyle name="Currency 4 4 6" xfId="22457"/>
    <cellStyle name="Currency 4 4 6 2" xfId="22458"/>
    <cellStyle name="Currency 4 4 6 3" xfId="22459"/>
    <cellStyle name="Currency 4 4 7" xfId="22460"/>
    <cellStyle name="Currency 4 4 7 2" xfId="22461"/>
    <cellStyle name="Currency 4 4 7 3" xfId="22462"/>
    <cellStyle name="Currency 4 4 8" xfId="22463"/>
    <cellStyle name="Currency 4 4 8 2" xfId="22464"/>
    <cellStyle name="Currency 4 4 8 3" xfId="22465"/>
    <cellStyle name="Currency 4 4 9" xfId="22466"/>
    <cellStyle name="Currency 4 4 9 2" xfId="22467"/>
    <cellStyle name="Currency 4 4 9 3" xfId="22468"/>
    <cellStyle name="Currency 4 5" xfId="22469"/>
    <cellStyle name="Currency 4 5 2" xfId="22470"/>
    <cellStyle name="Currency 4 5 2 2" xfId="22471"/>
    <cellStyle name="Currency 4 5 2 2 2" xfId="22472"/>
    <cellStyle name="Currency 4 5 2 2 3" xfId="22473"/>
    <cellStyle name="Currency 4 5 2 3" xfId="22474"/>
    <cellStyle name="Currency 4 5 2 3 2" xfId="22475"/>
    <cellStyle name="Currency 4 5 2 3 3" xfId="22476"/>
    <cellStyle name="Currency 4 5 2 4" xfId="22477"/>
    <cellStyle name="Currency 4 5 2 4 2" xfId="22478"/>
    <cellStyle name="Currency 4 5 2 4 3" xfId="22479"/>
    <cellStyle name="Currency 4 5 2 5" xfId="22480"/>
    <cellStyle name="Currency 4 5 2 5 2" xfId="22481"/>
    <cellStyle name="Currency 4 5 2 5 3" xfId="22482"/>
    <cellStyle name="Currency 4 5 2 6" xfId="22483"/>
    <cellStyle name="Currency 4 5 2 7" xfId="22484"/>
    <cellStyle name="Currency 4 5 3" xfId="22485"/>
    <cellStyle name="Currency 4 5 3 2" xfId="22486"/>
    <cellStyle name="Currency 4 5 3 3" xfId="22487"/>
    <cellStyle name="Currency 4 5 4" xfId="22488"/>
    <cellStyle name="Currency 4 5 4 2" xfId="22489"/>
    <cellStyle name="Currency 4 5 4 3" xfId="22490"/>
    <cellStyle name="Currency 4 5 5" xfId="22491"/>
    <cellStyle name="Currency 4 5 5 2" xfId="22492"/>
    <cellStyle name="Currency 4 5 5 3" xfId="22493"/>
    <cellStyle name="Currency 4 5 6" xfId="22494"/>
    <cellStyle name="Currency 4 5 6 2" xfId="22495"/>
    <cellStyle name="Currency 4 5 6 3" xfId="22496"/>
    <cellStyle name="Currency 4 5 7" xfId="22497"/>
    <cellStyle name="Currency 4 5 8" xfId="22498"/>
    <cellStyle name="Currency 4 6" xfId="22499"/>
    <cellStyle name="Currency 4 6 2" xfId="22500"/>
    <cellStyle name="Currency 4 6 2 2" xfId="22501"/>
    <cellStyle name="Currency 4 6 2 2 2" xfId="22502"/>
    <cellStyle name="Currency 4 6 2 2 3" xfId="22503"/>
    <cellStyle name="Currency 4 6 2 3" xfId="22504"/>
    <cellStyle name="Currency 4 6 2 3 2" xfId="22505"/>
    <cellStyle name="Currency 4 6 2 3 3" xfId="22506"/>
    <cellStyle name="Currency 4 6 2 4" xfId="22507"/>
    <cellStyle name="Currency 4 6 2 4 2" xfId="22508"/>
    <cellStyle name="Currency 4 6 2 4 3" xfId="22509"/>
    <cellStyle name="Currency 4 6 2 5" xfId="22510"/>
    <cellStyle name="Currency 4 6 2 5 2" xfId="22511"/>
    <cellStyle name="Currency 4 6 2 5 3" xfId="22512"/>
    <cellStyle name="Currency 4 6 2 6" xfId="22513"/>
    <cellStyle name="Currency 4 6 2 7" xfId="22514"/>
    <cellStyle name="Currency 4 6 3" xfId="22515"/>
    <cellStyle name="Currency 4 6 3 2" xfId="22516"/>
    <cellStyle name="Currency 4 6 3 3" xfId="22517"/>
    <cellStyle name="Currency 4 6 4" xfId="22518"/>
    <cellStyle name="Currency 4 6 4 2" xfId="22519"/>
    <cellStyle name="Currency 4 6 4 3" xfId="22520"/>
    <cellStyle name="Currency 4 6 5" xfId="22521"/>
    <cellStyle name="Currency 4 6 5 2" xfId="22522"/>
    <cellStyle name="Currency 4 6 5 3" xfId="22523"/>
    <cellStyle name="Currency 4 6 6" xfId="22524"/>
    <cellStyle name="Currency 4 6 6 2" xfId="22525"/>
    <cellStyle name="Currency 4 6 6 3" xfId="22526"/>
    <cellStyle name="Currency 4 6 7" xfId="22527"/>
    <cellStyle name="Currency 4 6 8" xfId="22528"/>
    <cellStyle name="Currency 4 7" xfId="22529"/>
    <cellStyle name="Currency 4 7 2" xfId="22530"/>
    <cellStyle name="Currency 4 7 2 2" xfId="22531"/>
    <cellStyle name="Currency 4 7 2 3" xfId="22532"/>
    <cellStyle name="Currency 4 7 3" xfId="22533"/>
    <cellStyle name="Currency 4 7 3 2" xfId="22534"/>
    <cellStyle name="Currency 4 7 3 3" xfId="22535"/>
    <cellStyle name="Currency 4 7 4" xfId="22536"/>
    <cellStyle name="Currency 4 7 4 2" xfId="22537"/>
    <cellStyle name="Currency 4 7 4 3" xfId="22538"/>
    <cellStyle name="Currency 4 7 5" xfId="22539"/>
    <cellStyle name="Currency 4 7 5 2" xfId="22540"/>
    <cellStyle name="Currency 4 7 5 3" xfId="22541"/>
    <cellStyle name="Currency 4 7 6" xfId="22542"/>
    <cellStyle name="Currency 4 7 7" xfId="22543"/>
    <cellStyle name="Currency 4 8" xfId="22544"/>
    <cellStyle name="Currency 4 8 2" xfId="22545"/>
    <cellStyle name="Currency 4 8 2 2" xfId="22546"/>
    <cellStyle name="Currency 4 8 2 3" xfId="22547"/>
    <cellStyle name="Currency 4 8 3" xfId="22548"/>
    <cellStyle name="Currency 4 8 3 2" xfId="22549"/>
    <cellStyle name="Currency 4 8 3 3" xfId="22550"/>
    <cellStyle name="Currency 4 8 4" xfId="22551"/>
    <cellStyle name="Currency 4 8 4 2" xfId="22552"/>
    <cellStyle name="Currency 4 8 4 3" xfId="22553"/>
    <cellStyle name="Currency 4 8 5" xfId="22554"/>
    <cellStyle name="Currency 4 8 5 2" xfId="22555"/>
    <cellStyle name="Currency 4 8 5 3" xfId="22556"/>
    <cellStyle name="Currency 4 8 6" xfId="22557"/>
    <cellStyle name="Currency 4 8 7" xfId="22558"/>
    <cellStyle name="Currency 4 9" xfId="22559"/>
    <cellStyle name="Currency 4 9 2" xfId="22560"/>
    <cellStyle name="Currency 4 9 2 2" xfId="22561"/>
    <cellStyle name="Currency 4 9 2 3" xfId="22562"/>
    <cellStyle name="Currency 4 9 3" xfId="22563"/>
    <cellStyle name="Currency 4 9 3 2" xfId="22564"/>
    <cellStyle name="Currency 4 9 3 3" xfId="22565"/>
    <cellStyle name="Currency 4 9 4" xfId="22566"/>
    <cellStyle name="Currency 4 9 4 2" xfId="22567"/>
    <cellStyle name="Currency 4 9 4 3" xfId="22568"/>
    <cellStyle name="Currency 4 9 5" xfId="22569"/>
    <cellStyle name="Currency 4 9 5 2" xfId="22570"/>
    <cellStyle name="Currency 4 9 5 3" xfId="22571"/>
    <cellStyle name="Currency 4 9 6" xfId="22572"/>
    <cellStyle name="Currency 4 9 7" xfId="22573"/>
    <cellStyle name="Currency 5" xfId="890"/>
    <cellStyle name="Currency 5 10" xfId="22575"/>
    <cellStyle name="Currency 5 10 2" xfId="22576"/>
    <cellStyle name="Currency 5 10 2 2" xfId="22577"/>
    <cellStyle name="Currency 5 10 2 3" xfId="22578"/>
    <cellStyle name="Currency 5 10 3" xfId="22579"/>
    <cellStyle name="Currency 5 10 3 2" xfId="22580"/>
    <cellStyle name="Currency 5 10 3 3" xfId="22581"/>
    <cellStyle name="Currency 5 10 4" xfId="22582"/>
    <cellStyle name="Currency 5 10 4 2" xfId="22583"/>
    <cellStyle name="Currency 5 10 4 3" xfId="22584"/>
    <cellStyle name="Currency 5 10 5" xfId="22585"/>
    <cellStyle name="Currency 5 10 5 2" xfId="22586"/>
    <cellStyle name="Currency 5 10 5 3" xfId="22587"/>
    <cellStyle name="Currency 5 10 6" xfId="22588"/>
    <cellStyle name="Currency 5 10 7" xfId="22589"/>
    <cellStyle name="Currency 5 11" xfId="22590"/>
    <cellStyle name="Currency 5 11 2" xfId="22591"/>
    <cellStyle name="Currency 5 11 3" xfId="22592"/>
    <cellStyle name="Currency 5 12" xfId="22593"/>
    <cellStyle name="Currency 5 12 2" xfId="22594"/>
    <cellStyle name="Currency 5 12 3" xfId="22595"/>
    <cellStyle name="Currency 5 13" xfId="22596"/>
    <cellStyle name="Currency 5 13 2" xfId="22597"/>
    <cellStyle name="Currency 5 13 3" xfId="22598"/>
    <cellStyle name="Currency 5 14" xfId="22599"/>
    <cellStyle name="Currency 5 14 2" xfId="22600"/>
    <cellStyle name="Currency 5 14 3" xfId="22601"/>
    <cellStyle name="Currency 5 15" xfId="22602"/>
    <cellStyle name="Currency 5 16" xfId="22603"/>
    <cellStyle name="Currency 5 17" xfId="22574"/>
    <cellStyle name="Currency 5 2" xfId="1547"/>
    <cellStyle name="Currency 5 2 10" xfId="22605"/>
    <cellStyle name="Currency 5 2 10 2" xfId="22606"/>
    <cellStyle name="Currency 5 2 10 3" xfId="22607"/>
    <cellStyle name="Currency 5 2 11" xfId="22608"/>
    <cellStyle name="Currency 5 2 11 2" xfId="22609"/>
    <cellStyle name="Currency 5 2 11 3" xfId="22610"/>
    <cellStyle name="Currency 5 2 12" xfId="22611"/>
    <cellStyle name="Currency 5 2 12 2" xfId="22612"/>
    <cellStyle name="Currency 5 2 12 3" xfId="22613"/>
    <cellStyle name="Currency 5 2 13" xfId="22614"/>
    <cellStyle name="Currency 5 2 13 2" xfId="22615"/>
    <cellStyle name="Currency 5 2 13 3" xfId="22616"/>
    <cellStyle name="Currency 5 2 14" xfId="22617"/>
    <cellStyle name="Currency 5 2 15" xfId="22618"/>
    <cellStyle name="Currency 5 2 16" xfId="22604"/>
    <cellStyle name="Currency 5 2 2" xfId="22619"/>
    <cellStyle name="Currency 5 2 2 10" xfId="22620"/>
    <cellStyle name="Currency 5 2 2 10 2" xfId="22621"/>
    <cellStyle name="Currency 5 2 2 10 3" xfId="22622"/>
    <cellStyle name="Currency 5 2 2 11" xfId="22623"/>
    <cellStyle name="Currency 5 2 2 11 2" xfId="22624"/>
    <cellStyle name="Currency 5 2 2 11 3" xfId="22625"/>
    <cellStyle name="Currency 5 2 2 12" xfId="22626"/>
    <cellStyle name="Currency 5 2 2 12 2" xfId="22627"/>
    <cellStyle name="Currency 5 2 2 12 3" xfId="22628"/>
    <cellStyle name="Currency 5 2 2 13" xfId="22629"/>
    <cellStyle name="Currency 5 2 2 14" xfId="22630"/>
    <cellStyle name="Currency 5 2 2 2" xfId="22631"/>
    <cellStyle name="Currency 5 2 2 2 10" xfId="22632"/>
    <cellStyle name="Currency 5 2 2 2 11" xfId="22633"/>
    <cellStyle name="Currency 5 2 2 2 2" xfId="22634"/>
    <cellStyle name="Currency 5 2 2 2 2 2" xfId="22635"/>
    <cellStyle name="Currency 5 2 2 2 2 2 2" xfId="22636"/>
    <cellStyle name="Currency 5 2 2 2 2 2 2 2" xfId="22637"/>
    <cellStyle name="Currency 5 2 2 2 2 2 2 3" xfId="22638"/>
    <cellStyle name="Currency 5 2 2 2 2 2 3" xfId="22639"/>
    <cellStyle name="Currency 5 2 2 2 2 2 3 2" xfId="22640"/>
    <cellStyle name="Currency 5 2 2 2 2 2 3 3" xfId="22641"/>
    <cellStyle name="Currency 5 2 2 2 2 2 4" xfId="22642"/>
    <cellStyle name="Currency 5 2 2 2 2 2 4 2" xfId="22643"/>
    <cellStyle name="Currency 5 2 2 2 2 2 4 3" xfId="22644"/>
    <cellStyle name="Currency 5 2 2 2 2 2 5" xfId="22645"/>
    <cellStyle name="Currency 5 2 2 2 2 2 5 2" xfId="22646"/>
    <cellStyle name="Currency 5 2 2 2 2 2 5 3" xfId="22647"/>
    <cellStyle name="Currency 5 2 2 2 2 2 6" xfId="22648"/>
    <cellStyle name="Currency 5 2 2 2 2 2 7" xfId="22649"/>
    <cellStyle name="Currency 5 2 2 2 2 3" xfId="22650"/>
    <cellStyle name="Currency 5 2 2 2 2 3 2" xfId="22651"/>
    <cellStyle name="Currency 5 2 2 2 2 3 3" xfId="22652"/>
    <cellStyle name="Currency 5 2 2 2 2 4" xfId="22653"/>
    <cellStyle name="Currency 5 2 2 2 2 4 2" xfId="22654"/>
    <cellStyle name="Currency 5 2 2 2 2 4 3" xfId="22655"/>
    <cellStyle name="Currency 5 2 2 2 2 5" xfId="22656"/>
    <cellStyle name="Currency 5 2 2 2 2 5 2" xfId="22657"/>
    <cellStyle name="Currency 5 2 2 2 2 5 3" xfId="22658"/>
    <cellStyle name="Currency 5 2 2 2 2 6" xfId="22659"/>
    <cellStyle name="Currency 5 2 2 2 2 6 2" xfId="22660"/>
    <cellStyle name="Currency 5 2 2 2 2 6 3" xfId="22661"/>
    <cellStyle name="Currency 5 2 2 2 2 7" xfId="22662"/>
    <cellStyle name="Currency 5 2 2 2 2 8" xfId="22663"/>
    <cellStyle name="Currency 5 2 2 2 3" xfId="22664"/>
    <cellStyle name="Currency 5 2 2 2 3 2" xfId="22665"/>
    <cellStyle name="Currency 5 2 2 2 3 2 2" xfId="22666"/>
    <cellStyle name="Currency 5 2 2 2 3 2 3" xfId="22667"/>
    <cellStyle name="Currency 5 2 2 2 3 3" xfId="22668"/>
    <cellStyle name="Currency 5 2 2 2 3 3 2" xfId="22669"/>
    <cellStyle name="Currency 5 2 2 2 3 3 3" xfId="22670"/>
    <cellStyle name="Currency 5 2 2 2 3 4" xfId="22671"/>
    <cellStyle name="Currency 5 2 2 2 3 4 2" xfId="22672"/>
    <cellStyle name="Currency 5 2 2 2 3 4 3" xfId="22673"/>
    <cellStyle name="Currency 5 2 2 2 3 5" xfId="22674"/>
    <cellStyle name="Currency 5 2 2 2 3 5 2" xfId="22675"/>
    <cellStyle name="Currency 5 2 2 2 3 5 3" xfId="22676"/>
    <cellStyle name="Currency 5 2 2 2 3 6" xfId="22677"/>
    <cellStyle name="Currency 5 2 2 2 3 7" xfId="22678"/>
    <cellStyle name="Currency 5 2 2 2 4" xfId="22679"/>
    <cellStyle name="Currency 5 2 2 2 4 2" xfId="22680"/>
    <cellStyle name="Currency 5 2 2 2 4 2 2" xfId="22681"/>
    <cellStyle name="Currency 5 2 2 2 4 2 3" xfId="22682"/>
    <cellStyle name="Currency 5 2 2 2 4 3" xfId="22683"/>
    <cellStyle name="Currency 5 2 2 2 4 3 2" xfId="22684"/>
    <cellStyle name="Currency 5 2 2 2 4 3 3" xfId="22685"/>
    <cellStyle name="Currency 5 2 2 2 4 4" xfId="22686"/>
    <cellStyle name="Currency 5 2 2 2 4 4 2" xfId="22687"/>
    <cellStyle name="Currency 5 2 2 2 4 4 3" xfId="22688"/>
    <cellStyle name="Currency 5 2 2 2 4 5" xfId="22689"/>
    <cellStyle name="Currency 5 2 2 2 4 5 2" xfId="22690"/>
    <cellStyle name="Currency 5 2 2 2 4 5 3" xfId="22691"/>
    <cellStyle name="Currency 5 2 2 2 4 6" xfId="22692"/>
    <cellStyle name="Currency 5 2 2 2 4 7" xfId="22693"/>
    <cellStyle name="Currency 5 2 2 2 5" xfId="22694"/>
    <cellStyle name="Currency 5 2 2 2 5 2" xfId="22695"/>
    <cellStyle name="Currency 5 2 2 2 5 2 2" xfId="22696"/>
    <cellStyle name="Currency 5 2 2 2 5 2 3" xfId="22697"/>
    <cellStyle name="Currency 5 2 2 2 5 3" xfId="22698"/>
    <cellStyle name="Currency 5 2 2 2 5 3 2" xfId="22699"/>
    <cellStyle name="Currency 5 2 2 2 5 3 3" xfId="22700"/>
    <cellStyle name="Currency 5 2 2 2 5 4" xfId="22701"/>
    <cellStyle name="Currency 5 2 2 2 5 4 2" xfId="22702"/>
    <cellStyle name="Currency 5 2 2 2 5 4 3" xfId="22703"/>
    <cellStyle name="Currency 5 2 2 2 5 5" xfId="22704"/>
    <cellStyle name="Currency 5 2 2 2 5 5 2" xfId="22705"/>
    <cellStyle name="Currency 5 2 2 2 5 5 3" xfId="22706"/>
    <cellStyle name="Currency 5 2 2 2 5 6" xfId="22707"/>
    <cellStyle name="Currency 5 2 2 2 5 7" xfId="22708"/>
    <cellStyle name="Currency 5 2 2 2 6" xfId="22709"/>
    <cellStyle name="Currency 5 2 2 2 6 2" xfId="22710"/>
    <cellStyle name="Currency 5 2 2 2 6 3" xfId="22711"/>
    <cellStyle name="Currency 5 2 2 2 7" xfId="22712"/>
    <cellStyle name="Currency 5 2 2 2 7 2" xfId="22713"/>
    <cellStyle name="Currency 5 2 2 2 7 3" xfId="22714"/>
    <cellStyle name="Currency 5 2 2 2 8" xfId="22715"/>
    <cellStyle name="Currency 5 2 2 2 8 2" xfId="22716"/>
    <cellStyle name="Currency 5 2 2 2 8 3" xfId="22717"/>
    <cellStyle name="Currency 5 2 2 2 9" xfId="22718"/>
    <cellStyle name="Currency 5 2 2 2 9 2" xfId="22719"/>
    <cellStyle name="Currency 5 2 2 2 9 3" xfId="22720"/>
    <cellStyle name="Currency 5 2 2 3" xfId="22721"/>
    <cellStyle name="Currency 5 2 2 3 2" xfId="22722"/>
    <cellStyle name="Currency 5 2 2 3 2 2" xfId="22723"/>
    <cellStyle name="Currency 5 2 2 3 2 2 2" xfId="22724"/>
    <cellStyle name="Currency 5 2 2 3 2 2 3" xfId="22725"/>
    <cellStyle name="Currency 5 2 2 3 2 3" xfId="22726"/>
    <cellStyle name="Currency 5 2 2 3 2 3 2" xfId="22727"/>
    <cellStyle name="Currency 5 2 2 3 2 3 3" xfId="22728"/>
    <cellStyle name="Currency 5 2 2 3 2 4" xfId="22729"/>
    <cellStyle name="Currency 5 2 2 3 2 4 2" xfId="22730"/>
    <cellStyle name="Currency 5 2 2 3 2 4 3" xfId="22731"/>
    <cellStyle name="Currency 5 2 2 3 2 5" xfId="22732"/>
    <cellStyle name="Currency 5 2 2 3 2 5 2" xfId="22733"/>
    <cellStyle name="Currency 5 2 2 3 2 5 3" xfId="22734"/>
    <cellStyle name="Currency 5 2 2 3 2 6" xfId="22735"/>
    <cellStyle name="Currency 5 2 2 3 2 7" xfId="22736"/>
    <cellStyle name="Currency 5 2 2 3 3" xfId="22737"/>
    <cellStyle name="Currency 5 2 2 3 3 2" xfId="22738"/>
    <cellStyle name="Currency 5 2 2 3 3 3" xfId="22739"/>
    <cellStyle name="Currency 5 2 2 3 4" xfId="22740"/>
    <cellStyle name="Currency 5 2 2 3 4 2" xfId="22741"/>
    <cellStyle name="Currency 5 2 2 3 4 3" xfId="22742"/>
    <cellStyle name="Currency 5 2 2 3 5" xfId="22743"/>
    <cellStyle name="Currency 5 2 2 3 5 2" xfId="22744"/>
    <cellStyle name="Currency 5 2 2 3 5 3" xfId="22745"/>
    <cellStyle name="Currency 5 2 2 3 6" xfId="22746"/>
    <cellStyle name="Currency 5 2 2 3 6 2" xfId="22747"/>
    <cellStyle name="Currency 5 2 2 3 6 3" xfId="22748"/>
    <cellStyle name="Currency 5 2 2 3 7" xfId="22749"/>
    <cellStyle name="Currency 5 2 2 3 8" xfId="22750"/>
    <cellStyle name="Currency 5 2 2 4" xfId="22751"/>
    <cellStyle name="Currency 5 2 2 4 2" xfId="22752"/>
    <cellStyle name="Currency 5 2 2 4 2 2" xfId="22753"/>
    <cellStyle name="Currency 5 2 2 4 2 2 2" xfId="22754"/>
    <cellStyle name="Currency 5 2 2 4 2 2 3" xfId="22755"/>
    <cellStyle name="Currency 5 2 2 4 2 3" xfId="22756"/>
    <cellStyle name="Currency 5 2 2 4 2 3 2" xfId="22757"/>
    <cellStyle name="Currency 5 2 2 4 2 3 3" xfId="22758"/>
    <cellStyle name="Currency 5 2 2 4 2 4" xfId="22759"/>
    <cellStyle name="Currency 5 2 2 4 2 4 2" xfId="22760"/>
    <cellStyle name="Currency 5 2 2 4 2 4 3" xfId="22761"/>
    <cellStyle name="Currency 5 2 2 4 2 5" xfId="22762"/>
    <cellStyle name="Currency 5 2 2 4 2 5 2" xfId="22763"/>
    <cellStyle name="Currency 5 2 2 4 2 5 3" xfId="22764"/>
    <cellStyle name="Currency 5 2 2 4 2 6" xfId="22765"/>
    <cellStyle name="Currency 5 2 2 4 2 7" xfId="22766"/>
    <cellStyle name="Currency 5 2 2 4 3" xfId="22767"/>
    <cellStyle name="Currency 5 2 2 4 3 2" xfId="22768"/>
    <cellStyle name="Currency 5 2 2 4 3 3" xfId="22769"/>
    <cellStyle name="Currency 5 2 2 4 4" xfId="22770"/>
    <cellStyle name="Currency 5 2 2 4 4 2" xfId="22771"/>
    <cellStyle name="Currency 5 2 2 4 4 3" xfId="22772"/>
    <cellStyle name="Currency 5 2 2 4 5" xfId="22773"/>
    <cellStyle name="Currency 5 2 2 4 5 2" xfId="22774"/>
    <cellStyle name="Currency 5 2 2 4 5 3" xfId="22775"/>
    <cellStyle name="Currency 5 2 2 4 6" xfId="22776"/>
    <cellStyle name="Currency 5 2 2 4 6 2" xfId="22777"/>
    <cellStyle name="Currency 5 2 2 4 6 3" xfId="22778"/>
    <cellStyle name="Currency 5 2 2 4 7" xfId="22779"/>
    <cellStyle name="Currency 5 2 2 4 8" xfId="22780"/>
    <cellStyle name="Currency 5 2 2 5" xfId="22781"/>
    <cellStyle name="Currency 5 2 2 5 2" xfId="22782"/>
    <cellStyle name="Currency 5 2 2 5 2 2" xfId="22783"/>
    <cellStyle name="Currency 5 2 2 5 2 3" xfId="22784"/>
    <cellStyle name="Currency 5 2 2 5 3" xfId="22785"/>
    <cellStyle name="Currency 5 2 2 5 3 2" xfId="22786"/>
    <cellStyle name="Currency 5 2 2 5 3 3" xfId="22787"/>
    <cellStyle name="Currency 5 2 2 5 4" xfId="22788"/>
    <cellStyle name="Currency 5 2 2 5 4 2" xfId="22789"/>
    <cellStyle name="Currency 5 2 2 5 4 3" xfId="22790"/>
    <cellStyle name="Currency 5 2 2 5 5" xfId="22791"/>
    <cellStyle name="Currency 5 2 2 5 5 2" xfId="22792"/>
    <cellStyle name="Currency 5 2 2 5 5 3" xfId="22793"/>
    <cellStyle name="Currency 5 2 2 5 6" xfId="22794"/>
    <cellStyle name="Currency 5 2 2 5 7" xfId="22795"/>
    <cellStyle name="Currency 5 2 2 6" xfId="22796"/>
    <cellStyle name="Currency 5 2 2 6 2" xfId="22797"/>
    <cellStyle name="Currency 5 2 2 6 2 2" xfId="22798"/>
    <cellStyle name="Currency 5 2 2 6 2 3" xfId="22799"/>
    <cellStyle name="Currency 5 2 2 6 3" xfId="22800"/>
    <cellStyle name="Currency 5 2 2 6 3 2" xfId="22801"/>
    <cellStyle name="Currency 5 2 2 6 3 3" xfId="22802"/>
    <cellStyle name="Currency 5 2 2 6 4" xfId="22803"/>
    <cellStyle name="Currency 5 2 2 6 4 2" xfId="22804"/>
    <cellStyle name="Currency 5 2 2 6 4 3" xfId="22805"/>
    <cellStyle name="Currency 5 2 2 6 5" xfId="22806"/>
    <cellStyle name="Currency 5 2 2 6 5 2" xfId="22807"/>
    <cellStyle name="Currency 5 2 2 6 5 3" xfId="22808"/>
    <cellStyle name="Currency 5 2 2 6 6" xfId="22809"/>
    <cellStyle name="Currency 5 2 2 6 7" xfId="22810"/>
    <cellStyle name="Currency 5 2 2 7" xfId="22811"/>
    <cellStyle name="Currency 5 2 2 7 2" xfId="22812"/>
    <cellStyle name="Currency 5 2 2 7 2 2" xfId="22813"/>
    <cellStyle name="Currency 5 2 2 7 2 3" xfId="22814"/>
    <cellStyle name="Currency 5 2 2 7 3" xfId="22815"/>
    <cellStyle name="Currency 5 2 2 7 3 2" xfId="22816"/>
    <cellStyle name="Currency 5 2 2 7 3 3" xfId="22817"/>
    <cellStyle name="Currency 5 2 2 7 4" xfId="22818"/>
    <cellStyle name="Currency 5 2 2 7 4 2" xfId="22819"/>
    <cellStyle name="Currency 5 2 2 7 4 3" xfId="22820"/>
    <cellStyle name="Currency 5 2 2 7 5" xfId="22821"/>
    <cellStyle name="Currency 5 2 2 7 5 2" xfId="22822"/>
    <cellStyle name="Currency 5 2 2 7 5 3" xfId="22823"/>
    <cellStyle name="Currency 5 2 2 7 6" xfId="22824"/>
    <cellStyle name="Currency 5 2 2 7 7" xfId="22825"/>
    <cellStyle name="Currency 5 2 2 8" xfId="22826"/>
    <cellStyle name="Currency 5 2 2 8 2" xfId="22827"/>
    <cellStyle name="Currency 5 2 2 8 2 2" xfId="22828"/>
    <cellStyle name="Currency 5 2 2 8 2 3" xfId="22829"/>
    <cellStyle name="Currency 5 2 2 8 3" xfId="22830"/>
    <cellStyle name="Currency 5 2 2 8 3 2" xfId="22831"/>
    <cellStyle name="Currency 5 2 2 8 3 3" xfId="22832"/>
    <cellStyle name="Currency 5 2 2 8 4" xfId="22833"/>
    <cellStyle name="Currency 5 2 2 8 4 2" xfId="22834"/>
    <cellStyle name="Currency 5 2 2 8 4 3" xfId="22835"/>
    <cellStyle name="Currency 5 2 2 8 5" xfId="22836"/>
    <cellStyle name="Currency 5 2 2 8 5 2" xfId="22837"/>
    <cellStyle name="Currency 5 2 2 8 5 3" xfId="22838"/>
    <cellStyle name="Currency 5 2 2 8 6" xfId="22839"/>
    <cellStyle name="Currency 5 2 2 8 7" xfId="22840"/>
    <cellStyle name="Currency 5 2 2 9" xfId="22841"/>
    <cellStyle name="Currency 5 2 2 9 2" xfId="22842"/>
    <cellStyle name="Currency 5 2 2 9 3" xfId="22843"/>
    <cellStyle name="Currency 5 2 3" xfId="22844"/>
    <cellStyle name="Currency 5 2 3 10" xfId="22845"/>
    <cellStyle name="Currency 5 2 3 11" xfId="22846"/>
    <cellStyle name="Currency 5 2 3 2" xfId="22847"/>
    <cellStyle name="Currency 5 2 3 2 2" xfId="22848"/>
    <cellStyle name="Currency 5 2 3 2 2 2" xfId="22849"/>
    <cellStyle name="Currency 5 2 3 2 2 2 2" xfId="22850"/>
    <cellStyle name="Currency 5 2 3 2 2 2 3" xfId="22851"/>
    <cellStyle name="Currency 5 2 3 2 2 3" xfId="22852"/>
    <cellStyle name="Currency 5 2 3 2 2 3 2" xfId="22853"/>
    <cellStyle name="Currency 5 2 3 2 2 3 3" xfId="22854"/>
    <cellStyle name="Currency 5 2 3 2 2 4" xfId="22855"/>
    <cellStyle name="Currency 5 2 3 2 2 4 2" xfId="22856"/>
    <cellStyle name="Currency 5 2 3 2 2 4 3" xfId="22857"/>
    <cellStyle name="Currency 5 2 3 2 2 5" xfId="22858"/>
    <cellStyle name="Currency 5 2 3 2 2 5 2" xfId="22859"/>
    <cellStyle name="Currency 5 2 3 2 2 5 3" xfId="22860"/>
    <cellStyle name="Currency 5 2 3 2 2 6" xfId="22861"/>
    <cellStyle name="Currency 5 2 3 2 2 7" xfId="22862"/>
    <cellStyle name="Currency 5 2 3 2 3" xfId="22863"/>
    <cellStyle name="Currency 5 2 3 2 3 2" xfId="22864"/>
    <cellStyle name="Currency 5 2 3 2 3 3" xfId="22865"/>
    <cellStyle name="Currency 5 2 3 2 4" xfId="22866"/>
    <cellStyle name="Currency 5 2 3 2 4 2" xfId="22867"/>
    <cellStyle name="Currency 5 2 3 2 4 3" xfId="22868"/>
    <cellStyle name="Currency 5 2 3 2 5" xfId="22869"/>
    <cellStyle name="Currency 5 2 3 2 5 2" xfId="22870"/>
    <cellStyle name="Currency 5 2 3 2 5 3" xfId="22871"/>
    <cellStyle name="Currency 5 2 3 2 6" xfId="22872"/>
    <cellStyle name="Currency 5 2 3 2 6 2" xfId="22873"/>
    <cellStyle name="Currency 5 2 3 2 6 3" xfId="22874"/>
    <cellStyle name="Currency 5 2 3 2 7" xfId="22875"/>
    <cellStyle name="Currency 5 2 3 2 8" xfId="22876"/>
    <cellStyle name="Currency 5 2 3 3" xfId="22877"/>
    <cellStyle name="Currency 5 2 3 3 2" xfId="22878"/>
    <cellStyle name="Currency 5 2 3 3 2 2" xfId="22879"/>
    <cellStyle name="Currency 5 2 3 3 2 3" xfId="22880"/>
    <cellStyle name="Currency 5 2 3 3 3" xfId="22881"/>
    <cellStyle name="Currency 5 2 3 3 3 2" xfId="22882"/>
    <cellStyle name="Currency 5 2 3 3 3 3" xfId="22883"/>
    <cellStyle name="Currency 5 2 3 3 4" xfId="22884"/>
    <cellStyle name="Currency 5 2 3 3 4 2" xfId="22885"/>
    <cellStyle name="Currency 5 2 3 3 4 3" xfId="22886"/>
    <cellStyle name="Currency 5 2 3 3 5" xfId="22887"/>
    <cellStyle name="Currency 5 2 3 3 5 2" xfId="22888"/>
    <cellStyle name="Currency 5 2 3 3 5 3" xfId="22889"/>
    <cellStyle name="Currency 5 2 3 3 6" xfId="22890"/>
    <cellStyle name="Currency 5 2 3 3 7" xfId="22891"/>
    <cellStyle name="Currency 5 2 3 4" xfId="22892"/>
    <cellStyle name="Currency 5 2 3 4 2" xfId="22893"/>
    <cellStyle name="Currency 5 2 3 4 2 2" xfId="22894"/>
    <cellStyle name="Currency 5 2 3 4 2 3" xfId="22895"/>
    <cellStyle name="Currency 5 2 3 4 3" xfId="22896"/>
    <cellStyle name="Currency 5 2 3 4 3 2" xfId="22897"/>
    <cellStyle name="Currency 5 2 3 4 3 3" xfId="22898"/>
    <cellStyle name="Currency 5 2 3 4 4" xfId="22899"/>
    <cellStyle name="Currency 5 2 3 4 4 2" xfId="22900"/>
    <cellStyle name="Currency 5 2 3 4 4 3" xfId="22901"/>
    <cellStyle name="Currency 5 2 3 4 5" xfId="22902"/>
    <cellStyle name="Currency 5 2 3 4 5 2" xfId="22903"/>
    <cellStyle name="Currency 5 2 3 4 5 3" xfId="22904"/>
    <cellStyle name="Currency 5 2 3 4 6" xfId="22905"/>
    <cellStyle name="Currency 5 2 3 4 7" xfId="22906"/>
    <cellStyle name="Currency 5 2 3 5" xfId="22907"/>
    <cellStyle name="Currency 5 2 3 5 2" xfId="22908"/>
    <cellStyle name="Currency 5 2 3 5 2 2" xfId="22909"/>
    <cellStyle name="Currency 5 2 3 5 2 3" xfId="22910"/>
    <cellStyle name="Currency 5 2 3 5 3" xfId="22911"/>
    <cellStyle name="Currency 5 2 3 5 3 2" xfId="22912"/>
    <cellStyle name="Currency 5 2 3 5 3 3" xfId="22913"/>
    <cellStyle name="Currency 5 2 3 5 4" xfId="22914"/>
    <cellStyle name="Currency 5 2 3 5 4 2" xfId="22915"/>
    <cellStyle name="Currency 5 2 3 5 4 3" xfId="22916"/>
    <cellStyle name="Currency 5 2 3 5 5" xfId="22917"/>
    <cellStyle name="Currency 5 2 3 5 5 2" xfId="22918"/>
    <cellStyle name="Currency 5 2 3 5 5 3" xfId="22919"/>
    <cellStyle name="Currency 5 2 3 5 6" xfId="22920"/>
    <cellStyle name="Currency 5 2 3 5 7" xfId="22921"/>
    <cellStyle name="Currency 5 2 3 6" xfId="22922"/>
    <cellStyle name="Currency 5 2 3 6 2" xfId="22923"/>
    <cellStyle name="Currency 5 2 3 6 3" xfId="22924"/>
    <cellStyle name="Currency 5 2 3 7" xfId="22925"/>
    <cellStyle name="Currency 5 2 3 7 2" xfId="22926"/>
    <cellStyle name="Currency 5 2 3 7 3" xfId="22927"/>
    <cellStyle name="Currency 5 2 3 8" xfId="22928"/>
    <cellStyle name="Currency 5 2 3 8 2" xfId="22929"/>
    <cellStyle name="Currency 5 2 3 8 3" xfId="22930"/>
    <cellStyle name="Currency 5 2 3 9" xfId="22931"/>
    <cellStyle name="Currency 5 2 3 9 2" xfId="22932"/>
    <cellStyle name="Currency 5 2 3 9 3" xfId="22933"/>
    <cellStyle name="Currency 5 2 4" xfId="22934"/>
    <cellStyle name="Currency 5 2 4 2" xfId="22935"/>
    <cellStyle name="Currency 5 2 4 2 2" xfId="22936"/>
    <cellStyle name="Currency 5 2 4 2 2 2" xfId="22937"/>
    <cellStyle name="Currency 5 2 4 2 2 3" xfId="22938"/>
    <cellStyle name="Currency 5 2 4 2 3" xfId="22939"/>
    <cellStyle name="Currency 5 2 4 2 3 2" xfId="22940"/>
    <cellStyle name="Currency 5 2 4 2 3 3" xfId="22941"/>
    <cellStyle name="Currency 5 2 4 2 4" xfId="22942"/>
    <cellStyle name="Currency 5 2 4 2 4 2" xfId="22943"/>
    <cellStyle name="Currency 5 2 4 2 4 3" xfId="22944"/>
    <cellStyle name="Currency 5 2 4 2 5" xfId="22945"/>
    <cellStyle name="Currency 5 2 4 2 5 2" xfId="22946"/>
    <cellStyle name="Currency 5 2 4 2 5 3" xfId="22947"/>
    <cellStyle name="Currency 5 2 4 2 6" xfId="22948"/>
    <cellStyle name="Currency 5 2 4 2 7" xfId="22949"/>
    <cellStyle name="Currency 5 2 4 3" xfId="22950"/>
    <cellStyle name="Currency 5 2 4 3 2" xfId="22951"/>
    <cellStyle name="Currency 5 2 4 3 3" xfId="22952"/>
    <cellStyle name="Currency 5 2 4 4" xfId="22953"/>
    <cellStyle name="Currency 5 2 4 4 2" xfId="22954"/>
    <cellStyle name="Currency 5 2 4 4 3" xfId="22955"/>
    <cellStyle name="Currency 5 2 4 5" xfId="22956"/>
    <cellStyle name="Currency 5 2 4 5 2" xfId="22957"/>
    <cellStyle name="Currency 5 2 4 5 3" xfId="22958"/>
    <cellStyle name="Currency 5 2 4 6" xfId="22959"/>
    <cellStyle name="Currency 5 2 4 6 2" xfId="22960"/>
    <cellStyle name="Currency 5 2 4 6 3" xfId="22961"/>
    <cellStyle name="Currency 5 2 4 7" xfId="22962"/>
    <cellStyle name="Currency 5 2 4 8" xfId="22963"/>
    <cellStyle name="Currency 5 2 5" xfId="22964"/>
    <cellStyle name="Currency 5 2 5 2" xfId="22965"/>
    <cellStyle name="Currency 5 2 5 2 2" xfId="22966"/>
    <cellStyle name="Currency 5 2 5 2 2 2" xfId="22967"/>
    <cellStyle name="Currency 5 2 5 2 2 3" xfId="22968"/>
    <cellStyle name="Currency 5 2 5 2 3" xfId="22969"/>
    <cellStyle name="Currency 5 2 5 2 3 2" xfId="22970"/>
    <cellStyle name="Currency 5 2 5 2 3 3" xfId="22971"/>
    <cellStyle name="Currency 5 2 5 2 4" xfId="22972"/>
    <cellStyle name="Currency 5 2 5 2 4 2" xfId="22973"/>
    <cellStyle name="Currency 5 2 5 2 4 3" xfId="22974"/>
    <cellStyle name="Currency 5 2 5 2 5" xfId="22975"/>
    <cellStyle name="Currency 5 2 5 2 5 2" xfId="22976"/>
    <cellStyle name="Currency 5 2 5 2 5 3" xfId="22977"/>
    <cellStyle name="Currency 5 2 5 2 6" xfId="22978"/>
    <cellStyle name="Currency 5 2 5 2 7" xfId="22979"/>
    <cellStyle name="Currency 5 2 5 3" xfId="22980"/>
    <cellStyle name="Currency 5 2 5 3 2" xfId="22981"/>
    <cellStyle name="Currency 5 2 5 3 3" xfId="22982"/>
    <cellStyle name="Currency 5 2 5 4" xfId="22983"/>
    <cellStyle name="Currency 5 2 5 4 2" xfId="22984"/>
    <cellStyle name="Currency 5 2 5 4 3" xfId="22985"/>
    <cellStyle name="Currency 5 2 5 5" xfId="22986"/>
    <cellStyle name="Currency 5 2 5 5 2" xfId="22987"/>
    <cellStyle name="Currency 5 2 5 5 3" xfId="22988"/>
    <cellStyle name="Currency 5 2 5 6" xfId="22989"/>
    <cellStyle name="Currency 5 2 5 6 2" xfId="22990"/>
    <cellStyle name="Currency 5 2 5 6 3" xfId="22991"/>
    <cellStyle name="Currency 5 2 5 7" xfId="22992"/>
    <cellStyle name="Currency 5 2 5 8" xfId="22993"/>
    <cellStyle name="Currency 5 2 6" xfId="22994"/>
    <cellStyle name="Currency 5 2 6 2" xfId="22995"/>
    <cellStyle name="Currency 5 2 6 2 2" xfId="22996"/>
    <cellStyle name="Currency 5 2 6 2 3" xfId="22997"/>
    <cellStyle name="Currency 5 2 6 3" xfId="22998"/>
    <cellStyle name="Currency 5 2 6 3 2" xfId="22999"/>
    <cellStyle name="Currency 5 2 6 3 3" xfId="23000"/>
    <cellStyle name="Currency 5 2 6 4" xfId="23001"/>
    <cellStyle name="Currency 5 2 6 4 2" xfId="23002"/>
    <cellStyle name="Currency 5 2 6 4 3" xfId="23003"/>
    <cellStyle name="Currency 5 2 6 5" xfId="23004"/>
    <cellStyle name="Currency 5 2 6 5 2" xfId="23005"/>
    <cellStyle name="Currency 5 2 6 5 3" xfId="23006"/>
    <cellStyle name="Currency 5 2 6 6" xfId="23007"/>
    <cellStyle name="Currency 5 2 6 7" xfId="23008"/>
    <cellStyle name="Currency 5 2 7" xfId="23009"/>
    <cellStyle name="Currency 5 2 7 2" xfId="23010"/>
    <cellStyle name="Currency 5 2 7 2 2" xfId="23011"/>
    <cellStyle name="Currency 5 2 7 2 3" xfId="23012"/>
    <cellStyle name="Currency 5 2 7 3" xfId="23013"/>
    <cellStyle name="Currency 5 2 7 3 2" xfId="23014"/>
    <cellStyle name="Currency 5 2 7 3 3" xfId="23015"/>
    <cellStyle name="Currency 5 2 7 4" xfId="23016"/>
    <cellStyle name="Currency 5 2 7 4 2" xfId="23017"/>
    <cellStyle name="Currency 5 2 7 4 3" xfId="23018"/>
    <cellStyle name="Currency 5 2 7 5" xfId="23019"/>
    <cellStyle name="Currency 5 2 7 5 2" xfId="23020"/>
    <cellStyle name="Currency 5 2 7 5 3" xfId="23021"/>
    <cellStyle name="Currency 5 2 7 6" xfId="23022"/>
    <cellStyle name="Currency 5 2 7 7" xfId="23023"/>
    <cellStyle name="Currency 5 2 8" xfId="23024"/>
    <cellStyle name="Currency 5 2 8 2" xfId="23025"/>
    <cellStyle name="Currency 5 2 8 2 2" xfId="23026"/>
    <cellStyle name="Currency 5 2 8 2 3" xfId="23027"/>
    <cellStyle name="Currency 5 2 8 3" xfId="23028"/>
    <cellStyle name="Currency 5 2 8 3 2" xfId="23029"/>
    <cellStyle name="Currency 5 2 8 3 3" xfId="23030"/>
    <cellStyle name="Currency 5 2 8 4" xfId="23031"/>
    <cellStyle name="Currency 5 2 8 4 2" xfId="23032"/>
    <cellStyle name="Currency 5 2 8 4 3" xfId="23033"/>
    <cellStyle name="Currency 5 2 8 5" xfId="23034"/>
    <cellStyle name="Currency 5 2 8 5 2" xfId="23035"/>
    <cellStyle name="Currency 5 2 8 5 3" xfId="23036"/>
    <cellStyle name="Currency 5 2 8 6" xfId="23037"/>
    <cellStyle name="Currency 5 2 8 7" xfId="23038"/>
    <cellStyle name="Currency 5 2 9" xfId="23039"/>
    <cellStyle name="Currency 5 2 9 2" xfId="23040"/>
    <cellStyle name="Currency 5 2 9 2 2" xfId="23041"/>
    <cellStyle name="Currency 5 2 9 2 3" xfId="23042"/>
    <cellStyle name="Currency 5 2 9 3" xfId="23043"/>
    <cellStyle name="Currency 5 2 9 3 2" xfId="23044"/>
    <cellStyle name="Currency 5 2 9 3 3" xfId="23045"/>
    <cellStyle name="Currency 5 2 9 4" xfId="23046"/>
    <cellStyle name="Currency 5 2 9 4 2" xfId="23047"/>
    <cellStyle name="Currency 5 2 9 4 3" xfId="23048"/>
    <cellStyle name="Currency 5 2 9 5" xfId="23049"/>
    <cellStyle name="Currency 5 2 9 5 2" xfId="23050"/>
    <cellStyle name="Currency 5 2 9 5 3" xfId="23051"/>
    <cellStyle name="Currency 5 2 9 6" xfId="23052"/>
    <cellStyle name="Currency 5 2 9 7" xfId="23053"/>
    <cellStyle name="Currency 5 3" xfId="23054"/>
    <cellStyle name="Currency 5 3 10" xfId="23055"/>
    <cellStyle name="Currency 5 3 10 2" xfId="23056"/>
    <cellStyle name="Currency 5 3 10 3" xfId="23057"/>
    <cellStyle name="Currency 5 3 11" xfId="23058"/>
    <cellStyle name="Currency 5 3 11 2" xfId="23059"/>
    <cellStyle name="Currency 5 3 11 3" xfId="23060"/>
    <cellStyle name="Currency 5 3 12" xfId="23061"/>
    <cellStyle name="Currency 5 3 12 2" xfId="23062"/>
    <cellStyle name="Currency 5 3 12 3" xfId="23063"/>
    <cellStyle name="Currency 5 3 13" xfId="23064"/>
    <cellStyle name="Currency 5 3 14" xfId="23065"/>
    <cellStyle name="Currency 5 3 2" xfId="23066"/>
    <cellStyle name="Currency 5 3 2 10" xfId="23067"/>
    <cellStyle name="Currency 5 3 2 11" xfId="23068"/>
    <cellStyle name="Currency 5 3 2 2" xfId="23069"/>
    <cellStyle name="Currency 5 3 2 2 2" xfId="23070"/>
    <cellStyle name="Currency 5 3 2 2 2 2" xfId="23071"/>
    <cellStyle name="Currency 5 3 2 2 2 2 2" xfId="23072"/>
    <cellStyle name="Currency 5 3 2 2 2 2 3" xfId="23073"/>
    <cellStyle name="Currency 5 3 2 2 2 3" xfId="23074"/>
    <cellStyle name="Currency 5 3 2 2 2 3 2" xfId="23075"/>
    <cellStyle name="Currency 5 3 2 2 2 3 3" xfId="23076"/>
    <cellStyle name="Currency 5 3 2 2 2 4" xfId="23077"/>
    <cellStyle name="Currency 5 3 2 2 2 4 2" xfId="23078"/>
    <cellStyle name="Currency 5 3 2 2 2 4 3" xfId="23079"/>
    <cellStyle name="Currency 5 3 2 2 2 5" xfId="23080"/>
    <cellStyle name="Currency 5 3 2 2 2 5 2" xfId="23081"/>
    <cellStyle name="Currency 5 3 2 2 2 5 3" xfId="23082"/>
    <cellStyle name="Currency 5 3 2 2 2 6" xfId="23083"/>
    <cellStyle name="Currency 5 3 2 2 2 7" xfId="23084"/>
    <cellStyle name="Currency 5 3 2 2 3" xfId="23085"/>
    <cellStyle name="Currency 5 3 2 2 3 2" xfId="23086"/>
    <cellStyle name="Currency 5 3 2 2 3 3" xfId="23087"/>
    <cellStyle name="Currency 5 3 2 2 4" xfId="23088"/>
    <cellStyle name="Currency 5 3 2 2 4 2" xfId="23089"/>
    <cellStyle name="Currency 5 3 2 2 4 3" xfId="23090"/>
    <cellStyle name="Currency 5 3 2 2 5" xfId="23091"/>
    <cellStyle name="Currency 5 3 2 2 5 2" xfId="23092"/>
    <cellStyle name="Currency 5 3 2 2 5 3" xfId="23093"/>
    <cellStyle name="Currency 5 3 2 2 6" xfId="23094"/>
    <cellStyle name="Currency 5 3 2 2 6 2" xfId="23095"/>
    <cellStyle name="Currency 5 3 2 2 6 3" xfId="23096"/>
    <cellStyle name="Currency 5 3 2 2 7" xfId="23097"/>
    <cellStyle name="Currency 5 3 2 2 8" xfId="23098"/>
    <cellStyle name="Currency 5 3 2 3" xfId="23099"/>
    <cellStyle name="Currency 5 3 2 3 2" xfId="23100"/>
    <cellStyle name="Currency 5 3 2 3 2 2" xfId="23101"/>
    <cellStyle name="Currency 5 3 2 3 2 3" xfId="23102"/>
    <cellStyle name="Currency 5 3 2 3 3" xfId="23103"/>
    <cellStyle name="Currency 5 3 2 3 3 2" xfId="23104"/>
    <cellStyle name="Currency 5 3 2 3 3 3" xfId="23105"/>
    <cellStyle name="Currency 5 3 2 3 4" xfId="23106"/>
    <cellStyle name="Currency 5 3 2 3 4 2" xfId="23107"/>
    <cellStyle name="Currency 5 3 2 3 4 3" xfId="23108"/>
    <cellStyle name="Currency 5 3 2 3 5" xfId="23109"/>
    <cellStyle name="Currency 5 3 2 3 5 2" xfId="23110"/>
    <cellStyle name="Currency 5 3 2 3 5 3" xfId="23111"/>
    <cellStyle name="Currency 5 3 2 3 6" xfId="23112"/>
    <cellStyle name="Currency 5 3 2 3 7" xfId="23113"/>
    <cellStyle name="Currency 5 3 2 4" xfId="23114"/>
    <cellStyle name="Currency 5 3 2 4 2" xfId="23115"/>
    <cellStyle name="Currency 5 3 2 4 2 2" xfId="23116"/>
    <cellStyle name="Currency 5 3 2 4 2 3" xfId="23117"/>
    <cellStyle name="Currency 5 3 2 4 3" xfId="23118"/>
    <cellStyle name="Currency 5 3 2 4 3 2" xfId="23119"/>
    <cellStyle name="Currency 5 3 2 4 3 3" xfId="23120"/>
    <cellStyle name="Currency 5 3 2 4 4" xfId="23121"/>
    <cellStyle name="Currency 5 3 2 4 4 2" xfId="23122"/>
    <cellStyle name="Currency 5 3 2 4 4 3" xfId="23123"/>
    <cellStyle name="Currency 5 3 2 4 5" xfId="23124"/>
    <cellStyle name="Currency 5 3 2 4 5 2" xfId="23125"/>
    <cellStyle name="Currency 5 3 2 4 5 3" xfId="23126"/>
    <cellStyle name="Currency 5 3 2 4 6" xfId="23127"/>
    <cellStyle name="Currency 5 3 2 4 7" xfId="23128"/>
    <cellStyle name="Currency 5 3 2 5" xfId="23129"/>
    <cellStyle name="Currency 5 3 2 5 2" xfId="23130"/>
    <cellStyle name="Currency 5 3 2 5 2 2" xfId="23131"/>
    <cellStyle name="Currency 5 3 2 5 2 3" xfId="23132"/>
    <cellStyle name="Currency 5 3 2 5 3" xfId="23133"/>
    <cellStyle name="Currency 5 3 2 5 3 2" xfId="23134"/>
    <cellStyle name="Currency 5 3 2 5 3 3" xfId="23135"/>
    <cellStyle name="Currency 5 3 2 5 4" xfId="23136"/>
    <cellStyle name="Currency 5 3 2 5 4 2" xfId="23137"/>
    <cellStyle name="Currency 5 3 2 5 4 3" xfId="23138"/>
    <cellStyle name="Currency 5 3 2 5 5" xfId="23139"/>
    <cellStyle name="Currency 5 3 2 5 5 2" xfId="23140"/>
    <cellStyle name="Currency 5 3 2 5 5 3" xfId="23141"/>
    <cellStyle name="Currency 5 3 2 5 6" xfId="23142"/>
    <cellStyle name="Currency 5 3 2 5 7" xfId="23143"/>
    <cellStyle name="Currency 5 3 2 6" xfId="23144"/>
    <cellStyle name="Currency 5 3 2 6 2" xfId="23145"/>
    <cellStyle name="Currency 5 3 2 6 3" xfId="23146"/>
    <cellStyle name="Currency 5 3 2 7" xfId="23147"/>
    <cellStyle name="Currency 5 3 2 7 2" xfId="23148"/>
    <cellStyle name="Currency 5 3 2 7 3" xfId="23149"/>
    <cellStyle name="Currency 5 3 2 8" xfId="23150"/>
    <cellStyle name="Currency 5 3 2 8 2" xfId="23151"/>
    <cellStyle name="Currency 5 3 2 8 3" xfId="23152"/>
    <cellStyle name="Currency 5 3 2 9" xfId="23153"/>
    <cellStyle name="Currency 5 3 2 9 2" xfId="23154"/>
    <cellStyle name="Currency 5 3 2 9 3" xfId="23155"/>
    <cellStyle name="Currency 5 3 3" xfId="23156"/>
    <cellStyle name="Currency 5 3 3 2" xfId="23157"/>
    <cellStyle name="Currency 5 3 3 2 2" xfId="23158"/>
    <cellStyle name="Currency 5 3 3 2 2 2" xfId="23159"/>
    <cellStyle name="Currency 5 3 3 2 2 3" xfId="23160"/>
    <cellStyle name="Currency 5 3 3 2 3" xfId="23161"/>
    <cellStyle name="Currency 5 3 3 2 3 2" xfId="23162"/>
    <cellStyle name="Currency 5 3 3 2 3 3" xfId="23163"/>
    <cellStyle name="Currency 5 3 3 2 4" xfId="23164"/>
    <cellStyle name="Currency 5 3 3 2 4 2" xfId="23165"/>
    <cellStyle name="Currency 5 3 3 2 4 3" xfId="23166"/>
    <cellStyle name="Currency 5 3 3 2 5" xfId="23167"/>
    <cellStyle name="Currency 5 3 3 2 5 2" xfId="23168"/>
    <cellStyle name="Currency 5 3 3 2 5 3" xfId="23169"/>
    <cellStyle name="Currency 5 3 3 2 6" xfId="23170"/>
    <cellStyle name="Currency 5 3 3 2 7" xfId="23171"/>
    <cellStyle name="Currency 5 3 3 3" xfId="23172"/>
    <cellStyle name="Currency 5 3 3 3 2" xfId="23173"/>
    <cellStyle name="Currency 5 3 3 3 3" xfId="23174"/>
    <cellStyle name="Currency 5 3 3 4" xfId="23175"/>
    <cellStyle name="Currency 5 3 3 4 2" xfId="23176"/>
    <cellStyle name="Currency 5 3 3 4 3" xfId="23177"/>
    <cellStyle name="Currency 5 3 3 5" xfId="23178"/>
    <cellStyle name="Currency 5 3 3 5 2" xfId="23179"/>
    <cellStyle name="Currency 5 3 3 5 3" xfId="23180"/>
    <cellStyle name="Currency 5 3 3 6" xfId="23181"/>
    <cellStyle name="Currency 5 3 3 6 2" xfId="23182"/>
    <cellStyle name="Currency 5 3 3 6 3" xfId="23183"/>
    <cellStyle name="Currency 5 3 3 7" xfId="23184"/>
    <cellStyle name="Currency 5 3 3 8" xfId="23185"/>
    <cellStyle name="Currency 5 3 4" xfId="23186"/>
    <cellStyle name="Currency 5 3 4 2" xfId="23187"/>
    <cellStyle name="Currency 5 3 4 2 2" xfId="23188"/>
    <cellStyle name="Currency 5 3 4 2 2 2" xfId="23189"/>
    <cellStyle name="Currency 5 3 4 2 2 3" xfId="23190"/>
    <cellStyle name="Currency 5 3 4 2 3" xfId="23191"/>
    <cellStyle name="Currency 5 3 4 2 3 2" xfId="23192"/>
    <cellStyle name="Currency 5 3 4 2 3 3" xfId="23193"/>
    <cellStyle name="Currency 5 3 4 2 4" xfId="23194"/>
    <cellStyle name="Currency 5 3 4 2 4 2" xfId="23195"/>
    <cellStyle name="Currency 5 3 4 2 4 3" xfId="23196"/>
    <cellStyle name="Currency 5 3 4 2 5" xfId="23197"/>
    <cellStyle name="Currency 5 3 4 2 5 2" xfId="23198"/>
    <cellStyle name="Currency 5 3 4 2 5 3" xfId="23199"/>
    <cellStyle name="Currency 5 3 4 2 6" xfId="23200"/>
    <cellStyle name="Currency 5 3 4 2 7" xfId="23201"/>
    <cellStyle name="Currency 5 3 4 3" xfId="23202"/>
    <cellStyle name="Currency 5 3 4 3 2" xfId="23203"/>
    <cellStyle name="Currency 5 3 4 3 3" xfId="23204"/>
    <cellStyle name="Currency 5 3 4 4" xfId="23205"/>
    <cellStyle name="Currency 5 3 4 4 2" xfId="23206"/>
    <cellStyle name="Currency 5 3 4 4 3" xfId="23207"/>
    <cellStyle name="Currency 5 3 4 5" xfId="23208"/>
    <cellStyle name="Currency 5 3 4 5 2" xfId="23209"/>
    <cellStyle name="Currency 5 3 4 5 3" xfId="23210"/>
    <cellStyle name="Currency 5 3 4 6" xfId="23211"/>
    <cellStyle name="Currency 5 3 4 6 2" xfId="23212"/>
    <cellStyle name="Currency 5 3 4 6 3" xfId="23213"/>
    <cellStyle name="Currency 5 3 4 7" xfId="23214"/>
    <cellStyle name="Currency 5 3 4 8" xfId="23215"/>
    <cellStyle name="Currency 5 3 5" xfId="23216"/>
    <cellStyle name="Currency 5 3 5 2" xfId="23217"/>
    <cellStyle name="Currency 5 3 5 2 2" xfId="23218"/>
    <cellStyle name="Currency 5 3 5 2 3" xfId="23219"/>
    <cellStyle name="Currency 5 3 5 3" xfId="23220"/>
    <cellStyle name="Currency 5 3 5 3 2" xfId="23221"/>
    <cellStyle name="Currency 5 3 5 3 3" xfId="23222"/>
    <cellStyle name="Currency 5 3 5 4" xfId="23223"/>
    <cellStyle name="Currency 5 3 5 4 2" xfId="23224"/>
    <cellStyle name="Currency 5 3 5 4 3" xfId="23225"/>
    <cellStyle name="Currency 5 3 5 5" xfId="23226"/>
    <cellStyle name="Currency 5 3 5 5 2" xfId="23227"/>
    <cellStyle name="Currency 5 3 5 5 3" xfId="23228"/>
    <cellStyle name="Currency 5 3 5 6" xfId="23229"/>
    <cellStyle name="Currency 5 3 5 7" xfId="23230"/>
    <cellStyle name="Currency 5 3 6" xfId="23231"/>
    <cellStyle name="Currency 5 3 6 2" xfId="23232"/>
    <cellStyle name="Currency 5 3 6 2 2" xfId="23233"/>
    <cellStyle name="Currency 5 3 6 2 3" xfId="23234"/>
    <cellStyle name="Currency 5 3 6 3" xfId="23235"/>
    <cellStyle name="Currency 5 3 6 3 2" xfId="23236"/>
    <cellStyle name="Currency 5 3 6 3 3" xfId="23237"/>
    <cellStyle name="Currency 5 3 6 4" xfId="23238"/>
    <cellStyle name="Currency 5 3 6 4 2" xfId="23239"/>
    <cellStyle name="Currency 5 3 6 4 3" xfId="23240"/>
    <cellStyle name="Currency 5 3 6 5" xfId="23241"/>
    <cellStyle name="Currency 5 3 6 5 2" xfId="23242"/>
    <cellStyle name="Currency 5 3 6 5 3" xfId="23243"/>
    <cellStyle name="Currency 5 3 6 6" xfId="23244"/>
    <cellStyle name="Currency 5 3 6 7" xfId="23245"/>
    <cellStyle name="Currency 5 3 7" xfId="23246"/>
    <cellStyle name="Currency 5 3 7 2" xfId="23247"/>
    <cellStyle name="Currency 5 3 7 2 2" xfId="23248"/>
    <cellStyle name="Currency 5 3 7 2 3" xfId="23249"/>
    <cellStyle name="Currency 5 3 7 3" xfId="23250"/>
    <cellStyle name="Currency 5 3 7 3 2" xfId="23251"/>
    <cellStyle name="Currency 5 3 7 3 3" xfId="23252"/>
    <cellStyle name="Currency 5 3 7 4" xfId="23253"/>
    <cellStyle name="Currency 5 3 7 4 2" xfId="23254"/>
    <cellStyle name="Currency 5 3 7 4 3" xfId="23255"/>
    <cellStyle name="Currency 5 3 7 5" xfId="23256"/>
    <cellStyle name="Currency 5 3 7 5 2" xfId="23257"/>
    <cellStyle name="Currency 5 3 7 5 3" xfId="23258"/>
    <cellStyle name="Currency 5 3 7 6" xfId="23259"/>
    <cellStyle name="Currency 5 3 7 7" xfId="23260"/>
    <cellStyle name="Currency 5 3 8" xfId="23261"/>
    <cellStyle name="Currency 5 3 8 2" xfId="23262"/>
    <cellStyle name="Currency 5 3 8 2 2" xfId="23263"/>
    <cellStyle name="Currency 5 3 8 2 3" xfId="23264"/>
    <cellStyle name="Currency 5 3 8 3" xfId="23265"/>
    <cellStyle name="Currency 5 3 8 3 2" xfId="23266"/>
    <cellStyle name="Currency 5 3 8 3 3" xfId="23267"/>
    <cellStyle name="Currency 5 3 8 4" xfId="23268"/>
    <cellStyle name="Currency 5 3 8 4 2" xfId="23269"/>
    <cellStyle name="Currency 5 3 8 4 3" xfId="23270"/>
    <cellStyle name="Currency 5 3 8 5" xfId="23271"/>
    <cellStyle name="Currency 5 3 8 5 2" xfId="23272"/>
    <cellStyle name="Currency 5 3 8 5 3" xfId="23273"/>
    <cellStyle name="Currency 5 3 8 6" xfId="23274"/>
    <cellStyle name="Currency 5 3 8 7" xfId="23275"/>
    <cellStyle name="Currency 5 3 9" xfId="23276"/>
    <cellStyle name="Currency 5 3 9 2" xfId="23277"/>
    <cellStyle name="Currency 5 3 9 3" xfId="23278"/>
    <cellStyle name="Currency 5 4" xfId="23279"/>
    <cellStyle name="Currency 5 4 10" xfId="23280"/>
    <cellStyle name="Currency 5 4 11" xfId="23281"/>
    <cellStyle name="Currency 5 4 2" xfId="23282"/>
    <cellStyle name="Currency 5 4 2 2" xfId="23283"/>
    <cellStyle name="Currency 5 4 2 2 2" xfId="23284"/>
    <cellStyle name="Currency 5 4 2 2 2 2" xfId="23285"/>
    <cellStyle name="Currency 5 4 2 2 2 3" xfId="23286"/>
    <cellStyle name="Currency 5 4 2 2 3" xfId="23287"/>
    <cellStyle name="Currency 5 4 2 2 3 2" xfId="23288"/>
    <cellStyle name="Currency 5 4 2 2 3 3" xfId="23289"/>
    <cellStyle name="Currency 5 4 2 2 4" xfId="23290"/>
    <cellStyle name="Currency 5 4 2 2 4 2" xfId="23291"/>
    <cellStyle name="Currency 5 4 2 2 4 3" xfId="23292"/>
    <cellStyle name="Currency 5 4 2 2 5" xfId="23293"/>
    <cellStyle name="Currency 5 4 2 2 5 2" xfId="23294"/>
    <cellStyle name="Currency 5 4 2 2 5 3" xfId="23295"/>
    <cellStyle name="Currency 5 4 2 2 6" xfId="23296"/>
    <cellStyle name="Currency 5 4 2 2 7" xfId="23297"/>
    <cellStyle name="Currency 5 4 2 3" xfId="23298"/>
    <cellStyle name="Currency 5 4 2 3 2" xfId="23299"/>
    <cellStyle name="Currency 5 4 2 3 3" xfId="23300"/>
    <cellStyle name="Currency 5 4 2 4" xfId="23301"/>
    <cellStyle name="Currency 5 4 2 4 2" xfId="23302"/>
    <cellStyle name="Currency 5 4 2 4 3" xfId="23303"/>
    <cellStyle name="Currency 5 4 2 5" xfId="23304"/>
    <cellStyle name="Currency 5 4 2 5 2" xfId="23305"/>
    <cellStyle name="Currency 5 4 2 5 3" xfId="23306"/>
    <cellStyle name="Currency 5 4 2 6" xfId="23307"/>
    <cellStyle name="Currency 5 4 2 6 2" xfId="23308"/>
    <cellStyle name="Currency 5 4 2 6 3" xfId="23309"/>
    <cellStyle name="Currency 5 4 2 7" xfId="23310"/>
    <cellStyle name="Currency 5 4 2 8" xfId="23311"/>
    <cellStyle name="Currency 5 4 3" xfId="23312"/>
    <cellStyle name="Currency 5 4 3 2" xfId="23313"/>
    <cellStyle name="Currency 5 4 3 2 2" xfId="23314"/>
    <cellStyle name="Currency 5 4 3 2 3" xfId="23315"/>
    <cellStyle name="Currency 5 4 3 3" xfId="23316"/>
    <cellStyle name="Currency 5 4 3 3 2" xfId="23317"/>
    <cellStyle name="Currency 5 4 3 3 3" xfId="23318"/>
    <cellStyle name="Currency 5 4 3 4" xfId="23319"/>
    <cellStyle name="Currency 5 4 3 4 2" xfId="23320"/>
    <cellStyle name="Currency 5 4 3 4 3" xfId="23321"/>
    <cellStyle name="Currency 5 4 3 5" xfId="23322"/>
    <cellStyle name="Currency 5 4 3 5 2" xfId="23323"/>
    <cellStyle name="Currency 5 4 3 5 3" xfId="23324"/>
    <cellStyle name="Currency 5 4 3 6" xfId="23325"/>
    <cellStyle name="Currency 5 4 3 7" xfId="23326"/>
    <cellStyle name="Currency 5 4 4" xfId="23327"/>
    <cellStyle name="Currency 5 4 4 2" xfId="23328"/>
    <cellStyle name="Currency 5 4 4 2 2" xfId="23329"/>
    <cellStyle name="Currency 5 4 4 2 3" xfId="23330"/>
    <cellStyle name="Currency 5 4 4 3" xfId="23331"/>
    <cellStyle name="Currency 5 4 4 3 2" xfId="23332"/>
    <cellStyle name="Currency 5 4 4 3 3" xfId="23333"/>
    <cellStyle name="Currency 5 4 4 4" xfId="23334"/>
    <cellStyle name="Currency 5 4 4 4 2" xfId="23335"/>
    <cellStyle name="Currency 5 4 4 4 3" xfId="23336"/>
    <cellStyle name="Currency 5 4 4 5" xfId="23337"/>
    <cellStyle name="Currency 5 4 4 5 2" xfId="23338"/>
    <cellStyle name="Currency 5 4 4 5 3" xfId="23339"/>
    <cellStyle name="Currency 5 4 4 6" xfId="23340"/>
    <cellStyle name="Currency 5 4 4 7" xfId="23341"/>
    <cellStyle name="Currency 5 4 5" xfId="23342"/>
    <cellStyle name="Currency 5 4 5 2" xfId="23343"/>
    <cellStyle name="Currency 5 4 5 2 2" xfId="23344"/>
    <cellStyle name="Currency 5 4 5 2 3" xfId="23345"/>
    <cellStyle name="Currency 5 4 5 3" xfId="23346"/>
    <cellStyle name="Currency 5 4 5 3 2" xfId="23347"/>
    <cellStyle name="Currency 5 4 5 3 3" xfId="23348"/>
    <cellStyle name="Currency 5 4 5 4" xfId="23349"/>
    <cellStyle name="Currency 5 4 5 4 2" xfId="23350"/>
    <cellStyle name="Currency 5 4 5 4 3" xfId="23351"/>
    <cellStyle name="Currency 5 4 5 5" xfId="23352"/>
    <cellStyle name="Currency 5 4 5 5 2" xfId="23353"/>
    <cellStyle name="Currency 5 4 5 5 3" xfId="23354"/>
    <cellStyle name="Currency 5 4 5 6" xfId="23355"/>
    <cellStyle name="Currency 5 4 5 7" xfId="23356"/>
    <cellStyle name="Currency 5 4 6" xfId="23357"/>
    <cellStyle name="Currency 5 4 6 2" xfId="23358"/>
    <cellStyle name="Currency 5 4 6 3" xfId="23359"/>
    <cellStyle name="Currency 5 4 7" xfId="23360"/>
    <cellStyle name="Currency 5 4 7 2" xfId="23361"/>
    <cellStyle name="Currency 5 4 7 3" xfId="23362"/>
    <cellStyle name="Currency 5 4 8" xfId="23363"/>
    <cellStyle name="Currency 5 4 8 2" xfId="23364"/>
    <cellStyle name="Currency 5 4 8 3" xfId="23365"/>
    <cellStyle name="Currency 5 4 9" xfId="23366"/>
    <cellStyle name="Currency 5 4 9 2" xfId="23367"/>
    <cellStyle name="Currency 5 4 9 3" xfId="23368"/>
    <cellStyle name="Currency 5 5" xfId="23369"/>
    <cellStyle name="Currency 5 5 2" xfId="23370"/>
    <cellStyle name="Currency 5 5 2 2" xfId="23371"/>
    <cellStyle name="Currency 5 5 2 2 2" xfId="23372"/>
    <cellStyle name="Currency 5 5 2 2 3" xfId="23373"/>
    <cellStyle name="Currency 5 5 2 3" xfId="23374"/>
    <cellStyle name="Currency 5 5 2 3 2" xfId="23375"/>
    <cellStyle name="Currency 5 5 2 3 3" xfId="23376"/>
    <cellStyle name="Currency 5 5 2 4" xfId="23377"/>
    <cellStyle name="Currency 5 5 2 4 2" xfId="23378"/>
    <cellStyle name="Currency 5 5 2 4 3" xfId="23379"/>
    <cellStyle name="Currency 5 5 2 5" xfId="23380"/>
    <cellStyle name="Currency 5 5 2 5 2" xfId="23381"/>
    <cellStyle name="Currency 5 5 2 5 3" xfId="23382"/>
    <cellStyle name="Currency 5 5 2 6" xfId="23383"/>
    <cellStyle name="Currency 5 5 2 7" xfId="23384"/>
    <cellStyle name="Currency 5 5 3" xfId="23385"/>
    <cellStyle name="Currency 5 5 3 2" xfId="23386"/>
    <cellStyle name="Currency 5 5 3 3" xfId="23387"/>
    <cellStyle name="Currency 5 5 4" xfId="23388"/>
    <cellStyle name="Currency 5 5 4 2" xfId="23389"/>
    <cellStyle name="Currency 5 5 4 3" xfId="23390"/>
    <cellStyle name="Currency 5 5 5" xfId="23391"/>
    <cellStyle name="Currency 5 5 5 2" xfId="23392"/>
    <cellStyle name="Currency 5 5 5 3" xfId="23393"/>
    <cellStyle name="Currency 5 5 6" xfId="23394"/>
    <cellStyle name="Currency 5 5 6 2" xfId="23395"/>
    <cellStyle name="Currency 5 5 6 3" xfId="23396"/>
    <cellStyle name="Currency 5 5 7" xfId="23397"/>
    <cellStyle name="Currency 5 5 8" xfId="23398"/>
    <cellStyle name="Currency 5 6" xfId="23399"/>
    <cellStyle name="Currency 5 6 2" xfId="23400"/>
    <cellStyle name="Currency 5 6 2 2" xfId="23401"/>
    <cellStyle name="Currency 5 6 2 2 2" xfId="23402"/>
    <cellStyle name="Currency 5 6 2 2 3" xfId="23403"/>
    <cellStyle name="Currency 5 6 2 3" xfId="23404"/>
    <cellStyle name="Currency 5 6 2 3 2" xfId="23405"/>
    <cellStyle name="Currency 5 6 2 3 3" xfId="23406"/>
    <cellStyle name="Currency 5 6 2 4" xfId="23407"/>
    <cellStyle name="Currency 5 6 2 4 2" xfId="23408"/>
    <cellStyle name="Currency 5 6 2 4 3" xfId="23409"/>
    <cellStyle name="Currency 5 6 2 5" xfId="23410"/>
    <cellStyle name="Currency 5 6 2 5 2" xfId="23411"/>
    <cellStyle name="Currency 5 6 2 5 3" xfId="23412"/>
    <cellStyle name="Currency 5 6 2 6" xfId="23413"/>
    <cellStyle name="Currency 5 6 2 7" xfId="23414"/>
    <cellStyle name="Currency 5 6 3" xfId="23415"/>
    <cellStyle name="Currency 5 6 3 2" xfId="23416"/>
    <cellStyle name="Currency 5 6 3 3" xfId="23417"/>
    <cellStyle name="Currency 5 6 4" xfId="23418"/>
    <cellStyle name="Currency 5 6 4 2" xfId="23419"/>
    <cellStyle name="Currency 5 6 4 3" xfId="23420"/>
    <cellStyle name="Currency 5 6 5" xfId="23421"/>
    <cellStyle name="Currency 5 6 5 2" xfId="23422"/>
    <cellStyle name="Currency 5 6 5 3" xfId="23423"/>
    <cellStyle name="Currency 5 6 6" xfId="23424"/>
    <cellStyle name="Currency 5 6 6 2" xfId="23425"/>
    <cellStyle name="Currency 5 6 6 3" xfId="23426"/>
    <cellStyle name="Currency 5 6 7" xfId="23427"/>
    <cellStyle name="Currency 5 6 8" xfId="23428"/>
    <cellStyle name="Currency 5 7" xfId="23429"/>
    <cellStyle name="Currency 5 7 2" xfId="23430"/>
    <cellStyle name="Currency 5 7 2 2" xfId="23431"/>
    <cellStyle name="Currency 5 7 2 3" xfId="23432"/>
    <cellStyle name="Currency 5 7 3" xfId="23433"/>
    <cellStyle name="Currency 5 7 3 2" xfId="23434"/>
    <cellStyle name="Currency 5 7 3 3" xfId="23435"/>
    <cellStyle name="Currency 5 7 4" xfId="23436"/>
    <cellStyle name="Currency 5 7 4 2" xfId="23437"/>
    <cellStyle name="Currency 5 7 4 3" xfId="23438"/>
    <cellStyle name="Currency 5 7 5" xfId="23439"/>
    <cellStyle name="Currency 5 7 5 2" xfId="23440"/>
    <cellStyle name="Currency 5 7 5 3" xfId="23441"/>
    <cellStyle name="Currency 5 7 6" xfId="23442"/>
    <cellStyle name="Currency 5 7 7" xfId="23443"/>
    <cellStyle name="Currency 5 8" xfId="23444"/>
    <cellStyle name="Currency 5 8 2" xfId="23445"/>
    <cellStyle name="Currency 5 8 2 2" xfId="23446"/>
    <cellStyle name="Currency 5 8 2 3" xfId="23447"/>
    <cellStyle name="Currency 5 8 3" xfId="23448"/>
    <cellStyle name="Currency 5 8 3 2" xfId="23449"/>
    <cellStyle name="Currency 5 8 3 3" xfId="23450"/>
    <cellStyle name="Currency 5 8 4" xfId="23451"/>
    <cellStyle name="Currency 5 8 4 2" xfId="23452"/>
    <cellStyle name="Currency 5 8 4 3" xfId="23453"/>
    <cellStyle name="Currency 5 8 5" xfId="23454"/>
    <cellStyle name="Currency 5 8 5 2" xfId="23455"/>
    <cellStyle name="Currency 5 8 5 3" xfId="23456"/>
    <cellStyle name="Currency 5 8 6" xfId="23457"/>
    <cellStyle name="Currency 5 8 7" xfId="23458"/>
    <cellStyle name="Currency 5 9" xfId="23459"/>
    <cellStyle name="Currency 5 9 2" xfId="23460"/>
    <cellStyle name="Currency 5 9 2 2" xfId="23461"/>
    <cellStyle name="Currency 5 9 2 3" xfId="23462"/>
    <cellStyle name="Currency 5 9 3" xfId="23463"/>
    <cellStyle name="Currency 5 9 3 2" xfId="23464"/>
    <cellStyle name="Currency 5 9 3 3" xfId="23465"/>
    <cellStyle name="Currency 5 9 4" xfId="23466"/>
    <cellStyle name="Currency 5 9 4 2" xfId="23467"/>
    <cellStyle name="Currency 5 9 4 3" xfId="23468"/>
    <cellStyle name="Currency 5 9 5" xfId="23469"/>
    <cellStyle name="Currency 5 9 5 2" xfId="23470"/>
    <cellStyle name="Currency 5 9 5 3" xfId="23471"/>
    <cellStyle name="Currency 5 9 6" xfId="23472"/>
    <cellStyle name="Currency 5 9 7" xfId="23473"/>
    <cellStyle name="Currency 6" xfId="891"/>
    <cellStyle name="Currency 6 10" xfId="23474"/>
    <cellStyle name="Currency 6 10 2" xfId="23475"/>
    <cellStyle name="Currency 6 10 2 2" xfId="23476"/>
    <cellStyle name="Currency 6 10 2 3" xfId="23477"/>
    <cellStyle name="Currency 6 10 3" xfId="23478"/>
    <cellStyle name="Currency 6 10 3 2" xfId="23479"/>
    <cellStyle name="Currency 6 10 3 3" xfId="23480"/>
    <cellStyle name="Currency 6 10 4" xfId="23481"/>
    <cellStyle name="Currency 6 10 4 2" xfId="23482"/>
    <cellStyle name="Currency 6 10 4 3" xfId="23483"/>
    <cellStyle name="Currency 6 10 5" xfId="23484"/>
    <cellStyle name="Currency 6 10 5 2" xfId="23485"/>
    <cellStyle name="Currency 6 10 5 3" xfId="23486"/>
    <cellStyle name="Currency 6 10 6" xfId="23487"/>
    <cellStyle name="Currency 6 10 7" xfId="23488"/>
    <cellStyle name="Currency 6 11" xfId="23489"/>
    <cellStyle name="Currency 6 11 2" xfId="23490"/>
    <cellStyle name="Currency 6 11 3" xfId="23491"/>
    <cellStyle name="Currency 6 12" xfId="23492"/>
    <cellStyle name="Currency 6 12 2" xfId="23493"/>
    <cellStyle name="Currency 6 12 3" xfId="23494"/>
    <cellStyle name="Currency 6 13" xfId="23495"/>
    <cellStyle name="Currency 6 13 2" xfId="23496"/>
    <cellStyle name="Currency 6 13 3" xfId="23497"/>
    <cellStyle name="Currency 6 14" xfId="23498"/>
    <cellStyle name="Currency 6 14 2" xfId="23499"/>
    <cellStyle name="Currency 6 14 3" xfId="23500"/>
    <cellStyle name="Currency 6 15" xfId="23501"/>
    <cellStyle name="Currency 6 16" xfId="23502"/>
    <cellStyle name="Currency 6 2" xfId="23503"/>
    <cellStyle name="Currency 6 2 10" xfId="23504"/>
    <cellStyle name="Currency 6 2 10 2" xfId="23505"/>
    <cellStyle name="Currency 6 2 10 3" xfId="23506"/>
    <cellStyle name="Currency 6 2 11" xfId="23507"/>
    <cellStyle name="Currency 6 2 11 2" xfId="23508"/>
    <cellStyle name="Currency 6 2 11 3" xfId="23509"/>
    <cellStyle name="Currency 6 2 12" xfId="23510"/>
    <cellStyle name="Currency 6 2 12 2" xfId="23511"/>
    <cellStyle name="Currency 6 2 12 3" xfId="23512"/>
    <cellStyle name="Currency 6 2 13" xfId="23513"/>
    <cellStyle name="Currency 6 2 13 2" xfId="23514"/>
    <cellStyle name="Currency 6 2 13 3" xfId="23515"/>
    <cellStyle name="Currency 6 2 14" xfId="23516"/>
    <cellStyle name="Currency 6 2 15" xfId="23517"/>
    <cellStyle name="Currency 6 2 2" xfId="23518"/>
    <cellStyle name="Currency 6 2 2 10" xfId="23519"/>
    <cellStyle name="Currency 6 2 2 10 2" xfId="23520"/>
    <cellStyle name="Currency 6 2 2 10 3" xfId="23521"/>
    <cellStyle name="Currency 6 2 2 11" xfId="23522"/>
    <cellStyle name="Currency 6 2 2 11 2" xfId="23523"/>
    <cellStyle name="Currency 6 2 2 11 3" xfId="23524"/>
    <cellStyle name="Currency 6 2 2 12" xfId="23525"/>
    <cellStyle name="Currency 6 2 2 12 2" xfId="23526"/>
    <cellStyle name="Currency 6 2 2 12 3" xfId="23527"/>
    <cellStyle name="Currency 6 2 2 13" xfId="23528"/>
    <cellStyle name="Currency 6 2 2 14" xfId="23529"/>
    <cellStyle name="Currency 6 2 2 2" xfId="23530"/>
    <cellStyle name="Currency 6 2 2 2 10" xfId="23531"/>
    <cellStyle name="Currency 6 2 2 2 11" xfId="23532"/>
    <cellStyle name="Currency 6 2 2 2 2" xfId="23533"/>
    <cellStyle name="Currency 6 2 2 2 2 2" xfId="23534"/>
    <cellStyle name="Currency 6 2 2 2 2 2 2" xfId="23535"/>
    <cellStyle name="Currency 6 2 2 2 2 2 2 2" xfId="23536"/>
    <cellStyle name="Currency 6 2 2 2 2 2 2 3" xfId="23537"/>
    <cellStyle name="Currency 6 2 2 2 2 2 3" xfId="23538"/>
    <cellStyle name="Currency 6 2 2 2 2 2 3 2" xfId="23539"/>
    <cellStyle name="Currency 6 2 2 2 2 2 3 3" xfId="23540"/>
    <cellStyle name="Currency 6 2 2 2 2 2 4" xfId="23541"/>
    <cellStyle name="Currency 6 2 2 2 2 2 4 2" xfId="23542"/>
    <cellStyle name="Currency 6 2 2 2 2 2 4 3" xfId="23543"/>
    <cellStyle name="Currency 6 2 2 2 2 2 5" xfId="23544"/>
    <cellStyle name="Currency 6 2 2 2 2 2 5 2" xfId="23545"/>
    <cellStyle name="Currency 6 2 2 2 2 2 5 3" xfId="23546"/>
    <cellStyle name="Currency 6 2 2 2 2 2 6" xfId="23547"/>
    <cellStyle name="Currency 6 2 2 2 2 2 7" xfId="23548"/>
    <cellStyle name="Currency 6 2 2 2 2 3" xfId="23549"/>
    <cellStyle name="Currency 6 2 2 2 2 3 2" xfId="23550"/>
    <cellStyle name="Currency 6 2 2 2 2 3 3" xfId="23551"/>
    <cellStyle name="Currency 6 2 2 2 2 4" xfId="23552"/>
    <cellStyle name="Currency 6 2 2 2 2 4 2" xfId="23553"/>
    <cellStyle name="Currency 6 2 2 2 2 4 3" xfId="23554"/>
    <cellStyle name="Currency 6 2 2 2 2 5" xfId="23555"/>
    <cellStyle name="Currency 6 2 2 2 2 5 2" xfId="23556"/>
    <cellStyle name="Currency 6 2 2 2 2 5 3" xfId="23557"/>
    <cellStyle name="Currency 6 2 2 2 2 6" xfId="23558"/>
    <cellStyle name="Currency 6 2 2 2 2 6 2" xfId="23559"/>
    <cellStyle name="Currency 6 2 2 2 2 6 3" xfId="23560"/>
    <cellStyle name="Currency 6 2 2 2 2 7" xfId="23561"/>
    <cellStyle name="Currency 6 2 2 2 2 8" xfId="23562"/>
    <cellStyle name="Currency 6 2 2 2 3" xfId="23563"/>
    <cellStyle name="Currency 6 2 2 2 3 2" xfId="23564"/>
    <cellStyle name="Currency 6 2 2 2 3 2 2" xfId="23565"/>
    <cellStyle name="Currency 6 2 2 2 3 2 3" xfId="23566"/>
    <cellStyle name="Currency 6 2 2 2 3 3" xfId="23567"/>
    <cellStyle name="Currency 6 2 2 2 3 3 2" xfId="23568"/>
    <cellStyle name="Currency 6 2 2 2 3 3 3" xfId="23569"/>
    <cellStyle name="Currency 6 2 2 2 3 4" xfId="23570"/>
    <cellStyle name="Currency 6 2 2 2 3 4 2" xfId="23571"/>
    <cellStyle name="Currency 6 2 2 2 3 4 3" xfId="23572"/>
    <cellStyle name="Currency 6 2 2 2 3 5" xfId="23573"/>
    <cellStyle name="Currency 6 2 2 2 3 5 2" xfId="23574"/>
    <cellStyle name="Currency 6 2 2 2 3 5 3" xfId="23575"/>
    <cellStyle name="Currency 6 2 2 2 3 6" xfId="23576"/>
    <cellStyle name="Currency 6 2 2 2 3 7" xfId="23577"/>
    <cellStyle name="Currency 6 2 2 2 4" xfId="23578"/>
    <cellStyle name="Currency 6 2 2 2 4 2" xfId="23579"/>
    <cellStyle name="Currency 6 2 2 2 4 2 2" xfId="23580"/>
    <cellStyle name="Currency 6 2 2 2 4 2 3" xfId="23581"/>
    <cellStyle name="Currency 6 2 2 2 4 3" xfId="23582"/>
    <cellStyle name="Currency 6 2 2 2 4 3 2" xfId="23583"/>
    <cellStyle name="Currency 6 2 2 2 4 3 3" xfId="23584"/>
    <cellStyle name="Currency 6 2 2 2 4 4" xfId="23585"/>
    <cellStyle name="Currency 6 2 2 2 4 4 2" xfId="23586"/>
    <cellStyle name="Currency 6 2 2 2 4 4 3" xfId="23587"/>
    <cellStyle name="Currency 6 2 2 2 4 5" xfId="23588"/>
    <cellStyle name="Currency 6 2 2 2 4 5 2" xfId="23589"/>
    <cellStyle name="Currency 6 2 2 2 4 5 3" xfId="23590"/>
    <cellStyle name="Currency 6 2 2 2 4 6" xfId="23591"/>
    <cellStyle name="Currency 6 2 2 2 4 7" xfId="23592"/>
    <cellStyle name="Currency 6 2 2 2 5" xfId="23593"/>
    <cellStyle name="Currency 6 2 2 2 5 2" xfId="23594"/>
    <cellStyle name="Currency 6 2 2 2 5 2 2" xfId="23595"/>
    <cellStyle name="Currency 6 2 2 2 5 2 3" xfId="23596"/>
    <cellStyle name="Currency 6 2 2 2 5 3" xfId="23597"/>
    <cellStyle name="Currency 6 2 2 2 5 3 2" xfId="23598"/>
    <cellStyle name="Currency 6 2 2 2 5 3 3" xfId="23599"/>
    <cellStyle name="Currency 6 2 2 2 5 4" xfId="23600"/>
    <cellStyle name="Currency 6 2 2 2 5 4 2" xfId="23601"/>
    <cellStyle name="Currency 6 2 2 2 5 4 3" xfId="23602"/>
    <cellStyle name="Currency 6 2 2 2 5 5" xfId="23603"/>
    <cellStyle name="Currency 6 2 2 2 5 5 2" xfId="23604"/>
    <cellStyle name="Currency 6 2 2 2 5 5 3" xfId="23605"/>
    <cellStyle name="Currency 6 2 2 2 5 6" xfId="23606"/>
    <cellStyle name="Currency 6 2 2 2 5 7" xfId="23607"/>
    <cellStyle name="Currency 6 2 2 2 6" xfId="23608"/>
    <cellStyle name="Currency 6 2 2 2 6 2" xfId="23609"/>
    <cellStyle name="Currency 6 2 2 2 6 3" xfId="23610"/>
    <cellStyle name="Currency 6 2 2 2 7" xfId="23611"/>
    <cellStyle name="Currency 6 2 2 2 7 2" xfId="23612"/>
    <cellStyle name="Currency 6 2 2 2 7 3" xfId="23613"/>
    <cellStyle name="Currency 6 2 2 2 8" xfId="23614"/>
    <cellStyle name="Currency 6 2 2 2 8 2" xfId="23615"/>
    <cellStyle name="Currency 6 2 2 2 8 3" xfId="23616"/>
    <cellStyle name="Currency 6 2 2 2 9" xfId="23617"/>
    <cellStyle name="Currency 6 2 2 2 9 2" xfId="23618"/>
    <cellStyle name="Currency 6 2 2 2 9 3" xfId="23619"/>
    <cellStyle name="Currency 6 2 2 3" xfId="23620"/>
    <cellStyle name="Currency 6 2 2 3 2" xfId="23621"/>
    <cellStyle name="Currency 6 2 2 3 2 2" xfId="23622"/>
    <cellStyle name="Currency 6 2 2 3 2 2 2" xfId="23623"/>
    <cellStyle name="Currency 6 2 2 3 2 2 3" xfId="23624"/>
    <cellStyle name="Currency 6 2 2 3 2 3" xfId="23625"/>
    <cellStyle name="Currency 6 2 2 3 2 3 2" xfId="23626"/>
    <cellStyle name="Currency 6 2 2 3 2 3 3" xfId="23627"/>
    <cellStyle name="Currency 6 2 2 3 2 4" xfId="23628"/>
    <cellStyle name="Currency 6 2 2 3 2 4 2" xfId="23629"/>
    <cellStyle name="Currency 6 2 2 3 2 4 3" xfId="23630"/>
    <cellStyle name="Currency 6 2 2 3 2 5" xfId="23631"/>
    <cellStyle name="Currency 6 2 2 3 2 5 2" xfId="23632"/>
    <cellStyle name="Currency 6 2 2 3 2 5 3" xfId="23633"/>
    <cellStyle name="Currency 6 2 2 3 2 6" xfId="23634"/>
    <cellStyle name="Currency 6 2 2 3 2 7" xfId="23635"/>
    <cellStyle name="Currency 6 2 2 3 3" xfId="23636"/>
    <cellStyle name="Currency 6 2 2 3 3 2" xfId="23637"/>
    <cellStyle name="Currency 6 2 2 3 3 3" xfId="23638"/>
    <cellStyle name="Currency 6 2 2 3 4" xfId="23639"/>
    <cellStyle name="Currency 6 2 2 3 4 2" xfId="23640"/>
    <cellStyle name="Currency 6 2 2 3 4 3" xfId="23641"/>
    <cellStyle name="Currency 6 2 2 3 5" xfId="23642"/>
    <cellStyle name="Currency 6 2 2 3 5 2" xfId="23643"/>
    <cellStyle name="Currency 6 2 2 3 5 3" xfId="23644"/>
    <cellStyle name="Currency 6 2 2 3 6" xfId="23645"/>
    <cellStyle name="Currency 6 2 2 3 6 2" xfId="23646"/>
    <cellStyle name="Currency 6 2 2 3 6 3" xfId="23647"/>
    <cellStyle name="Currency 6 2 2 3 7" xfId="23648"/>
    <cellStyle name="Currency 6 2 2 3 8" xfId="23649"/>
    <cellStyle name="Currency 6 2 2 4" xfId="23650"/>
    <cellStyle name="Currency 6 2 2 4 2" xfId="23651"/>
    <cellStyle name="Currency 6 2 2 4 2 2" xfId="23652"/>
    <cellStyle name="Currency 6 2 2 4 2 2 2" xfId="23653"/>
    <cellStyle name="Currency 6 2 2 4 2 2 3" xfId="23654"/>
    <cellStyle name="Currency 6 2 2 4 2 3" xfId="23655"/>
    <cellStyle name="Currency 6 2 2 4 2 3 2" xfId="23656"/>
    <cellStyle name="Currency 6 2 2 4 2 3 3" xfId="23657"/>
    <cellStyle name="Currency 6 2 2 4 2 4" xfId="23658"/>
    <cellStyle name="Currency 6 2 2 4 2 4 2" xfId="23659"/>
    <cellStyle name="Currency 6 2 2 4 2 4 3" xfId="23660"/>
    <cellStyle name="Currency 6 2 2 4 2 5" xfId="23661"/>
    <cellStyle name="Currency 6 2 2 4 2 5 2" xfId="23662"/>
    <cellStyle name="Currency 6 2 2 4 2 5 3" xfId="23663"/>
    <cellStyle name="Currency 6 2 2 4 2 6" xfId="23664"/>
    <cellStyle name="Currency 6 2 2 4 2 7" xfId="23665"/>
    <cellStyle name="Currency 6 2 2 4 3" xfId="23666"/>
    <cellStyle name="Currency 6 2 2 4 3 2" xfId="23667"/>
    <cellStyle name="Currency 6 2 2 4 3 3" xfId="23668"/>
    <cellStyle name="Currency 6 2 2 4 4" xfId="23669"/>
    <cellStyle name="Currency 6 2 2 4 4 2" xfId="23670"/>
    <cellStyle name="Currency 6 2 2 4 4 3" xfId="23671"/>
    <cellStyle name="Currency 6 2 2 4 5" xfId="23672"/>
    <cellStyle name="Currency 6 2 2 4 5 2" xfId="23673"/>
    <cellStyle name="Currency 6 2 2 4 5 3" xfId="23674"/>
    <cellStyle name="Currency 6 2 2 4 6" xfId="23675"/>
    <cellStyle name="Currency 6 2 2 4 6 2" xfId="23676"/>
    <cellStyle name="Currency 6 2 2 4 6 3" xfId="23677"/>
    <cellStyle name="Currency 6 2 2 4 7" xfId="23678"/>
    <cellStyle name="Currency 6 2 2 4 8" xfId="23679"/>
    <cellStyle name="Currency 6 2 2 5" xfId="23680"/>
    <cellStyle name="Currency 6 2 2 5 2" xfId="23681"/>
    <cellStyle name="Currency 6 2 2 5 2 2" xfId="23682"/>
    <cellStyle name="Currency 6 2 2 5 2 3" xfId="23683"/>
    <cellStyle name="Currency 6 2 2 5 3" xfId="23684"/>
    <cellStyle name="Currency 6 2 2 5 3 2" xfId="23685"/>
    <cellStyle name="Currency 6 2 2 5 3 3" xfId="23686"/>
    <cellStyle name="Currency 6 2 2 5 4" xfId="23687"/>
    <cellStyle name="Currency 6 2 2 5 4 2" xfId="23688"/>
    <cellStyle name="Currency 6 2 2 5 4 3" xfId="23689"/>
    <cellStyle name="Currency 6 2 2 5 5" xfId="23690"/>
    <cellStyle name="Currency 6 2 2 5 5 2" xfId="23691"/>
    <cellStyle name="Currency 6 2 2 5 5 3" xfId="23692"/>
    <cellStyle name="Currency 6 2 2 5 6" xfId="23693"/>
    <cellStyle name="Currency 6 2 2 5 7" xfId="23694"/>
    <cellStyle name="Currency 6 2 2 6" xfId="23695"/>
    <cellStyle name="Currency 6 2 2 6 2" xfId="23696"/>
    <cellStyle name="Currency 6 2 2 6 2 2" xfId="23697"/>
    <cellStyle name="Currency 6 2 2 6 2 3" xfId="23698"/>
    <cellStyle name="Currency 6 2 2 6 3" xfId="23699"/>
    <cellStyle name="Currency 6 2 2 6 3 2" xfId="23700"/>
    <cellStyle name="Currency 6 2 2 6 3 3" xfId="23701"/>
    <cellStyle name="Currency 6 2 2 6 4" xfId="23702"/>
    <cellStyle name="Currency 6 2 2 6 4 2" xfId="23703"/>
    <cellStyle name="Currency 6 2 2 6 4 3" xfId="23704"/>
    <cellStyle name="Currency 6 2 2 6 5" xfId="23705"/>
    <cellStyle name="Currency 6 2 2 6 5 2" xfId="23706"/>
    <cellStyle name="Currency 6 2 2 6 5 3" xfId="23707"/>
    <cellStyle name="Currency 6 2 2 6 6" xfId="23708"/>
    <cellStyle name="Currency 6 2 2 6 7" xfId="23709"/>
    <cellStyle name="Currency 6 2 2 7" xfId="23710"/>
    <cellStyle name="Currency 6 2 2 7 2" xfId="23711"/>
    <cellStyle name="Currency 6 2 2 7 2 2" xfId="23712"/>
    <cellStyle name="Currency 6 2 2 7 2 3" xfId="23713"/>
    <cellStyle name="Currency 6 2 2 7 3" xfId="23714"/>
    <cellStyle name="Currency 6 2 2 7 3 2" xfId="23715"/>
    <cellStyle name="Currency 6 2 2 7 3 3" xfId="23716"/>
    <cellStyle name="Currency 6 2 2 7 4" xfId="23717"/>
    <cellStyle name="Currency 6 2 2 7 4 2" xfId="23718"/>
    <cellStyle name="Currency 6 2 2 7 4 3" xfId="23719"/>
    <cellStyle name="Currency 6 2 2 7 5" xfId="23720"/>
    <cellStyle name="Currency 6 2 2 7 5 2" xfId="23721"/>
    <cellStyle name="Currency 6 2 2 7 5 3" xfId="23722"/>
    <cellStyle name="Currency 6 2 2 7 6" xfId="23723"/>
    <cellStyle name="Currency 6 2 2 7 7" xfId="23724"/>
    <cellStyle name="Currency 6 2 2 8" xfId="23725"/>
    <cellStyle name="Currency 6 2 2 8 2" xfId="23726"/>
    <cellStyle name="Currency 6 2 2 8 2 2" xfId="23727"/>
    <cellStyle name="Currency 6 2 2 8 2 3" xfId="23728"/>
    <cellStyle name="Currency 6 2 2 8 3" xfId="23729"/>
    <cellStyle name="Currency 6 2 2 8 3 2" xfId="23730"/>
    <cellStyle name="Currency 6 2 2 8 3 3" xfId="23731"/>
    <cellStyle name="Currency 6 2 2 8 4" xfId="23732"/>
    <cellStyle name="Currency 6 2 2 8 4 2" xfId="23733"/>
    <cellStyle name="Currency 6 2 2 8 4 3" xfId="23734"/>
    <cellStyle name="Currency 6 2 2 8 5" xfId="23735"/>
    <cellStyle name="Currency 6 2 2 8 5 2" xfId="23736"/>
    <cellStyle name="Currency 6 2 2 8 5 3" xfId="23737"/>
    <cellStyle name="Currency 6 2 2 8 6" xfId="23738"/>
    <cellStyle name="Currency 6 2 2 8 7" xfId="23739"/>
    <cellStyle name="Currency 6 2 2 9" xfId="23740"/>
    <cellStyle name="Currency 6 2 2 9 2" xfId="23741"/>
    <cellStyle name="Currency 6 2 2 9 3" xfId="23742"/>
    <cellStyle name="Currency 6 2 3" xfId="23743"/>
    <cellStyle name="Currency 6 2 3 10" xfId="23744"/>
    <cellStyle name="Currency 6 2 3 11" xfId="23745"/>
    <cellStyle name="Currency 6 2 3 2" xfId="23746"/>
    <cellStyle name="Currency 6 2 3 2 2" xfId="23747"/>
    <cellStyle name="Currency 6 2 3 2 2 2" xfId="23748"/>
    <cellStyle name="Currency 6 2 3 2 2 2 2" xfId="23749"/>
    <cellStyle name="Currency 6 2 3 2 2 2 3" xfId="23750"/>
    <cellStyle name="Currency 6 2 3 2 2 3" xfId="23751"/>
    <cellStyle name="Currency 6 2 3 2 2 3 2" xfId="23752"/>
    <cellStyle name="Currency 6 2 3 2 2 3 3" xfId="23753"/>
    <cellStyle name="Currency 6 2 3 2 2 4" xfId="23754"/>
    <cellStyle name="Currency 6 2 3 2 2 4 2" xfId="23755"/>
    <cellStyle name="Currency 6 2 3 2 2 4 3" xfId="23756"/>
    <cellStyle name="Currency 6 2 3 2 2 5" xfId="23757"/>
    <cellStyle name="Currency 6 2 3 2 2 5 2" xfId="23758"/>
    <cellStyle name="Currency 6 2 3 2 2 5 3" xfId="23759"/>
    <cellStyle name="Currency 6 2 3 2 2 6" xfId="23760"/>
    <cellStyle name="Currency 6 2 3 2 2 7" xfId="23761"/>
    <cellStyle name="Currency 6 2 3 2 3" xfId="23762"/>
    <cellStyle name="Currency 6 2 3 2 3 2" xfId="23763"/>
    <cellStyle name="Currency 6 2 3 2 3 3" xfId="23764"/>
    <cellStyle name="Currency 6 2 3 2 4" xfId="23765"/>
    <cellStyle name="Currency 6 2 3 2 4 2" xfId="23766"/>
    <cellStyle name="Currency 6 2 3 2 4 3" xfId="23767"/>
    <cellStyle name="Currency 6 2 3 2 5" xfId="23768"/>
    <cellStyle name="Currency 6 2 3 2 5 2" xfId="23769"/>
    <cellStyle name="Currency 6 2 3 2 5 3" xfId="23770"/>
    <cellStyle name="Currency 6 2 3 2 6" xfId="23771"/>
    <cellStyle name="Currency 6 2 3 2 6 2" xfId="23772"/>
    <cellStyle name="Currency 6 2 3 2 6 3" xfId="23773"/>
    <cellStyle name="Currency 6 2 3 2 7" xfId="23774"/>
    <cellStyle name="Currency 6 2 3 2 8" xfId="23775"/>
    <cellStyle name="Currency 6 2 3 3" xfId="23776"/>
    <cellStyle name="Currency 6 2 3 3 2" xfId="23777"/>
    <cellStyle name="Currency 6 2 3 3 2 2" xfId="23778"/>
    <cellStyle name="Currency 6 2 3 3 2 3" xfId="23779"/>
    <cellStyle name="Currency 6 2 3 3 3" xfId="23780"/>
    <cellStyle name="Currency 6 2 3 3 3 2" xfId="23781"/>
    <cellStyle name="Currency 6 2 3 3 3 3" xfId="23782"/>
    <cellStyle name="Currency 6 2 3 3 4" xfId="23783"/>
    <cellStyle name="Currency 6 2 3 3 4 2" xfId="23784"/>
    <cellStyle name="Currency 6 2 3 3 4 3" xfId="23785"/>
    <cellStyle name="Currency 6 2 3 3 5" xfId="23786"/>
    <cellStyle name="Currency 6 2 3 3 5 2" xfId="23787"/>
    <cellStyle name="Currency 6 2 3 3 5 3" xfId="23788"/>
    <cellStyle name="Currency 6 2 3 3 6" xfId="23789"/>
    <cellStyle name="Currency 6 2 3 3 7" xfId="23790"/>
    <cellStyle name="Currency 6 2 3 4" xfId="23791"/>
    <cellStyle name="Currency 6 2 3 4 2" xfId="23792"/>
    <cellStyle name="Currency 6 2 3 4 2 2" xfId="23793"/>
    <cellStyle name="Currency 6 2 3 4 2 3" xfId="23794"/>
    <cellStyle name="Currency 6 2 3 4 3" xfId="23795"/>
    <cellStyle name="Currency 6 2 3 4 3 2" xfId="23796"/>
    <cellStyle name="Currency 6 2 3 4 3 3" xfId="23797"/>
    <cellStyle name="Currency 6 2 3 4 4" xfId="23798"/>
    <cellStyle name="Currency 6 2 3 4 4 2" xfId="23799"/>
    <cellStyle name="Currency 6 2 3 4 4 3" xfId="23800"/>
    <cellStyle name="Currency 6 2 3 4 5" xfId="23801"/>
    <cellStyle name="Currency 6 2 3 4 5 2" xfId="23802"/>
    <cellStyle name="Currency 6 2 3 4 5 3" xfId="23803"/>
    <cellStyle name="Currency 6 2 3 4 6" xfId="23804"/>
    <cellStyle name="Currency 6 2 3 4 7" xfId="23805"/>
    <cellStyle name="Currency 6 2 3 5" xfId="23806"/>
    <cellStyle name="Currency 6 2 3 5 2" xfId="23807"/>
    <cellStyle name="Currency 6 2 3 5 2 2" xfId="23808"/>
    <cellStyle name="Currency 6 2 3 5 2 3" xfId="23809"/>
    <cellStyle name="Currency 6 2 3 5 3" xfId="23810"/>
    <cellStyle name="Currency 6 2 3 5 3 2" xfId="23811"/>
    <cellStyle name="Currency 6 2 3 5 3 3" xfId="23812"/>
    <cellStyle name="Currency 6 2 3 5 4" xfId="23813"/>
    <cellStyle name="Currency 6 2 3 5 4 2" xfId="23814"/>
    <cellStyle name="Currency 6 2 3 5 4 3" xfId="23815"/>
    <cellStyle name="Currency 6 2 3 5 5" xfId="23816"/>
    <cellStyle name="Currency 6 2 3 5 5 2" xfId="23817"/>
    <cellStyle name="Currency 6 2 3 5 5 3" xfId="23818"/>
    <cellStyle name="Currency 6 2 3 5 6" xfId="23819"/>
    <cellStyle name="Currency 6 2 3 5 7" xfId="23820"/>
    <cellStyle name="Currency 6 2 3 6" xfId="23821"/>
    <cellStyle name="Currency 6 2 3 6 2" xfId="23822"/>
    <cellStyle name="Currency 6 2 3 6 3" xfId="23823"/>
    <cellStyle name="Currency 6 2 3 7" xfId="23824"/>
    <cellStyle name="Currency 6 2 3 7 2" xfId="23825"/>
    <cellStyle name="Currency 6 2 3 7 3" xfId="23826"/>
    <cellStyle name="Currency 6 2 3 8" xfId="23827"/>
    <cellStyle name="Currency 6 2 3 8 2" xfId="23828"/>
    <cellStyle name="Currency 6 2 3 8 3" xfId="23829"/>
    <cellStyle name="Currency 6 2 3 9" xfId="23830"/>
    <cellStyle name="Currency 6 2 3 9 2" xfId="23831"/>
    <cellStyle name="Currency 6 2 3 9 3" xfId="23832"/>
    <cellStyle name="Currency 6 2 4" xfId="23833"/>
    <cellStyle name="Currency 6 2 4 2" xfId="23834"/>
    <cellStyle name="Currency 6 2 4 2 2" xfId="23835"/>
    <cellStyle name="Currency 6 2 4 2 2 2" xfId="23836"/>
    <cellStyle name="Currency 6 2 4 2 2 3" xfId="23837"/>
    <cellStyle name="Currency 6 2 4 2 3" xfId="23838"/>
    <cellStyle name="Currency 6 2 4 2 3 2" xfId="23839"/>
    <cellStyle name="Currency 6 2 4 2 3 3" xfId="23840"/>
    <cellStyle name="Currency 6 2 4 2 4" xfId="23841"/>
    <cellStyle name="Currency 6 2 4 2 4 2" xfId="23842"/>
    <cellStyle name="Currency 6 2 4 2 4 3" xfId="23843"/>
    <cellStyle name="Currency 6 2 4 2 5" xfId="23844"/>
    <cellStyle name="Currency 6 2 4 2 5 2" xfId="23845"/>
    <cellStyle name="Currency 6 2 4 2 5 3" xfId="23846"/>
    <cellStyle name="Currency 6 2 4 2 6" xfId="23847"/>
    <cellStyle name="Currency 6 2 4 2 7" xfId="23848"/>
    <cellStyle name="Currency 6 2 4 3" xfId="23849"/>
    <cellStyle name="Currency 6 2 4 3 2" xfId="23850"/>
    <cellStyle name="Currency 6 2 4 3 3" xfId="23851"/>
    <cellStyle name="Currency 6 2 4 4" xfId="23852"/>
    <cellStyle name="Currency 6 2 4 4 2" xfId="23853"/>
    <cellStyle name="Currency 6 2 4 4 3" xfId="23854"/>
    <cellStyle name="Currency 6 2 4 5" xfId="23855"/>
    <cellStyle name="Currency 6 2 4 5 2" xfId="23856"/>
    <cellStyle name="Currency 6 2 4 5 3" xfId="23857"/>
    <cellStyle name="Currency 6 2 4 6" xfId="23858"/>
    <cellStyle name="Currency 6 2 4 6 2" xfId="23859"/>
    <cellStyle name="Currency 6 2 4 6 3" xfId="23860"/>
    <cellStyle name="Currency 6 2 4 7" xfId="23861"/>
    <cellStyle name="Currency 6 2 4 8" xfId="23862"/>
    <cellStyle name="Currency 6 2 5" xfId="23863"/>
    <cellStyle name="Currency 6 2 5 2" xfId="23864"/>
    <cellStyle name="Currency 6 2 5 2 2" xfId="23865"/>
    <cellStyle name="Currency 6 2 5 2 2 2" xfId="23866"/>
    <cellStyle name="Currency 6 2 5 2 2 3" xfId="23867"/>
    <cellStyle name="Currency 6 2 5 2 3" xfId="23868"/>
    <cellStyle name="Currency 6 2 5 2 3 2" xfId="23869"/>
    <cellStyle name="Currency 6 2 5 2 3 3" xfId="23870"/>
    <cellStyle name="Currency 6 2 5 2 4" xfId="23871"/>
    <cellStyle name="Currency 6 2 5 2 4 2" xfId="23872"/>
    <cellStyle name="Currency 6 2 5 2 4 3" xfId="23873"/>
    <cellStyle name="Currency 6 2 5 2 5" xfId="23874"/>
    <cellStyle name="Currency 6 2 5 2 5 2" xfId="23875"/>
    <cellStyle name="Currency 6 2 5 2 5 3" xfId="23876"/>
    <cellStyle name="Currency 6 2 5 2 6" xfId="23877"/>
    <cellStyle name="Currency 6 2 5 2 7" xfId="23878"/>
    <cellStyle name="Currency 6 2 5 3" xfId="23879"/>
    <cellStyle name="Currency 6 2 5 3 2" xfId="23880"/>
    <cellStyle name="Currency 6 2 5 3 3" xfId="23881"/>
    <cellStyle name="Currency 6 2 5 4" xfId="23882"/>
    <cellStyle name="Currency 6 2 5 4 2" xfId="23883"/>
    <cellStyle name="Currency 6 2 5 4 3" xfId="23884"/>
    <cellStyle name="Currency 6 2 5 5" xfId="23885"/>
    <cellStyle name="Currency 6 2 5 5 2" xfId="23886"/>
    <cellStyle name="Currency 6 2 5 5 3" xfId="23887"/>
    <cellStyle name="Currency 6 2 5 6" xfId="23888"/>
    <cellStyle name="Currency 6 2 5 6 2" xfId="23889"/>
    <cellStyle name="Currency 6 2 5 6 3" xfId="23890"/>
    <cellStyle name="Currency 6 2 5 7" xfId="23891"/>
    <cellStyle name="Currency 6 2 5 8" xfId="23892"/>
    <cellStyle name="Currency 6 2 6" xfId="23893"/>
    <cellStyle name="Currency 6 2 6 2" xfId="23894"/>
    <cellStyle name="Currency 6 2 6 2 2" xfId="23895"/>
    <cellStyle name="Currency 6 2 6 2 3" xfId="23896"/>
    <cellStyle name="Currency 6 2 6 3" xfId="23897"/>
    <cellStyle name="Currency 6 2 6 3 2" xfId="23898"/>
    <cellStyle name="Currency 6 2 6 3 3" xfId="23899"/>
    <cellStyle name="Currency 6 2 6 4" xfId="23900"/>
    <cellStyle name="Currency 6 2 6 4 2" xfId="23901"/>
    <cellStyle name="Currency 6 2 6 4 3" xfId="23902"/>
    <cellStyle name="Currency 6 2 6 5" xfId="23903"/>
    <cellStyle name="Currency 6 2 6 5 2" xfId="23904"/>
    <cellStyle name="Currency 6 2 6 5 3" xfId="23905"/>
    <cellStyle name="Currency 6 2 6 6" xfId="23906"/>
    <cellStyle name="Currency 6 2 6 7" xfId="23907"/>
    <cellStyle name="Currency 6 2 7" xfId="23908"/>
    <cellStyle name="Currency 6 2 7 2" xfId="23909"/>
    <cellStyle name="Currency 6 2 7 2 2" xfId="23910"/>
    <cellStyle name="Currency 6 2 7 2 3" xfId="23911"/>
    <cellStyle name="Currency 6 2 7 3" xfId="23912"/>
    <cellStyle name="Currency 6 2 7 3 2" xfId="23913"/>
    <cellStyle name="Currency 6 2 7 3 3" xfId="23914"/>
    <cellStyle name="Currency 6 2 7 4" xfId="23915"/>
    <cellStyle name="Currency 6 2 7 4 2" xfId="23916"/>
    <cellStyle name="Currency 6 2 7 4 3" xfId="23917"/>
    <cellStyle name="Currency 6 2 7 5" xfId="23918"/>
    <cellStyle name="Currency 6 2 7 5 2" xfId="23919"/>
    <cellStyle name="Currency 6 2 7 5 3" xfId="23920"/>
    <cellStyle name="Currency 6 2 7 6" xfId="23921"/>
    <cellStyle name="Currency 6 2 7 7" xfId="23922"/>
    <cellStyle name="Currency 6 2 8" xfId="23923"/>
    <cellStyle name="Currency 6 2 8 2" xfId="23924"/>
    <cellStyle name="Currency 6 2 8 2 2" xfId="23925"/>
    <cellStyle name="Currency 6 2 8 2 3" xfId="23926"/>
    <cellStyle name="Currency 6 2 8 3" xfId="23927"/>
    <cellStyle name="Currency 6 2 8 3 2" xfId="23928"/>
    <cellStyle name="Currency 6 2 8 3 3" xfId="23929"/>
    <cellStyle name="Currency 6 2 8 4" xfId="23930"/>
    <cellStyle name="Currency 6 2 8 4 2" xfId="23931"/>
    <cellStyle name="Currency 6 2 8 4 3" xfId="23932"/>
    <cellStyle name="Currency 6 2 8 5" xfId="23933"/>
    <cellStyle name="Currency 6 2 8 5 2" xfId="23934"/>
    <cellStyle name="Currency 6 2 8 5 3" xfId="23935"/>
    <cellStyle name="Currency 6 2 8 6" xfId="23936"/>
    <cellStyle name="Currency 6 2 8 7" xfId="23937"/>
    <cellStyle name="Currency 6 2 9" xfId="23938"/>
    <cellStyle name="Currency 6 2 9 2" xfId="23939"/>
    <cellStyle name="Currency 6 2 9 2 2" xfId="23940"/>
    <cellStyle name="Currency 6 2 9 2 3" xfId="23941"/>
    <cellStyle name="Currency 6 2 9 3" xfId="23942"/>
    <cellStyle name="Currency 6 2 9 3 2" xfId="23943"/>
    <cellStyle name="Currency 6 2 9 3 3" xfId="23944"/>
    <cellStyle name="Currency 6 2 9 4" xfId="23945"/>
    <cellStyle name="Currency 6 2 9 4 2" xfId="23946"/>
    <cellStyle name="Currency 6 2 9 4 3" xfId="23947"/>
    <cellStyle name="Currency 6 2 9 5" xfId="23948"/>
    <cellStyle name="Currency 6 2 9 5 2" xfId="23949"/>
    <cellStyle name="Currency 6 2 9 5 3" xfId="23950"/>
    <cellStyle name="Currency 6 2 9 6" xfId="23951"/>
    <cellStyle name="Currency 6 2 9 7" xfId="23952"/>
    <cellStyle name="Currency 6 3" xfId="23953"/>
    <cellStyle name="Currency 6 3 10" xfId="23954"/>
    <cellStyle name="Currency 6 3 10 2" xfId="23955"/>
    <cellStyle name="Currency 6 3 10 3" xfId="23956"/>
    <cellStyle name="Currency 6 3 11" xfId="23957"/>
    <cellStyle name="Currency 6 3 11 2" xfId="23958"/>
    <cellStyle name="Currency 6 3 11 3" xfId="23959"/>
    <cellStyle name="Currency 6 3 12" xfId="23960"/>
    <cellStyle name="Currency 6 3 12 2" xfId="23961"/>
    <cellStyle name="Currency 6 3 12 3" xfId="23962"/>
    <cellStyle name="Currency 6 3 13" xfId="23963"/>
    <cellStyle name="Currency 6 3 14" xfId="23964"/>
    <cellStyle name="Currency 6 3 2" xfId="23965"/>
    <cellStyle name="Currency 6 3 2 10" xfId="23966"/>
    <cellStyle name="Currency 6 3 2 11" xfId="23967"/>
    <cellStyle name="Currency 6 3 2 2" xfId="23968"/>
    <cellStyle name="Currency 6 3 2 2 2" xfId="23969"/>
    <cellStyle name="Currency 6 3 2 2 2 2" xfId="23970"/>
    <cellStyle name="Currency 6 3 2 2 2 2 2" xfId="23971"/>
    <cellStyle name="Currency 6 3 2 2 2 2 3" xfId="23972"/>
    <cellStyle name="Currency 6 3 2 2 2 3" xfId="23973"/>
    <cellStyle name="Currency 6 3 2 2 2 3 2" xfId="23974"/>
    <cellStyle name="Currency 6 3 2 2 2 3 3" xfId="23975"/>
    <cellStyle name="Currency 6 3 2 2 2 4" xfId="23976"/>
    <cellStyle name="Currency 6 3 2 2 2 4 2" xfId="23977"/>
    <cellStyle name="Currency 6 3 2 2 2 4 3" xfId="23978"/>
    <cellStyle name="Currency 6 3 2 2 2 5" xfId="23979"/>
    <cellStyle name="Currency 6 3 2 2 2 5 2" xfId="23980"/>
    <cellStyle name="Currency 6 3 2 2 2 5 3" xfId="23981"/>
    <cellStyle name="Currency 6 3 2 2 2 6" xfId="23982"/>
    <cellStyle name="Currency 6 3 2 2 2 7" xfId="23983"/>
    <cellStyle name="Currency 6 3 2 2 3" xfId="23984"/>
    <cellStyle name="Currency 6 3 2 2 3 2" xfId="23985"/>
    <cellStyle name="Currency 6 3 2 2 3 3" xfId="23986"/>
    <cellStyle name="Currency 6 3 2 2 4" xfId="23987"/>
    <cellStyle name="Currency 6 3 2 2 4 2" xfId="23988"/>
    <cellStyle name="Currency 6 3 2 2 4 3" xfId="23989"/>
    <cellStyle name="Currency 6 3 2 2 5" xfId="23990"/>
    <cellStyle name="Currency 6 3 2 2 5 2" xfId="23991"/>
    <cellStyle name="Currency 6 3 2 2 5 3" xfId="23992"/>
    <cellStyle name="Currency 6 3 2 2 6" xfId="23993"/>
    <cellStyle name="Currency 6 3 2 2 6 2" xfId="23994"/>
    <cellStyle name="Currency 6 3 2 2 6 3" xfId="23995"/>
    <cellStyle name="Currency 6 3 2 2 7" xfId="23996"/>
    <cellStyle name="Currency 6 3 2 2 8" xfId="23997"/>
    <cellStyle name="Currency 6 3 2 3" xfId="23998"/>
    <cellStyle name="Currency 6 3 2 3 2" xfId="23999"/>
    <cellStyle name="Currency 6 3 2 3 2 2" xfId="24000"/>
    <cellStyle name="Currency 6 3 2 3 2 3" xfId="24001"/>
    <cellStyle name="Currency 6 3 2 3 3" xfId="24002"/>
    <cellStyle name="Currency 6 3 2 3 3 2" xfId="24003"/>
    <cellStyle name="Currency 6 3 2 3 3 3" xfId="24004"/>
    <cellStyle name="Currency 6 3 2 3 4" xfId="24005"/>
    <cellStyle name="Currency 6 3 2 3 4 2" xfId="24006"/>
    <cellStyle name="Currency 6 3 2 3 4 3" xfId="24007"/>
    <cellStyle name="Currency 6 3 2 3 5" xfId="24008"/>
    <cellStyle name="Currency 6 3 2 3 5 2" xfId="24009"/>
    <cellStyle name="Currency 6 3 2 3 5 3" xfId="24010"/>
    <cellStyle name="Currency 6 3 2 3 6" xfId="24011"/>
    <cellStyle name="Currency 6 3 2 3 7" xfId="24012"/>
    <cellStyle name="Currency 6 3 2 4" xfId="24013"/>
    <cellStyle name="Currency 6 3 2 4 2" xfId="24014"/>
    <cellStyle name="Currency 6 3 2 4 2 2" xfId="24015"/>
    <cellStyle name="Currency 6 3 2 4 2 3" xfId="24016"/>
    <cellStyle name="Currency 6 3 2 4 3" xfId="24017"/>
    <cellStyle name="Currency 6 3 2 4 3 2" xfId="24018"/>
    <cellStyle name="Currency 6 3 2 4 3 3" xfId="24019"/>
    <cellStyle name="Currency 6 3 2 4 4" xfId="24020"/>
    <cellStyle name="Currency 6 3 2 4 4 2" xfId="24021"/>
    <cellStyle name="Currency 6 3 2 4 4 3" xfId="24022"/>
    <cellStyle name="Currency 6 3 2 4 5" xfId="24023"/>
    <cellStyle name="Currency 6 3 2 4 5 2" xfId="24024"/>
    <cellStyle name="Currency 6 3 2 4 5 3" xfId="24025"/>
    <cellStyle name="Currency 6 3 2 4 6" xfId="24026"/>
    <cellStyle name="Currency 6 3 2 4 7" xfId="24027"/>
    <cellStyle name="Currency 6 3 2 5" xfId="24028"/>
    <cellStyle name="Currency 6 3 2 5 2" xfId="24029"/>
    <cellStyle name="Currency 6 3 2 5 2 2" xfId="24030"/>
    <cellStyle name="Currency 6 3 2 5 2 3" xfId="24031"/>
    <cellStyle name="Currency 6 3 2 5 3" xfId="24032"/>
    <cellStyle name="Currency 6 3 2 5 3 2" xfId="24033"/>
    <cellStyle name="Currency 6 3 2 5 3 3" xfId="24034"/>
    <cellStyle name="Currency 6 3 2 5 4" xfId="24035"/>
    <cellStyle name="Currency 6 3 2 5 4 2" xfId="24036"/>
    <cellStyle name="Currency 6 3 2 5 4 3" xfId="24037"/>
    <cellStyle name="Currency 6 3 2 5 5" xfId="24038"/>
    <cellStyle name="Currency 6 3 2 5 5 2" xfId="24039"/>
    <cellStyle name="Currency 6 3 2 5 5 3" xfId="24040"/>
    <cellStyle name="Currency 6 3 2 5 6" xfId="24041"/>
    <cellStyle name="Currency 6 3 2 5 7" xfId="24042"/>
    <cellStyle name="Currency 6 3 2 6" xfId="24043"/>
    <cellStyle name="Currency 6 3 2 6 2" xfId="24044"/>
    <cellStyle name="Currency 6 3 2 6 3" xfId="24045"/>
    <cellStyle name="Currency 6 3 2 7" xfId="24046"/>
    <cellStyle name="Currency 6 3 2 7 2" xfId="24047"/>
    <cellStyle name="Currency 6 3 2 7 3" xfId="24048"/>
    <cellStyle name="Currency 6 3 2 8" xfId="24049"/>
    <cellStyle name="Currency 6 3 2 8 2" xfId="24050"/>
    <cellStyle name="Currency 6 3 2 8 3" xfId="24051"/>
    <cellStyle name="Currency 6 3 2 9" xfId="24052"/>
    <cellStyle name="Currency 6 3 2 9 2" xfId="24053"/>
    <cellStyle name="Currency 6 3 2 9 3" xfId="24054"/>
    <cellStyle name="Currency 6 3 3" xfId="24055"/>
    <cellStyle name="Currency 6 3 3 2" xfId="24056"/>
    <cellStyle name="Currency 6 3 3 2 2" xfId="24057"/>
    <cellStyle name="Currency 6 3 3 2 2 2" xfId="24058"/>
    <cellStyle name="Currency 6 3 3 2 2 3" xfId="24059"/>
    <cellStyle name="Currency 6 3 3 2 3" xfId="24060"/>
    <cellStyle name="Currency 6 3 3 2 3 2" xfId="24061"/>
    <cellStyle name="Currency 6 3 3 2 3 3" xfId="24062"/>
    <cellStyle name="Currency 6 3 3 2 4" xfId="24063"/>
    <cellStyle name="Currency 6 3 3 2 4 2" xfId="24064"/>
    <cellStyle name="Currency 6 3 3 2 4 3" xfId="24065"/>
    <cellStyle name="Currency 6 3 3 2 5" xfId="24066"/>
    <cellStyle name="Currency 6 3 3 2 5 2" xfId="24067"/>
    <cellStyle name="Currency 6 3 3 2 5 3" xfId="24068"/>
    <cellStyle name="Currency 6 3 3 2 6" xfId="24069"/>
    <cellStyle name="Currency 6 3 3 2 7" xfId="24070"/>
    <cellStyle name="Currency 6 3 3 3" xfId="24071"/>
    <cellStyle name="Currency 6 3 3 3 2" xfId="24072"/>
    <cellStyle name="Currency 6 3 3 3 3" xfId="24073"/>
    <cellStyle name="Currency 6 3 3 4" xfId="24074"/>
    <cellStyle name="Currency 6 3 3 4 2" xfId="24075"/>
    <cellStyle name="Currency 6 3 3 4 3" xfId="24076"/>
    <cellStyle name="Currency 6 3 3 5" xfId="24077"/>
    <cellStyle name="Currency 6 3 3 5 2" xfId="24078"/>
    <cellStyle name="Currency 6 3 3 5 3" xfId="24079"/>
    <cellStyle name="Currency 6 3 3 6" xfId="24080"/>
    <cellStyle name="Currency 6 3 3 6 2" xfId="24081"/>
    <cellStyle name="Currency 6 3 3 6 3" xfId="24082"/>
    <cellStyle name="Currency 6 3 3 7" xfId="24083"/>
    <cellStyle name="Currency 6 3 3 8" xfId="24084"/>
    <cellStyle name="Currency 6 3 4" xfId="24085"/>
    <cellStyle name="Currency 6 3 4 2" xfId="24086"/>
    <cellStyle name="Currency 6 3 4 2 2" xfId="24087"/>
    <cellStyle name="Currency 6 3 4 2 2 2" xfId="24088"/>
    <cellStyle name="Currency 6 3 4 2 2 3" xfId="24089"/>
    <cellStyle name="Currency 6 3 4 2 3" xfId="24090"/>
    <cellStyle name="Currency 6 3 4 2 3 2" xfId="24091"/>
    <cellStyle name="Currency 6 3 4 2 3 3" xfId="24092"/>
    <cellStyle name="Currency 6 3 4 2 4" xfId="24093"/>
    <cellStyle name="Currency 6 3 4 2 4 2" xfId="24094"/>
    <cellStyle name="Currency 6 3 4 2 4 3" xfId="24095"/>
    <cellStyle name="Currency 6 3 4 2 5" xfId="24096"/>
    <cellStyle name="Currency 6 3 4 2 5 2" xfId="24097"/>
    <cellStyle name="Currency 6 3 4 2 5 3" xfId="24098"/>
    <cellStyle name="Currency 6 3 4 2 6" xfId="24099"/>
    <cellStyle name="Currency 6 3 4 2 7" xfId="24100"/>
    <cellStyle name="Currency 6 3 4 3" xfId="24101"/>
    <cellStyle name="Currency 6 3 4 3 2" xfId="24102"/>
    <cellStyle name="Currency 6 3 4 3 3" xfId="24103"/>
    <cellStyle name="Currency 6 3 4 4" xfId="24104"/>
    <cellStyle name="Currency 6 3 4 4 2" xfId="24105"/>
    <cellStyle name="Currency 6 3 4 4 3" xfId="24106"/>
    <cellStyle name="Currency 6 3 4 5" xfId="24107"/>
    <cellStyle name="Currency 6 3 4 5 2" xfId="24108"/>
    <cellStyle name="Currency 6 3 4 5 3" xfId="24109"/>
    <cellStyle name="Currency 6 3 4 6" xfId="24110"/>
    <cellStyle name="Currency 6 3 4 6 2" xfId="24111"/>
    <cellStyle name="Currency 6 3 4 6 3" xfId="24112"/>
    <cellStyle name="Currency 6 3 4 7" xfId="24113"/>
    <cellStyle name="Currency 6 3 4 8" xfId="24114"/>
    <cellStyle name="Currency 6 3 5" xfId="24115"/>
    <cellStyle name="Currency 6 3 5 2" xfId="24116"/>
    <cellStyle name="Currency 6 3 5 2 2" xfId="24117"/>
    <cellStyle name="Currency 6 3 5 2 3" xfId="24118"/>
    <cellStyle name="Currency 6 3 5 3" xfId="24119"/>
    <cellStyle name="Currency 6 3 5 3 2" xfId="24120"/>
    <cellStyle name="Currency 6 3 5 3 3" xfId="24121"/>
    <cellStyle name="Currency 6 3 5 4" xfId="24122"/>
    <cellStyle name="Currency 6 3 5 4 2" xfId="24123"/>
    <cellStyle name="Currency 6 3 5 4 3" xfId="24124"/>
    <cellStyle name="Currency 6 3 5 5" xfId="24125"/>
    <cellStyle name="Currency 6 3 5 5 2" xfId="24126"/>
    <cellStyle name="Currency 6 3 5 5 3" xfId="24127"/>
    <cellStyle name="Currency 6 3 5 6" xfId="24128"/>
    <cellStyle name="Currency 6 3 5 7" xfId="24129"/>
    <cellStyle name="Currency 6 3 6" xfId="24130"/>
    <cellStyle name="Currency 6 3 6 2" xfId="24131"/>
    <cellStyle name="Currency 6 3 6 2 2" xfId="24132"/>
    <cellStyle name="Currency 6 3 6 2 3" xfId="24133"/>
    <cellStyle name="Currency 6 3 6 3" xfId="24134"/>
    <cellStyle name="Currency 6 3 6 3 2" xfId="24135"/>
    <cellStyle name="Currency 6 3 6 3 3" xfId="24136"/>
    <cellStyle name="Currency 6 3 6 4" xfId="24137"/>
    <cellStyle name="Currency 6 3 6 4 2" xfId="24138"/>
    <cellStyle name="Currency 6 3 6 4 3" xfId="24139"/>
    <cellStyle name="Currency 6 3 6 5" xfId="24140"/>
    <cellStyle name="Currency 6 3 6 5 2" xfId="24141"/>
    <cellStyle name="Currency 6 3 6 5 3" xfId="24142"/>
    <cellStyle name="Currency 6 3 6 6" xfId="24143"/>
    <cellStyle name="Currency 6 3 6 7" xfId="24144"/>
    <cellStyle name="Currency 6 3 7" xfId="24145"/>
    <cellStyle name="Currency 6 3 7 2" xfId="24146"/>
    <cellStyle name="Currency 6 3 7 2 2" xfId="24147"/>
    <cellStyle name="Currency 6 3 7 2 3" xfId="24148"/>
    <cellStyle name="Currency 6 3 7 3" xfId="24149"/>
    <cellStyle name="Currency 6 3 7 3 2" xfId="24150"/>
    <cellStyle name="Currency 6 3 7 3 3" xfId="24151"/>
    <cellStyle name="Currency 6 3 7 4" xfId="24152"/>
    <cellStyle name="Currency 6 3 7 4 2" xfId="24153"/>
    <cellStyle name="Currency 6 3 7 4 3" xfId="24154"/>
    <cellStyle name="Currency 6 3 7 5" xfId="24155"/>
    <cellStyle name="Currency 6 3 7 5 2" xfId="24156"/>
    <cellStyle name="Currency 6 3 7 5 3" xfId="24157"/>
    <cellStyle name="Currency 6 3 7 6" xfId="24158"/>
    <cellStyle name="Currency 6 3 7 7" xfId="24159"/>
    <cellStyle name="Currency 6 3 8" xfId="24160"/>
    <cellStyle name="Currency 6 3 8 2" xfId="24161"/>
    <cellStyle name="Currency 6 3 8 2 2" xfId="24162"/>
    <cellStyle name="Currency 6 3 8 2 3" xfId="24163"/>
    <cellStyle name="Currency 6 3 8 3" xfId="24164"/>
    <cellStyle name="Currency 6 3 8 3 2" xfId="24165"/>
    <cellStyle name="Currency 6 3 8 3 3" xfId="24166"/>
    <cellStyle name="Currency 6 3 8 4" xfId="24167"/>
    <cellStyle name="Currency 6 3 8 4 2" xfId="24168"/>
    <cellStyle name="Currency 6 3 8 4 3" xfId="24169"/>
    <cellStyle name="Currency 6 3 8 5" xfId="24170"/>
    <cellStyle name="Currency 6 3 8 5 2" xfId="24171"/>
    <cellStyle name="Currency 6 3 8 5 3" xfId="24172"/>
    <cellStyle name="Currency 6 3 8 6" xfId="24173"/>
    <cellStyle name="Currency 6 3 8 7" xfId="24174"/>
    <cellStyle name="Currency 6 3 9" xfId="24175"/>
    <cellStyle name="Currency 6 3 9 2" xfId="24176"/>
    <cellStyle name="Currency 6 3 9 3" xfId="24177"/>
    <cellStyle name="Currency 6 4" xfId="24178"/>
    <cellStyle name="Currency 6 4 10" xfId="24179"/>
    <cellStyle name="Currency 6 4 11" xfId="24180"/>
    <cellStyle name="Currency 6 4 2" xfId="24181"/>
    <cellStyle name="Currency 6 4 2 2" xfId="24182"/>
    <cellStyle name="Currency 6 4 2 2 2" xfId="24183"/>
    <cellStyle name="Currency 6 4 2 2 2 2" xfId="24184"/>
    <cellStyle name="Currency 6 4 2 2 2 3" xfId="24185"/>
    <cellStyle name="Currency 6 4 2 2 3" xfId="24186"/>
    <cellStyle name="Currency 6 4 2 2 3 2" xfId="24187"/>
    <cellStyle name="Currency 6 4 2 2 3 3" xfId="24188"/>
    <cellStyle name="Currency 6 4 2 2 4" xfId="24189"/>
    <cellStyle name="Currency 6 4 2 2 4 2" xfId="24190"/>
    <cellStyle name="Currency 6 4 2 2 4 3" xfId="24191"/>
    <cellStyle name="Currency 6 4 2 2 5" xfId="24192"/>
    <cellStyle name="Currency 6 4 2 2 5 2" xfId="24193"/>
    <cellStyle name="Currency 6 4 2 2 5 3" xfId="24194"/>
    <cellStyle name="Currency 6 4 2 2 6" xfId="24195"/>
    <cellStyle name="Currency 6 4 2 2 7" xfId="24196"/>
    <cellStyle name="Currency 6 4 2 3" xfId="24197"/>
    <cellStyle name="Currency 6 4 2 3 2" xfId="24198"/>
    <cellStyle name="Currency 6 4 2 3 3" xfId="24199"/>
    <cellStyle name="Currency 6 4 2 4" xfId="24200"/>
    <cellStyle name="Currency 6 4 2 4 2" xfId="24201"/>
    <cellStyle name="Currency 6 4 2 4 3" xfId="24202"/>
    <cellStyle name="Currency 6 4 2 5" xfId="24203"/>
    <cellStyle name="Currency 6 4 2 5 2" xfId="24204"/>
    <cellStyle name="Currency 6 4 2 5 3" xfId="24205"/>
    <cellStyle name="Currency 6 4 2 6" xfId="24206"/>
    <cellStyle name="Currency 6 4 2 6 2" xfId="24207"/>
    <cellStyle name="Currency 6 4 2 6 3" xfId="24208"/>
    <cellStyle name="Currency 6 4 2 7" xfId="24209"/>
    <cellStyle name="Currency 6 4 2 8" xfId="24210"/>
    <cellStyle name="Currency 6 4 3" xfId="24211"/>
    <cellStyle name="Currency 6 4 3 2" xfId="24212"/>
    <cellStyle name="Currency 6 4 3 2 2" xfId="24213"/>
    <cellStyle name="Currency 6 4 3 2 3" xfId="24214"/>
    <cellStyle name="Currency 6 4 3 3" xfId="24215"/>
    <cellStyle name="Currency 6 4 3 3 2" xfId="24216"/>
    <cellStyle name="Currency 6 4 3 3 3" xfId="24217"/>
    <cellStyle name="Currency 6 4 3 4" xfId="24218"/>
    <cellStyle name="Currency 6 4 3 4 2" xfId="24219"/>
    <cellStyle name="Currency 6 4 3 4 3" xfId="24220"/>
    <cellStyle name="Currency 6 4 3 5" xfId="24221"/>
    <cellStyle name="Currency 6 4 3 5 2" xfId="24222"/>
    <cellStyle name="Currency 6 4 3 5 3" xfId="24223"/>
    <cellStyle name="Currency 6 4 3 6" xfId="24224"/>
    <cellStyle name="Currency 6 4 3 7" xfId="24225"/>
    <cellStyle name="Currency 6 4 4" xfId="24226"/>
    <cellStyle name="Currency 6 4 4 2" xfId="24227"/>
    <cellStyle name="Currency 6 4 4 2 2" xfId="24228"/>
    <cellStyle name="Currency 6 4 4 2 3" xfId="24229"/>
    <cellStyle name="Currency 6 4 4 3" xfId="24230"/>
    <cellStyle name="Currency 6 4 4 3 2" xfId="24231"/>
    <cellStyle name="Currency 6 4 4 3 3" xfId="24232"/>
    <cellStyle name="Currency 6 4 4 4" xfId="24233"/>
    <cellStyle name="Currency 6 4 4 4 2" xfId="24234"/>
    <cellStyle name="Currency 6 4 4 4 3" xfId="24235"/>
    <cellStyle name="Currency 6 4 4 5" xfId="24236"/>
    <cellStyle name="Currency 6 4 4 5 2" xfId="24237"/>
    <cellStyle name="Currency 6 4 4 5 3" xfId="24238"/>
    <cellStyle name="Currency 6 4 4 6" xfId="24239"/>
    <cellStyle name="Currency 6 4 4 7" xfId="24240"/>
    <cellStyle name="Currency 6 4 5" xfId="24241"/>
    <cellStyle name="Currency 6 4 5 2" xfId="24242"/>
    <cellStyle name="Currency 6 4 5 2 2" xfId="24243"/>
    <cellStyle name="Currency 6 4 5 2 3" xfId="24244"/>
    <cellStyle name="Currency 6 4 5 3" xfId="24245"/>
    <cellStyle name="Currency 6 4 5 3 2" xfId="24246"/>
    <cellStyle name="Currency 6 4 5 3 3" xfId="24247"/>
    <cellStyle name="Currency 6 4 5 4" xfId="24248"/>
    <cellStyle name="Currency 6 4 5 4 2" xfId="24249"/>
    <cellStyle name="Currency 6 4 5 4 3" xfId="24250"/>
    <cellStyle name="Currency 6 4 5 5" xfId="24251"/>
    <cellStyle name="Currency 6 4 5 5 2" xfId="24252"/>
    <cellStyle name="Currency 6 4 5 5 3" xfId="24253"/>
    <cellStyle name="Currency 6 4 5 6" xfId="24254"/>
    <cellStyle name="Currency 6 4 5 7" xfId="24255"/>
    <cellStyle name="Currency 6 4 6" xfId="24256"/>
    <cellStyle name="Currency 6 4 6 2" xfId="24257"/>
    <cellStyle name="Currency 6 4 6 3" xfId="24258"/>
    <cellStyle name="Currency 6 4 7" xfId="24259"/>
    <cellStyle name="Currency 6 4 7 2" xfId="24260"/>
    <cellStyle name="Currency 6 4 7 3" xfId="24261"/>
    <cellStyle name="Currency 6 4 8" xfId="24262"/>
    <cellStyle name="Currency 6 4 8 2" xfId="24263"/>
    <cellStyle name="Currency 6 4 8 3" xfId="24264"/>
    <cellStyle name="Currency 6 4 9" xfId="24265"/>
    <cellStyle name="Currency 6 4 9 2" xfId="24266"/>
    <cellStyle name="Currency 6 4 9 3" xfId="24267"/>
    <cellStyle name="Currency 6 5" xfId="24268"/>
    <cellStyle name="Currency 6 5 2" xfId="24269"/>
    <cellStyle name="Currency 6 5 2 2" xfId="24270"/>
    <cellStyle name="Currency 6 5 2 2 2" xfId="24271"/>
    <cellStyle name="Currency 6 5 2 2 3" xfId="24272"/>
    <cellStyle name="Currency 6 5 2 3" xfId="24273"/>
    <cellStyle name="Currency 6 5 2 3 2" xfId="24274"/>
    <cellStyle name="Currency 6 5 2 3 3" xfId="24275"/>
    <cellStyle name="Currency 6 5 2 4" xfId="24276"/>
    <cellStyle name="Currency 6 5 2 4 2" xfId="24277"/>
    <cellStyle name="Currency 6 5 2 4 3" xfId="24278"/>
    <cellStyle name="Currency 6 5 2 5" xfId="24279"/>
    <cellStyle name="Currency 6 5 2 5 2" xfId="24280"/>
    <cellStyle name="Currency 6 5 2 5 3" xfId="24281"/>
    <cellStyle name="Currency 6 5 2 6" xfId="24282"/>
    <cellStyle name="Currency 6 5 2 7" xfId="24283"/>
    <cellStyle name="Currency 6 5 3" xfId="24284"/>
    <cellStyle name="Currency 6 5 3 2" xfId="24285"/>
    <cellStyle name="Currency 6 5 3 3" xfId="24286"/>
    <cellStyle name="Currency 6 5 4" xfId="24287"/>
    <cellStyle name="Currency 6 5 4 2" xfId="24288"/>
    <cellStyle name="Currency 6 5 4 3" xfId="24289"/>
    <cellStyle name="Currency 6 5 5" xfId="24290"/>
    <cellStyle name="Currency 6 5 5 2" xfId="24291"/>
    <cellStyle name="Currency 6 5 5 3" xfId="24292"/>
    <cellStyle name="Currency 6 5 6" xfId="24293"/>
    <cellStyle name="Currency 6 5 6 2" xfId="24294"/>
    <cellStyle name="Currency 6 5 6 3" xfId="24295"/>
    <cellStyle name="Currency 6 5 7" xfId="24296"/>
    <cellStyle name="Currency 6 5 8" xfId="24297"/>
    <cellStyle name="Currency 6 6" xfId="24298"/>
    <cellStyle name="Currency 6 6 2" xfId="24299"/>
    <cellStyle name="Currency 6 6 2 2" xfId="24300"/>
    <cellStyle name="Currency 6 6 2 2 2" xfId="24301"/>
    <cellStyle name="Currency 6 6 2 2 3" xfId="24302"/>
    <cellStyle name="Currency 6 6 2 3" xfId="24303"/>
    <cellStyle name="Currency 6 6 2 3 2" xfId="24304"/>
    <cellStyle name="Currency 6 6 2 3 3" xfId="24305"/>
    <cellStyle name="Currency 6 6 2 4" xfId="24306"/>
    <cellStyle name="Currency 6 6 2 4 2" xfId="24307"/>
    <cellStyle name="Currency 6 6 2 4 3" xfId="24308"/>
    <cellStyle name="Currency 6 6 2 5" xfId="24309"/>
    <cellStyle name="Currency 6 6 2 5 2" xfId="24310"/>
    <cellStyle name="Currency 6 6 2 5 3" xfId="24311"/>
    <cellStyle name="Currency 6 6 2 6" xfId="24312"/>
    <cellStyle name="Currency 6 6 2 7" xfId="24313"/>
    <cellStyle name="Currency 6 6 3" xfId="24314"/>
    <cellStyle name="Currency 6 6 3 2" xfId="24315"/>
    <cellStyle name="Currency 6 6 3 3" xfId="24316"/>
    <cellStyle name="Currency 6 6 4" xfId="24317"/>
    <cellStyle name="Currency 6 6 4 2" xfId="24318"/>
    <cellStyle name="Currency 6 6 4 3" xfId="24319"/>
    <cellStyle name="Currency 6 6 5" xfId="24320"/>
    <cellStyle name="Currency 6 6 5 2" xfId="24321"/>
    <cellStyle name="Currency 6 6 5 3" xfId="24322"/>
    <cellStyle name="Currency 6 6 6" xfId="24323"/>
    <cellStyle name="Currency 6 6 6 2" xfId="24324"/>
    <cellStyle name="Currency 6 6 6 3" xfId="24325"/>
    <cellStyle name="Currency 6 6 7" xfId="24326"/>
    <cellStyle name="Currency 6 6 8" xfId="24327"/>
    <cellStyle name="Currency 6 7" xfId="24328"/>
    <cellStyle name="Currency 6 7 2" xfId="24329"/>
    <cellStyle name="Currency 6 7 2 2" xfId="24330"/>
    <cellStyle name="Currency 6 7 2 3" xfId="24331"/>
    <cellStyle name="Currency 6 7 3" xfId="24332"/>
    <cellStyle name="Currency 6 7 3 2" xfId="24333"/>
    <cellStyle name="Currency 6 7 3 3" xfId="24334"/>
    <cellStyle name="Currency 6 7 4" xfId="24335"/>
    <cellStyle name="Currency 6 7 4 2" xfId="24336"/>
    <cellStyle name="Currency 6 7 4 3" xfId="24337"/>
    <cellStyle name="Currency 6 7 5" xfId="24338"/>
    <cellStyle name="Currency 6 7 5 2" xfId="24339"/>
    <cellStyle name="Currency 6 7 5 3" xfId="24340"/>
    <cellStyle name="Currency 6 7 6" xfId="24341"/>
    <cellStyle name="Currency 6 7 7" xfId="24342"/>
    <cellStyle name="Currency 6 8" xfId="24343"/>
    <cellStyle name="Currency 6 8 2" xfId="24344"/>
    <cellStyle name="Currency 6 8 2 2" xfId="24345"/>
    <cellStyle name="Currency 6 8 2 3" xfId="24346"/>
    <cellStyle name="Currency 6 8 3" xfId="24347"/>
    <cellStyle name="Currency 6 8 3 2" xfId="24348"/>
    <cellStyle name="Currency 6 8 3 3" xfId="24349"/>
    <cellStyle name="Currency 6 8 4" xfId="24350"/>
    <cellStyle name="Currency 6 8 4 2" xfId="24351"/>
    <cellStyle name="Currency 6 8 4 3" xfId="24352"/>
    <cellStyle name="Currency 6 8 5" xfId="24353"/>
    <cellStyle name="Currency 6 8 5 2" xfId="24354"/>
    <cellStyle name="Currency 6 8 5 3" xfId="24355"/>
    <cellStyle name="Currency 6 8 6" xfId="24356"/>
    <cellStyle name="Currency 6 8 7" xfId="24357"/>
    <cellStyle name="Currency 6 9" xfId="24358"/>
    <cellStyle name="Currency 6 9 2" xfId="24359"/>
    <cellStyle name="Currency 6 9 2 2" xfId="24360"/>
    <cellStyle name="Currency 6 9 2 3" xfId="24361"/>
    <cellStyle name="Currency 6 9 3" xfId="24362"/>
    <cellStyle name="Currency 6 9 3 2" xfId="24363"/>
    <cellStyle name="Currency 6 9 3 3" xfId="24364"/>
    <cellStyle name="Currency 6 9 4" xfId="24365"/>
    <cellStyle name="Currency 6 9 4 2" xfId="24366"/>
    <cellStyle name="Currency 6 9 4 3" xfId="24367"/>
    <cellStyle name="Currency 6 9 5" xfId="24368"/>
    <cellStyle name="Currency 6 9 5 2" xfId="24369"/>
    <cellStyle name="Currency 6 9 5 3" xfId="24370"/>
    <cellStyle name="Currency 6 9 6" xfId="24371"/>
    <cellStyle name="Currency 6 9 7" xfId="24372"/>
    <cellStyle name="Currency 7" xfId="892"/>
    <cellStyle name="Currency 7 10" xfId="24374"/>
    <cellStyle name="Currency 7 11" xfId="24375"/>
    <cellStyle name="Currency 7 12" xfId="24373"/>
    <cellStyle name="Currency 7 2" xfId="1548"/>
    <cellStyle name="Currency 7 2 2" xfId="24377"/>
    <cellStyle name="Currency 7 2 2 2" xfId="24378"/>
    <cellStyle name="Currency 7 2 2 2 2" xfId="24379"/>
    <cellStyle name="Currency 7 2 2 2 3" xfId="24380"/>
    <cellStyle name="Currency 7 2 2 3" xfId="24381"/>
    <cellStyle name="Currency 7 2 2 3 2" xfId="24382"/>
    <cellStyle name="Currency 7 2 2 3 3" xfId="24383"/>
    <cellStyle name="Currency 7 2 2 4" xfId="24384"/>
    <cellStyle name="Currency 7 2 2 4 2" xfId="24385"/>
    <cellStyle name="Currency 7 2 2 4 3" xfId="24386"/>
    <cellStyle name="Currency 7 2 2 5" xfId="24387"/>
    <cellStyle name="Currency 7 2 2 5 2" xfId="24388"/>
    <cellStyle name="Currency 7 2 2 5 3" xfId="24389"/>
    <cellStyle name="Currency 7 2 2 6" xfId="24390"/>
    <cellStyle name="Currency 7 2 2 7" xfId="24391"/>
    <cellStyle name="Currency 7 2 3" xfId="24392"/>
    <cellStyle name="Currency 7 2 3 2" xfId="24393"/>
    <cellStyle name="Currency 7 2 3 3" xfId="24394"/>
    <cellStyle name="Currency 7 2 4" xfId="24395"/>
    <cellStyle name="Currency 7 2 4 2" xfId="24396"/>
    <cellStyle name="Currency 7 2 4 3" xfId="24397"/>
    <cellStyle name="Currency 7 2 5" xfId="24398"/>
    <cellStyle name="Currency 7 2 5 2" xfId="24399"/>
    <cellStyle name="Currency 7 2 5 3" xfId="24400"/>
    <cellStyle name="Currency 7 2 6" xfId="24401"/>
    <cellStyle name="Currency 7 2 6 2" xfId="24402"/>
    <cellStyle name="Currency 7 2 6 3" xfId="24403"/>
    <cellStyle name="Currency 7 2 7" xfId="24404"/>
    <cellStyle name="Currency 7 2 8" xfId="24405"/>
    <cellStyle name="Currency 7 2 9" xfId="24376"/>
    <cellStyle name="Currency 7 3" xfId="24406"/>
    <cellStyle name="Currency 7 3 2" xfId="24407"/>
    <cellStyle name="Currency 7 3 2 2" xfId="24408"/>
    <cellStyle name="Currency 7 3 2 3" xfId="24409"/>
    <cellStyle name="Currency 7 3 3" xfId="24410"/>
    <cellStyle name="Currency 7 3 3 2" xfId="24411"/>
    <cellStyle name="Currency 7 3 3 3" xfId="24412"/>
    <cellStyle name="Currency 7 3 4" xfId="24413"/>
    <cellStyle name="Currency 7 3 4 2" xfId="24414"/>
    <cellStyle name="Currency 7 3 4 3" xfId="24415"/>
    <cellStyle name="Currency 7 3 5" xfId="24416"/>
    <cellStyle name="Currency 7 3 5 2" xfId="24417"/>
    <cellStyle name="Currency 7 3 5 3" xfId="24418"/>
    <cellStyle name="Currency 7 3 6" xfId="24419"/>
    <cellStyle name="Currency 7 3 7" xfId="24420"/>
    <cellStyle name="Currency 7 4" xfId="24421"/>
    <cellStyle name="Currency 7 4 2" xfId="24422"/>
    <cellStyle name="Currency 7 4 2 2" xfId="24423"/>
    <cellStyle name="Currency 7 4 2 3" xfId="24424"/>
    <cellStyle name="Currency 7 4 3" xfId="24425"/>
    <cellStyle name="Currency 7 4 3 2" xfId="24426"/>
    <cellStyle name="Currency 7 4 3 3" xfId="24427"/>
    <cellStyle name="Currency 7 4 4" xfId="24428"/>
    <cellStyle name="Currency 7 4 4 2" xfId="24429"/>
    <cellStyle name="Currency 7 4 4 3" xfId="24430"/>
    <cellStyle name="Currency 7 4 5" xfId="24431"/>
    <cellStyle name="Currency 7 4 5 2" xfId="24432"/>
    <cellStyle name="Currency 7 4 5 3" xfId="24433"/>
    <cellStyle name="Currency 7 4 6" xfId="24434"/>
    <cellStyle name="Currency 7 4 7" xfId="24435"/>
    <cellStyle name="Currency 7 5" xfId="24436"/>
    <cellStyle name="Currency 7 5 2" xfId="24437"/>
    <cellStyle name="Currency 7 5 2 2" xfId="24438"/>
    <cellStyle name="Currency 7 5 2 3" xfId="24439"/>
    <cellStyle name="Currency 7 5 3" xfId="24440"/>
    <cellStyle name="Currency 7 5 3 2" xfId="24441"/>
    <cellStyle name="Currency 7 5 3 3" xfId="24442"/>
    <cellStyle name="Currency 7 5 4" xfId="24443"/>
    <cellStyle name="Currency 7 5 4 2" xfId="24444"/>
    <cellStyle name="Currency 7 5 4 3" xfId="24445"/>
    <cellStyle name="Currency 7 5 5" xfId="24446"/>
    <cellStyle name="Currency 7 5 5 2" xfId="24447"/>
    <cellStyle name="Currency 7 5 5 3" xfId="24448"/>
    <cellStyle name="Currency 7 5 6" xfId="24449"/>
    <cellStyle name="Currency 7 5 7" xfId="24450"/>
    <cellStyle name="Currency 7 6" xfId="24451"/>
    <cellStyle name="Currency 7 6 2" xfId="24452"/>
    <cellStyle name="Currency 7 6 3" xfId="24453"/>
    <cellStyle name="Currency 7 7" xfId="24454"/>
    <cellStyle name="Currency 7 7 2" xfId="24455"/>
    <cellStyle name="Currency 7 7 3" xfId="24456"/>
    <cellStyle name="Currency 7 8" xfId="24457"/>
    <cellStyle name="Currency 7 8 2" xfId="24458"/>
    <cellStyle name="Currency 7 8 3" xfId="24459"/>
    <cellStyle name="Currency 7 9" xfId="24460"/>
    <cellStyle name="Currency 7 9 2" xfId="24461"/>
    <cellStyle name="Currency 7 9 3" xfId="24462"/>
    <cellStyle name="Currency 8" xfId="24463"/>
    <cellStyle name="Currency 8 10" xfId="24464"/>
    <cellStyle name="Currency 8 11" xfId="24465"/>
    <cellStyle name="Currency 8 2" xfId="24466"/>
    <cellStyle name="Currency 8 2 2" xfId="24467"/>
    <cellStyle name="Currency 8 2 2 2" xfId="24468"/>
    <cellStyle name="Currency 8 2 2 2 2" xfId="24469"/>
    <cellStyle name="Currency 8 2 2 2 3" xfId="24470"/>
    <cellStyle name="Currency 8 2 2 3" xfId="24471"/>
    <cellStyle name="Currency 8 2 2 3 2" xfId="24472"/>
    <cellStyle name="Currency 8 2 2 3 3" xfId="24473"/>
    <cellStyle name="Currency 8 2 2 4" xfId="24474"/>
    <cellStyle name="Currency 8 2 2 4 2" xfId="24475"/>
    <cellStyle name="Currency 8 2 2 4 3" xfId="24476"/>
    <cellStyle name="Currency 8 2 2 5" xfId="24477"/>
    <cellStyle name="Currency 8 2 2 5 2" xfId="24478"/>
    <cellStyle name="Currency 8 2 2 5 3" xfId="24479"/>
    <cellStyle name="Currency 8 2 2 6" xfId="24480"/>
    <cellStyle name="Currency 8 2 2 7" xfId="24481"/>
    <cellStyle name="Currency 8 2 3" xfId="24482"/>
    <cellStyle name="Currency 8 2 3 2" xfId="24483"/>
    <cellStyle name="Currency 8 2 3 3" xfId="24484"/>
    <cellStyle name="Currency 8 2 4" xfId="24485"/>
    <cellStyle name="Currency 8 2 4 2" xfId="24486"/>
    <cellStyle name="Currency 8 2 4 3" xfId="24487"/>
    <cellStyle name="Currency 8 2 5" xfId="24488"/>
    <cellStyle name="Currency 8 2 5 2" xfId="24489"/>
    <cellStyle name="Currency 8 2 5 3" xfId="24490"/>
    <cellStyle name="Currency 8 2 6" xfId="24491"/>
    <cellStyle name="Currency 8 2 6 2" xfId="24492"/>
    <cellStyle name="Currency 8 2 6 3" xfId="24493"/>
    <cellStyle name="Currency 8 2 7" xfId="24494"/>
    <cellStyle name="Currency 8 2 8" xfId="24495"/>
    <cellStyle name="Currency 8 3" xfId="24496"/>
    <cellStyle name="Currency 8 3 2" xfId="24497"/>
    <cellStyle name="Currency 8 3 2 2" xfId="24498"/>
    <cellStyle name="Currency 8 3 2 3" xfId="24499"/>
    <cellStyle name="Currency 8 3 3" xfId="24500"/>
    <cellStyle name="Currency 8 3 3 2" xfId="24501"/>
    <cellStyle name="Currency 8 3 3 3" xfId="24502"/>
    <cellStyle name="Currency 8 3 4" xfId="24503"/>
    <cellStyle name="Currency 8 3 4 2" xfId="24504"/>
    <cellStyle name="Currency 8 3 4 3" xfId="24505"/>
    <cellStyle name="Currency 8 3 5" xfId="24506"/>
    <cellStyle name="Currency 8 3 5 2" xfId="24507"/>
    <cellStyle name="Currency 8 3 5 3" xfId="24508"/>
    <cellStyle name="Currency 8 3 6" xfId="24509"/>
    <cellStyle name="Currency 8 3 7" xfId="24510"/>
    <cellStyle name="Currency 8 4" xfId="24511"/>
    <cellStyle name="Currency 8 4 2" xfId="24512"/>
    <cellStyle name="Currency 8 4 2 2" xfId="24513"/>
    <cellStyle name="Currency 8 4 2 3" xfId="24514"/>
    <cellStyle name="Currency 8 4 3" xfId="24515"/>
    <cellStyle name="Currency 8 4 3 2" xfId="24516"/>
    <cellStyle name="Currency 8 4 3 3" xfId="24517"/>
    <cellStyle name="Currency 8 4 4" xfId="24518"/>
    <cellStyle name="Currency 8 4 4 2" xfId="24519"/>
    <cellStyle name="Currency 8 4 4 3" xfId="24520"/>
    <cellStyle name="Currency 8 4 5" xfId="24521"/>
    <cellStyle name="Currency 8 4 5 2" xfId="24522"/>
    <cellStyle name="Currency 8 4 5 3" xfId="24523"/>
    <cellStyle name="Currency 8 4 6" xfId="24524"/>
    <cellStyle name="Currency 8 4 7" xfId="24525"/>
    <cellStyle name="Currency 8 5" xfId="24526"/>
    <cellStyle name="Currency 8 5 2" xfId="24527"/>
    <cellStyle name="Currency 8 5 2 2" xfId="24528"/>
    <cellStyle name="Currency 8 5 2 3" xfId="24529"/>
    <cellStyle name="Currency 8 5 3" xfId="24530"/>
    <cellStyle name="Currency 8 5 3 2" xfId="24531"/>
    <cellStyle name="Currency 8 5 3 3" xfId="24532"/>
    <cellStyle name="Currency 8 5 4" xfId="24533"/>
    <cellStyle name="Currency 8 5 4 2" xfId="24534"/>
    <cellStyle name="Currency 8 5 4 3" xfId="24535"/>
    <cellStyle name="Currency 8 5 5" xfId="24536"/>
    <cellStyle name="Currency 8 5 5 2" xfId="24537"/>
    <cellStyle name="Currency 8 5 5 3" xfId="24538"/>
    <cellStyle name="Currency 8 5 6" xfId="24539"/>
    <cellStyle name="Currency 8 5 7" xfId="24540"/>
    <cellStyle name="Currency 8 6" xfId="24541"/>
    <cellStyle name="Currency 8 6 2" xfId="24542"/>
    <cellStyle name="Currency 8 6 3" xfId="24543"/>
    <cellStyle name="Currency 8 7" xfId="24544"/>
    <cellStyle name="Currency 8 7 2" xfId="24545"/>
    <cellStyle name="Currency 8 7 3" xfId="24546"/>
    <cellStyle name="Currency 8 8" xfId="24547"/>
    <cellStyle name="Currency 8 8 2" xfId="24548"/>
    <cellStyle name="Currency 8 8 3" xfId="24549"/>
    <cellStyle name="Currency 8 9" xfId="24550"/>
    <cellStyle name="Currency 8 9 2" xfId="24551"/>
    <cellStyle name="Currency 8 9 3" xfId="24552"/>
    <cellStyle name="Currency 9" xfId="24553"/>
    <cellStyle name="Currency 9 10" xfId="24554"/>
    <cellStyle name="Currency 9 11" xfId="24555"/>
    <cellStyle name="Currency 9 2" xfId="24556"/>
    <cellStyle name="Currency 9 2 2" xfId="24557"/>
    <cellStyle name="Currency 9 2 2 2" xfId="24558"/>
    <cellStyle name="Currency 9 2 2 2 2" xfId="24559"/>
    <cellStyle name="Currency 9 2 2 2 3" xfId="24560"/>
    <cellStyle name="Currency 9 2 2 3" xfId="24561"/>
    <cellStyle name="Currency 9 2 2 3 2" xfId="24562"/>
    <cellStyle name="Currency 9 2 2 3 3" xfId="24563"/>
    <cellStyle name="Currency 9 2 2 4" xfId="24564"/>
    <cellStyle name="Currency 9 2 2 4 2" xfId="24565"/>
    <cellStyle name="Currency 9 2 2 4 3" xfId="24566"/>
    <cellStyle name="Currency 9 2 2 5" xfId="24567"/>
    <cellStyle name="Currency 9 2 2 5 2" xfId="24568"/>
    <cellStyle name="Currency 9 2 2 5 3" xfId="24569"/>
    <cellStyle name="Currency 9 2 2 6" xfId="24570"/>
    <cellStyle name="Currency 9 2 2 7" xfId="24571"/>
    <cellStyle name="Currency 9 2 3" xfId="24572"/>
    <cellStyle name="Currency 9 2 3 2" xfId="24573"/>
    <cellStyle name="Currency 9 2 3 3" xfId="24574"/>
    <cellStyle name="Currency 9 2 4" xfId="24575"/>
    <cellStyle name="Currency 9 2 4 2" xfId="24576"/>
    <cellStyle name="Currency 9 2 4 3" xfId="24577"/>
    <cellStyle name="Currency 9 2 5" xfId="24578"/>
    <cellStyle name="Currency 9 2 5 2" xfId="24579"/>
    <cellStyle name="Currency 9 2 5 3" xfId="24580"/>
    <cellStyle name="Currency 9 2 6" xfId="24581"/>
    <cellStyle name="Currency 9 2 6 2" xfId="24582"/>
    <cellStyle name="Currency 9 2 6 3" xfId="24583"/>
    <cellStyle name="Currency 9 2 7" xfId="24584"/>
    <cellStyle name="Currency 9 2 8" xfId="24585"/>
    <cellStyle name="Currency 9 3" xfId="24586"/>
    <cellStyle name="Currency 9 3 2" xfId="24587"/>
    <cellStyle name="Currency 9 3 2 2" xfId="24588"/>
    <cellStyle name="Currency 9 3 2 3" xfId="24589"/>
    <cellStyle name="Currency 9 3 3" xfId="24590"/>
    <cellStyle name="Currency 9 3 3 2" xfId="24591"/>
    <cellStyle name="Currency 9 3 3 3" xfId="24592"/>
    <cellStyle name="Currency 9 3 4" xfId="24593"/>
    <cellStyle name="Currency 9 3 4 2" xfId="24594"/>
    <cellStyle name="Currency 9 3 4 3" xfId="24595"/>
    <cellStyle name="Currency 9 3 5" xfId="24596"/>
    <cellStyle name="Currency 9 3 5 2" xfId="24597"/>
    <cellStyle name="Currency 9 3 5 3" xfId="24598"/>
    <cellStyle name="Currency 9 3 6" xfId="24599"/>
    <cellStyle name="Currency 9 3 7" xfId="24600"/>
    <cellStyle name="Currency 9 4" xfId="24601"/>
    <cellStyle name="Currency 9 4 2" xfId="24602"/>
    <cellStyle name="Currency 9 4 2 2" xfId="24603"/>
    <cellStyle name="Currency 9 4 2 3" xfId="24604"/>
    <cellStyle name="Currency 9 4 3" xfId="24605"/>
    <cellStyle name="Currency 9 4 3 2" xfId="24606"/>
    <cellStyle name="Currency 9 4 3 3" xfId="24607"/>
    <cellStyle name="Currency 9 4 4" xfId="24608"/>
    <cellStyle name="Currency 9 4 4 2" xfId="24609"/>
    <cellStyle name="Currency 9 4 4 3" xfId="24610"/>
    <cellStyle name="Currency 9 4 5" xfId="24611"/>
    <cellStyle name="Currency 9 4 5 2" xfId="24612"/>
    <cellStyle name="Currency 9 4 5 3" xfId="24613"/>
    <cellStyle name="Currency 9 4 6" xfId="24614"/>
    <cellStyle name="Currency 9 4 7" xfId="24615"/>
    <cellStyle name="Currency 9 5" xfId="24616"/>
    <cellStyle name="Currency 9 5 2" xfId="24617"/>
    <cellStyle name="Currency 9 5 2 2" xfId="24618"/>
    <cellStyle name="Currency 9 5 2 3" xfId="24619"/>
    <cellStyle name="Currency 9 5 3" xfId="24620"/>
    <cellStyle name="Currency 9 5 3 2" xfId="24621"/>
    <cellStyle name="Currency 9 5 3 3" xfId="24622"/>
    <cellStyle name="Currency 9 5 4" xfId="24623"/>
    <cellStyle name="Currency 9 5 4 2" xfId="24624"/>
    <cellStyle name="Currency 9 5 4 3" xfId="24625"/>
    <cellStyle name="Currency 9 5 5" xfId="24626"/>
    <cellStyle name="Currency 9 5 5 2" xfId="24627"/>
    <cellStyle name="Currency 9 5 5 3" xfId="24628"/>
    <cellStyle name="Currency 9 5 6" xfId="24629"/>
    <cellStyle name="Currency 9 5 7" xfId="24630"/>
    <cellStyle name="Currency 9 6" xfId="24631"/>
    <cellStyle name="Currency 9 6 2" xfId="24632"/>
    <cellStyle name="Currency 9 6 3" xfId="24633"/>
    <cellStyle name="Currency 9 7" xfId="24634"/>
    <cellStyle name="Currency 9 7 2" xfId="24635"/>
    <cellStyle name="Currency 9 7 3" xfId="24636"/>
    <cellStyle name="Currency 9 8" xfId="24637"/>
    <cellStyle name="Currency 9 8 2" xfId="24638"/>
    <cellStyle name="Currency 9 8 3" xfId="24639"/>
    <cellStyle name="Currency 9 9" xfId="24640"/>
    <cellStyle name="Currency 9 9 2" xfId="24641"/>
    <cellStyle name="Currency 9 9 3" xfId="24642"/>
    <cellStyle name="Emphasis 1" xfId="24643"/>
    <cellStyle name="Emphasis 2" xfId="24644"/>
    <cellStyle name="Emphasis 3" xfId="24645"/>
    <cellStyle name="Excel Built-in Comma" xfId="24646"/>
    <cellStyle name="Excel Built-in Normal" xfId="24647"/>
    <cellStyle name="Excel Built-in Normal 2" xfId="24648"/>
    <cellStyle name="Excel Built-in Percent" xfId="24649"/>
    <cellStyle name="Explanatory Text" xfId="18" builtinId="53" customBuiltin="1"/>
    <cellStyle name="Explanatory Text 2" xfId="1486"/>
    <cellStyle name="Explanatory Text 3" xfId="1511"/>
    <cellStyle name="Good" xfId="9" builtinId="26" customBuiltin="1"/>
    <cellStyle name="Good 2" xfId="1434"/>
    <cellStyle name="Good 2 2" xfId="24651"/>
    <cellStyle name="Good 2 3" xfId="24650"/>
    <cellStyle name="Good 3" xfId="1503"/>
    <cellStyle name="Good 3 2" xfId="24652"/>
    <cellStyle name="Header" xfId="1469"/>
    <cellStyle name="Heading 1" xfId="5" builtinId="16" customBuiltin="1"/>
    <cellStyle name="Heading 1 2" xfId="1445"/>
    <cellStyle name="Heading 1 3" xfId="1505"/>
    <cellStyle name="Heading 2" xfId="6" builtinId="17" customBuiltin="1"/>
    <cellStyle name="Heading 2 2" xfId="1477"/>
    <cellStyle name="Heading 2 3" xfId="1458"/>
    <cellStyle name="Heading 3" xfId="7" builtinId="18" customBuiltin="1"/>
    <cellStyle name="Heading 3 2" xfId="1466"/>
    <cellStyle name="Heading 3 3" xfId="1531"/>
    <cellStyle name="Heading 4" xfId="8" builtinId="19" customBuiltin="1"/>
    <cellStyle name="Heading 4 2" xfId="1431"/>
    <cellStyle name="Heading 4 3" xfId="1498"/>
    <cellStyle name="Hyperlink 2" xfId="893"/>
    <cellStyle name="Hyperlink 2 2" xfId="24654"/>
    <cellStyle name="Hyperlink 2 3" xfId="24653"/>
    <cellStyle name="Hyperlink 3" xfId="894"/>
    <cellStyle name="Hyperlink 3 2" xfId="24655"/>
    <cellStyle name="Hyperlink 4" xfId="895"/>
    <cellStyle name="Input" xfId="12" builtinId="20" customBuiltin="1"/>
    <cellStyle name="Input 2" xfId="1515"/>
    <cellStyle name="Input 3" xfId="1501"/>
    <cellStyle name="Input 4" xfId="1480"/>
    <cellStyle name="Linked Cell" xfId="15" builtinId="24" customBuiltin="1"/>
    <cellStyle name="Linked Cell 2" xfId="1441"/>
    <cellStyle name="Linked Cell 3" xfId="1489"/>
    <cellStyle name="Neutral" xfId="11" builtinId="28" customBuiltin="1"/>
    <cellStyle name="Neutral 2" xfId="1475"/>
    <cellStyle name="Neutral 3" xfId="1506"/>
    <cellStyle name="no dec" xfId="24656"/>
    <cellStyle name="NoComma" xfId="24657"/>
    <cellStyle name="Normal" xfId="0" builtinId="0"/>
    <cellStyle name="Normal - Style1" xfId="24658"/>
    <cellStyle name="Normal - Style2" xfId="24659"/>
    <cellStyle name="Normal - Style3" xfId="24660"/>
    <cellStyle name="Normal - Style4" xfId="24661"/>
    <cellStyle name="Normal - Style5" xfId="24662"/>
    <cellStyle name="Normal 10" xfId="896"/>
    <cellStyle name="Normal 10 2" xfId="24664"/>
    <cellStyle name="Normal 10 2 2" xfId="24665"/>
    <cellStyle name="Normal 10 2 2 2" xfId="24666"/>
    <cellStyle name="Normal 10 2 3" xfId="24667"/>
    <cellStyle name="Normal 10 3" xfId="24668"/>
    <cellStyle name="Normal 10 3 2" xfId="24669"/>
    <cellStyle name="Normal 10 3 2 2" xfId="24670"/>
    <cellStyle name="Normal 10 3 2 3" xfId="24671"/>
    <cellStyle name="Normal 10 3 3" xfId="24672"/>
    <cellStyle name="Normal 10 3 4" xfId="24673"/>
    <cellStyle name="Normal 10 4" xfId="24674"/>
    <cellStyle name="Normal 10 4 2" xfId="24675"/>
    <cellStyle name="Normal 10 4 3" xfId="24676"/>
    <cellStyle name="Normal 10 5" xfId="24677"/>
    <cellStyle name="Normal 10 5 2" xfId="24678"/>
    <cellStyle name="Normal 10 5 3" xfId="24679"/>
    <cellStyle name="Normal 10 6" xfId="24680"/>
    <cellStyle name="Normal 10 7" xfId="24681"/>
    <cellStyle name="Normal 10 8" xfId="24663"/>
    <cellStyle name="Normal 11" xfId="897"/>
    <cellStyle name="Normal 11 10" xfId="24683"/>
    <cellStyle name="Normal 11 10 2" xfId="24684"/>
    <cellStyle name="Normal 11 10 2 2" xfId="24685"/>
    <cellStyle name="Normal 11 10 2 3" xfId="24686"/>
    <cellStyle name="Normal 11 10 3" xfId="24687"/>
    <cellStyle name="Normal 11 10 3 2" xfId="24688"/>
    <cellStyle name="Normal 11 10 3 3" xfId="24689"/>
    <cellStyle name="Normal 11 10 4" xfId="24690"/>
    <cellStyle name="Normal 11 10 4 2" xfId="24691"/>
    <cellStyle name="Normal 11 10 4 3" xfId="24692"/>
    <cellStyle name="Normal 11 10 5" xfId="24693"/>
    <cellStyle name="Normal 11 10 5 2" xfId="24694"/>
    <cellStyle name="Normal 11 10 5 3" xfId="24695"/>
    <cellStyle name="Normal 11 10 6" xfId="24696"/>
    <cellStyle name="Normal 11 10 7" xfId="24697"/>
    <cellStyle name="Normal 11 11" xfId="24698"/>
    <cellStyle name="Normal 11 11 2" xfId="24699"/>
    <cellStyle name="Normal 11 11 2 2" xfId="24700"/>
    <cellStyle name="Normal 11 11 2 3" xfId="24701"/>
    <cellStyle name="Normal 11 11 3" xfId="24702"/>
    <cellStyle name="Normal 11 11 3 2" xfId="24703"/>
    <cellStyle name="Normal 11 11 3 3" xfId="24704"/>
    <cellStyle name="Normal 11 11 4" xfId="24705"/>
    <cellStyle name="Normal 11 11 4 2" xfId="24706"/>
    <cellStyle name="Normal 11 11 4 3" xfId="24707"/>
    <cellStyle name="Normal 11 11 5" xfId="24708"/>
    <cellStyle name="Normal 11 11 5 2" xfId="24709"/>
    <cellStyle name="Normal 11 11 5 3" xfId="24710"/>
    <cellStyle name="Normal 11 11 6" xfId="24711"/>
    <cellStyle name="Normal 11 11 7" xfId="24712"/>
    <cellStyle name="Normal 11 12" xfId="24713"/>
    <cellStyle name="Normal 11 12 2" xfId="24714"/>
    <cellStyle name="Normal 11 12 2 2" xfId="24715"/>
    <cellStyle name="Normal 11 12 2 3" xfId="24716"/>
    <cellStyle name="Normal 11 12 3" xfId="24717"/>
    <cellStyle name="Normal 11 12 3 2" xfId="24718"/>
    <cellStyle name="Normal 11 12 3 3" xfId="24719"/>
    <cellStyle name="Normal 11 12 4" xfId="24720"/>
    <cellStyle name="Normal 11 12 4 2" xfId="24721"/>
    <cellStyle name="Normal 11 12 4 3" xfId="24722"/>
    <cellStyle name="Normal 11 12 5" xfId="24723"/>
    <cellStyle name="Normal 11 12 5 2" xfId="24724"/>
    <cellStyle name="Normal 11 12 5 3" xfId="24725"/>
    <cellStyle name="Normal 11 12 6" xfId="24726"/>
    <cellStyle name="Normal 11 12 7" xfId="24727"/>
    <cellStyle name="Normal 11 13" xfId="24728"/>
    <cellStyle name="Normal 11 13 2" xfId="24729"/>
    <cellStyle name="Normal 11 13 2 2" xfId="24730"/>
    <cellStyle name="Normal 11 13 2 3" xfId="24731"/>
    <cellStyle name="Normal 11 13 3" xfId="24732"/>
    <cellStyle name="Normal 11 13 3 2" xfId="24733"/>
    <cellStyle name="Normal 11 13 3 3" xfId="24734"/>
    <cellStyle name="Normal 11 13 4" xfId="24735"/>
    <cellStyle name="Normal 11 13 4 2" xfId="24736"/>
    <cellStyle name="Normal 11 13 4 3" xfId="24737"/>
    <cellStyle name="Normal 11 13 5" xfId="24738"/>
    <cellStyle name="Normal 11 13 5 2" xfId="24739"/>
    <cellStyle name="Normal 11 13 5 3" xfId="24740"/>
    <cellStyle name="Normal 11 13 6" xfId="24741"/>
    <cellStyle name="Normal 11 13 7" xfId="24742"/>
    <cellStyle name="Normal 11 14" xfId="24743"/>
    <cellStyle name="Normal 11 14 2" xfId="24744"/>
    <cellStyle name="Normal 11 14 3" xfId="24745"/>
    <cellStyle name="Normal 11 15" xfId="24746"/>
    <cellStyle name="Normal 11 15 2" xfId="24747"/>
    <cellStyle name="Normal 11 15 3" xfId="24748"/>
    <cellStyle name="Normal 11 16" xfId="24749"/>
    <cellStyle name="Normal 11 16 2" xfId="24750"/>
    <cellStyle name="Normal 11 16 3" xfId="24751"/>
    <cellStyle name="Normal 11 17" xfId="24752"/>
    <cellStyle name="Normal 11 17 2" xfId="24753"/>
    <cellStyle name="Normal 11 17 3" xfId="24754"/>
    <cellStyle name="Normal 11 18" xfId="24755"/>
    <cellStyle name="Normal 11 19" xfId="24756"/>
    <cellStyle name="Normal 11 2" xfId="1549"/>
    <cellStyle name="Normal 11 2 2" xfId="24757"/>
    <cellStyle name="Normal 11 2 2 2" xfId="24758"/>
    <cellStyle name="Normal 11 2 3" xfId="24759"/>
    <cellStyle name="Normal 11 2 4" xfId="24760"/>
    <cellStyle name="Normal 11 20" xfId="24761"/>
    <cellStyle name="Normal 11 21" xfId="24682"/>
    <cellStyle name="Normal 11 3" xfId="24762"/>
    <cellStyle name="Normal 11 3 10" xfId="24763"/>
    <cellStyle name="Normal 11 3 10 2" xfId="24764"/>
    <cellStyle name="Normal 11 3 10 2 2" xfId="24765"/>
    <cellStyle name="Normal 11 3 10 2 3" xfId="24766"/>
    <cellStyle name="Normal 11 3 10 3" xfId="24767"/>
    <cellStyle name="Normal 11 3 10 3 2" xfId="24768"/>
    <cellStyle name="Normal 11 3 10 3 3" xfId="24769"/>
    <cellStyle name="Normal 11 3 10 4" xfId="24770"/>
    <cellStyle name="Normal 11 3 10 4 2" xfId="24771"/>
    <cellStyle name="Normal 11 3 10 4 3" xfId="24772"/>
    <cellStyle name="Normal 11 3 10 5" xfId="24773"/>
    <cellStyle name="Normal 11 3 10 5 2" xfId="24774"/>
    <cellStyle name="Normal 11 3 10 5 3" xfId="24775"/>
    <cellStyle name="Normal 11 3 10 6" xfId="24776"/>
    <cellStyle name="Normal 11 3 10 7" xfId="24777"/>
    <cellStyle name="Normal 11 3 11" xfId="24778"/>
    <cellStyle name="Normal 11 3 11 2" xfId="24779"/>
    <cellStyle name="Normal 11 3 11 3" xfId="24780"/>
    <cellStyle name="Normal 11 3 12" xfId="24781"/>
    <cellStyle name="Normal 11 3 12 2" xfId="24782"/>
    <cellStyle name="Normal 11 3 12 3" xfId="24783"/>
    <cellStyle name="Normal 11 3 13" xfId="24784"/>
    <cellStyle name="Normal 11 3 13 2" xfId="24785"/>
    <cellStyle name="Normal 11 3 13 3" xfId="24786"/>
    <cellStyle name="Normal 11 3 14" xfId="24787"/>
    <cellStyle name="Normal 11 3 14 2" xfId="24788"/>
    <cellStyle name="Normal 11 3 14 3" xfId="24789"/>
    <cellStyle name="Normal 11 3 15" xfId="24790"/>
    <cellStyle name="Normal 11 3 16" xfId="24791"/>
    <cellStyle name="Normal 11 3 2" xfId="24792"/>
    <cellStyle name="Normal 11 3 2 10" xfId="24793"/>
    <cellStyle name="Normal 11 3 2 10 2" xfId="24794"/>
    <cellStyle name="Normal 11 3 2 10 3" xfId="24795"/>
    <cellStyle name="Normal 11 3 2 11" xfId="24796"/>
    <cellStyle name="Normal 11 3 2 11 2" xfId="24797"/>
    <cellStyle name="Normal 11 3 2 11 3" xfId="24798"/>
    <cellStyle name="Normal 11 3 2 12" xfId="24799"/>
    <cellStyle name="Normal 11 3 2 12 2" xfId="24800"/>
    <cellStyle name="Normal 11 3 2 12 3" xfId="24801"/>
    <cellStyle name="Normal 11 3 2 13" xfId="24802"/>
    <cellStyle name="Normal 11 3 2 13 2" xfId="24803"/>
    <cellStyle name="Normal 11 3 2 13 3" xfId="24804"/>
    <cellStyle name="Normal 11 3 2 14" xfId="24805"/>
    <cellStyle name="Normal 11 3 2 15" xfId="24806"/>
    <cellStyle name="Normal 11 3 2 2" xfId="24807"/>
    <cellStyle name="Normal 11 3 2 2 10" xfId="24808"/>
    <cellStyle name="Normal 11 3 2 2 10 2" xfId="24809"/>
    <cellStyle name="Normal 11 3 2 2 10 3" xfId="24810"/>
    <cellStyle name="Normal 11 3 2 2 11" xfId="24811"/>
    <cellStyle name="Normal 11 3 2 2 11 2" xfId="24812"/>
    <cellStyle name="Normal 11 3 2 2 11 3" xfId="24813"/>
    <cellStyle name="Normal 11 3 2 2 12" xfId="24814"/>
    <cellStyle name="Normal 11 3 2 2 12 2" xfId="24815"/>
    <cellStyle name="Normal 11 3 2 2 12 3" xfId="24816"/>
    <cellStyle name="Normal 11 3 2 2 13" xfId="24817"/>
    <cellStyle name="Normal 11 3 2 2 14" xfId="24818"/>
    <cellStyle name="Normal 11 3 2 2 2" xfId="24819"/>
    <cellStyle name="Normal 11 3 2 2 2 10" xfId="24820"/>
    <cellStyle name="Normal 11 3 2 2 2 11" xfId="24821"/>
    <cellStyle name="Normal 11 3 2 2 2 2" xfId="24822"/>
    <cellStyle name="Normal 11 3 2 2 2 2 2" xfId="24823"/>
    <cellStyle name="Normal 11 3 2 2 2 2 2 2" xfId="24824"/>
    <cellStyle name="Normal 11 3 2 2 2 2 2 2 2" xfId="24825"/>
    <cellStyle name="Normal 11 3 2 2 2 2 2 2 3" xfId="24826"/>
    <cellStyle name="Normal 11 3 2 2 2 2 2 3" xfId="24827"/>
    <cellStyle name="Normal 11 3 2 2 2 2 2 3 2" xfId="24828"/>
    <cellStyle name="Normal 11 3 2 2 2 2 2 3 3" xfId="24829"/>
    <cellStyle name="Normal 11 3 2 2 2 2 2 4" xfId="24830"/>
    <cellStyle name="Normal 11 3 2 2 2 2 2 4 2" xfId="24831"/>
    <cellStyle name="Normal 11 3 2 2 2 2 2 4 3" xfId="24832"/>
    <cellStyle name="Normal 11 3 2 2 2 2 2 5" xfId="24833"/>
    <cellStyle name="Normal 11 3 2 2 2 2 2 5 2" xfId="24834"/>
    <cellStyle name="Normal 11 3 2 2 2 2 2 5 3" xfId="24835"/>
    <cellStyle name="Normal 11 3 2 2 2 2 2 6" xfId="24836"/>
    <cellStyle name="Normal 11 3 2 2 2 2 2 7" xfId="24837"/>
    <cellStyle name="Normal 11 3 2 2 2 2 3" xfId="24838"/>
    <cellStyle name="Normal 11 3 2 2 2 2 3 2" xfId="24839"/>
    <cellStyle name="Normal 11 3 2 2 2 2 3 3" xfId="24840"/>
    <cellStyle name="Normal 11 3 2 2 2 2 4" xfId="24841"/>
    <cellStyle name="Normal 11 3 2 2 2 2 4 2" xfId="24842"/>
    <cellStyle name="Normal 11 3 2 2 2 2 4 3" xfId="24843"/>
    <cellStyle name="Normal 11 3 2 2 2 2 5" xfId="24844"/>
    <cellStyle name="Normal 11 3 2 2 2 2 5 2" xfId="24845"/>
    <cellStyle name="Normal 11 3 2 2 2 2 5 3" xfId="24846"/>
    <cellStyle name="Normal 11 3 2 2 2 2 6" xfId="24847"/>
    <cellStyle name="Normal 11 3 2 2 2 2 6 2" xfId="24848"/>
    <cellStyle name="Normal 11 3 2 2 2 2 6 3" xfId="24849"/>
    <cellStyle name="Normal 11 3 2 2 2 2 7" xfId="24850"/>
    <cellStyle name="Normal 11 3 2 2 2 2 8" xfId="24851"/>
    <cellStyle name="Normal 11 3 2 2 2 3" xfId="24852"/>
    <cellStyle name="Normal 11 3 2 2 2 3 2" xfId="24853"/>
    <cellStyle name="Normal 11 3 2 2 2 3 2 2" xfId="24854"/>
    <cellStyle name="Normal 11 3 2 2 2 3 2 3" xfId="24855"/>
    <cellStyle name="Normal 11 3 2 2 2 3 3" xfId="24856"/>
    <cellStyle name="Normal 11 3 2 2 2 3 3 2" xfId="24857"/>
    <cellStyle name="Normal 11 3 2 2 2 3 3 3" xfId="24858"/>
    <cellStyle name="Normal 11 3 2 2 2 3 4" xfId="24859"/>
    <cellStyle name="Normal 11 3 2 2 2 3 4 2" xfId="24860"/>
    <cellStyle name="Normal 11 3 2 2 2 3 4 3" xfId="24861"/>
    <cellStyle name="Normal 11 3 2 2 2 3 5" xfId="24862"/>
    <cellStyle name="Normal 11 3 2 2 2 3 5 2" xfId="24863"/>
    <cellStyle name="Normal 11 3 2 2 2 3 5 3" xfId="24864"/>
    <cellStyle name="Normal 11 3 2 2 2 3 6" xfId="24865"/>
    <cellStyle name="Normal 11 3 2 2 2 3 7" xfId="24866"/>
    <cellStyle name="Normal 11 3 2 2 2 4" xfId="24867"/>
    <cellStyle name="Normal 11 3 2 2 2 4 2" xfId="24868"/>
    <cellStyle name="Normal 11 3 2 2 2 4 2 2" xfId="24869"/>
    <cellStyle name="Normal 11 3 2 2 2 4 2 3" xfId="24870"/>
    <cellStyle name="Normal 11 3 2 2 2 4 3" xfId="24871"/>
    <cellStyle name="Normal 11 3 2 2 2 4 3 2" xfId="24872"/>
    <cellStyle name="Normal 11 3 2 2 2 4 3 3" xfId="24873"/>
    <cellStyle name="Normal 11 3 2 2 2 4 4" xfId="24874"/>
    <cellStyle name="Normal 11 3 2 2 2 4 4 2" xfId="24875"/>
    <cellStyle name="Normal 11 3 2 2 2 4 4 3" xfId="24876"/>
    <cellStyle name="Normal 11 3 2 2 2 4 5" xfId="24877"/>
    <cellStyle name="Normal 11 3 2 2 2 4 5 2" xfId="24878"/>
    <cellStyle name="Normal 11 3 2 2 2 4 5 3" xfId="24879"/>
    <cellStyle name="Normal 11 3 2 2 2 4 6" xfId="24880"/>
    <cellStyle name="Normal 11 3 2 2 2 4 7" xfId="24881"/>
    <cellStyle name="Normal 11 3 2 2 2 5" xfId="24882"/>
    <cellStyle name="Normal 11 3 2 2 2 5 2" xfId="24883"/>
    <cellStyle name="Normal 11 3 2 2 2 5 2 2" xfId="24884"/>
    <cellStyle name="Normal 11 3 2 2 2 5 2 3" xfId="24885"/>
    <cellStyle name="Normal 11 3 2 2 2 5 3" xfId="24886"/>
    <cellStyle name="Normal 11 3 2 2 2 5 3 2" xfId="24887"/>
    <cellStyle name="Normal 11 3 2 2 2 5 3 3" xfId="24888"/>
    <cellStyle name="Normal 11 3 2 2 2 5 4" xfId="24889"/>
    <cellStyle name="Normal 11 3 2 2 2 5 4 2" xfId="24890"/>
    <cellStyle name="Normal 11 3 2 2 2 5 4 3" xfId="24891"/>
    <cellStyle name="Normal 11 3 2 2 2 5 5" xfId="24892"/>
    <cellStyle name="Normal 11 3 2 2 2 5 5 2" xfId="24893"/>
    <cellStyle name="Normal 11 3 2 2 2 5 5 3" xfId="24894"/>
    <cellStyle name="Normal 11 3 2 2 2 5 6" xfId="24895"/>
    <cellStyle name="Normal 11 3 2 2 2 5 7" xfId="24896"/>
    <cellStyle name="Normal 11 3 2 2 2 6" xfId="24897"/>
    <cellStyle name="Normal 11 3 2 2 2 6 2" xfId="24898"/>
    <cellStyle name="Normal 11 3 2 2 2 6 3" xfId="24899"/>
    <cellStyle name="Normal 11 3 2 2 2 7" xfId="24900"/>
    <cellStyle name="Normal 11 3 2 2 2 7 2" xfId="24901"/>
    <cellStyle name="Normal 11 3 2 2 2 7 3" xfId="24902"/>
    <cellStyle name="Normal 11 3 2 2 2 8" xfId="24903"/>
    <cellStyle name="Normal 11 3 2 2 2 8 2" xfId="24904"/>
    <cellStyle name="Normal 11 3 2 2 2 8 3" xfId="24905"/>
    <cellStyle name="Normal 11 3 2 2 2 9" xfId="24906"/>
    <cellStyle name="Normal 11 3 2 2 2 9 2" xfId="24907"/>
    <cellStyle name="Normal 11 3 2 2 2 9 3" xfId="24908"/>
    <cellStyle name="Normal 11 3 2 2 3" xfId="24909"/>
    <cellStyle name="Normal 11 3 2 2 3 2" xfId="24910"/>
    <cellStyle name="Normal 11 3 2 2 3 2 2" xfId="24911"/>
    <cellStyle name="Normal 11 3 2 2 3 2 2 2" xfId="24912"/>
    <cellStyle name="Normal 11 3 2 2 3 2 2 3" xfId="24913"/>
    <cellStyle name="Normal 11 3 2 2 3 2 3" xfId="24914"/>
    <cellStyle name="Normal 11 3 2 2 3 2 3 2" xfId="24915"/>
    <cellStyle name="Normal 11 3 2 2 3 2 3 3" xfId="24916"/>
    <cellStyle name="Normal 11 3 2 2 3 2 4" xfId="24917"/>
    <cellStyle name="Normal 11 3 2 2 3 2 4 2" xfId="24918"/>
    <cellStyle name="Normal 11 3 2 2 3 2 4 3" xfId="24919"/>
    <cellStyle name="Normal 11 3 2 2 3 2 5" xfId="24920"/>
    <cellStyle name="Normal 11 3 2 2 3 2 5 2" xfId="24921"/>
    <cellStyle name="Normal 11 3 2 2 3 2 5 3" xfId="24922"/>
    <cellStyle name="Normal 11 3 2 2 3 2 6" xfId="24923"/>
    <cellStyle name="Normal 11 3 2 2 3 2 7" xfId="24924"/>
    <cellStyle name="Normal 11 3 2 2 3 3" xfId="24925"/>
    <cellStyle name="Normal 11 3 2 2 3 3 2" xfId="24926"/>
    <cellStyle name="Normal 11 3 2 2 3 3 3" xfId="24927"/>
    <cellStyle name="Normal 11 3 2 2 3 4" xfId="24928"/>
    <cellStyle name="Normal 11 3 2 2 3 4 2" xfId="24929"/>
    <cellStyle name="Normal 11 3 2 2 3 4 3" xfId="24930"/>
    <cellStyle name="Normal 11 3 2 2 3 5" xfId="24931"/>
    <cellStyle name="Normal 11 3 2 2 3 5 2" xfId="24932"/>
    <cellStyle name="Normal 11 3 2 2 3 5 3" xfId="24933"/>
    <cellStyle name="Normal 11 3 2 2 3 6" xfId="24934"/>
    <cellStyle name="Normal 11 3 2 2 3 6 2" xfId="24935"/>
    <cellStyle name="Normal 11 3 2 2 3 6 3" xfId="24936"/>
    <cellStyle name="Normal 11 3 2 2 3 7" xfId="24937"/>
    <cellStyle name="Normal 11 3 2 2 3 8" xfId="24938"/>
    <cellStyle name="Normal 11 3 2 2 4" xfId="24939"/>
    <cellStyle name="Normal 11 3 2 2 4 2" xfId="24940"/>
    <cellStyle name="Normal 11 3 2 2 4 2 2" xfId="24941"/>
    <cellStyle name="Normal 11 3 2 2 4 2 2 2" xfId="24942"/>
    <cellStyle name="Normal 11 3 2 2 4 2 2 3" xfId="24943"/>
    <cellStyle name="Normal 11 3 2 2 4 2 3" xfId="24944"/>
    <cellStyle name="Normal 11 3 2 2 4 2 3 2" xfId="24945"/>
    <cellStyle name="Normal 11 3 2 2 4 2 3 3" xfId="24946"/>
    <cellStyle name="Normal 11 3 2 2 4 2 4" xfId="24947"/>
    <cellStyle name="Normal 11 3 2 2 4 2 4 2" xfId="24948"/>
    <cellStyle name="Normal 11 3 2 2 4 2 4 3" xfId="24949"/>
    <cellStyle name="Normal 11 3 2 2 4 2 5" xfId="24950"/>
    <cellStyle name="Normal 11 3 2 2 4 2 5 2" xfId="24951"/>
    <cellStyle name="Normal 11 3 2 2 4 2 5 3" xfId="24952"/>
    <cellStyle name="Normal 11 3 2 2 4 2 6" xfId="24953"/>
    <cellStyle name="Normal 11 3 2 2 4 2 7" xfId="24954"/>
    <cellStyle name="Normal 11 3 2 2 4 3" xfId="24955"/>
    <cellStyle name="Normal 11 3 2 2 4 3 2" xfId="24956"/>
    <cellStyle name="Normal 11 3 2 2 4 3 3" xfId="24957"/>
    <cellStyle name="Normal 11 3 2 2 4 4" xfId="24958"/>
    <cellStyle name="Normal 11 3 2 2 4 4 2" xfId="24959"/>
    <cellStyle name="Normal 11 3 2 2 4 4 3" xfId="24960"/>
    <cellStyle name="Normal 11 3 2 2 4 5" xfId="24961"/>
    <cellStyle name="Normal 11 3 2 2 4 5 2" xfId="24962"/>
    <cellStyle name="Normal 11 3 2 2 4 5 3" xfId="24963"/>
    <cellStyle name="Normal 11 3 2 2 4 6" xfId="24964"/>
    <cellStyle name="Normal 11 3 2 2 4 6 2" xfId="24965"/>
    <cellStyle name="Normal 11 3 2 2 4 6 3" xfId="24966"/>
    <cellStyle name="Normal 11 3 2 2 4 7" xfId="24967"/>
    <cellStyle name="Normal 11 3 2 2 4 8" xfId="24968"/>
    <cellStyle name="Normal 11 3 2 2 5" xfId="24969"/>
    <cellStyle name="Normal 11 3 2 2 5 2" xfId="24970"/>
    <cellStyle name="Normal 11 3 2 2 5 2 2" xfId="24971"/>
    <cellStyle name="Normal 11 3 2 2 5 2 3" xfId="24972"/>
    <cellStyle name="Normal 11 3 2 2 5 3" xfId="24973"/>
    <cellStyle name="Normal 11 3 2 2 5 3 2" xfId="24974"/>
    <cellStyle name="Normal 11 3 2 2 5 3 3" xfId="24975"/>
    <cellStyle name="Normal 11 3 2 2 5 4" xfId="24976"/>
    <cellStyle name="Normal 11 3 2 2 5 4 2" xfId="24977"/>
    <cellStyle name="Normal 11 3 2 2 5 4 3" xfId="24978"/>
    <cellStyle name="Normal 11 3 2 2 5 5" xfId="24979"/>
    <cellStyle name="Normal 11 3 2 2 5 5 2" xfId="24980"/>
    <cellStyle name="Normal 11 3 2 2 5 5 3" xfId="24981"/>
    <cellStyle name="Normal 11 3 2 2 5 6" xfId="24982"/>
    <cellStyle name="Normal 11 3 2 2 5 7" xfId="24983"/>
    <cellStyle name="Normal 11 3 2 2 6" xfId="24984"/>
    <cellStyle name="Normal 11 3 2 2 6 2" xfId="24985"/>
    <cellStyle name="Normal 11 3 2 2 6 2 2" xfId="24986"/>
    <cellStyle name="Normal 11 3 2 2 6 2 3" xfId="24987"/>
    <cellStyle name="Normal 11 3 2 2 6 3" xfId="24988"/>
    <cellStyle name="Normal 11 3 2 2 6 3 2" xfId="24989"/>
    <cellStyle name="Normal 11 3 2 2 6 3 3" xfId="24990"/>
    <cellStyle name="Normal 11 3 2 2 6 4" xfId="24991"/>
    <cellStyle name="Normal 11 3 2 2 6 4 2" xfId="24992"/>
    <cellStyle name="Normal 11 3 2 2 6 4 3" xfId="24993"/>
    <cellStyle name="Normal 11 3 2 2 6 5" xfId="24994"/>
    <cellStyle name="Normal 11 3 2 2 6 5 2" xfId="24995"/>
    <cellStyle name="Normal 11 3 2 2 6 5 3" xfId="24996"/>
    <cellStyle name="Normal 11 3 2 2 6 6" xfId="24997"/>
    <cellStyle name="Normal 11 3 2 2 6 7" xfId="24998"/>
    <cellStyle name="Normal 11 3 2 2 7" xfId="24999"/>
    <cellStyle name="Normal 11 3 2 2 7 2" xfId="25000"/>
    <cellStyle name="Normal 11 3 2 2 7 2 2" xfId="25001"/>
    <cellStyle name="Normal 11 3 2 2 7 2 3" xfId="25002"/>
    <cellStyle name="Normal 11 3 2 2 7 3" xfId="25003"/>
    <cellStyle name="Normal 11 3 2 2 7 3 2" xfId="25004"/>
    <cellStyle name="Normal 11 3 2 2 7 3 3" xfId="25005"/>
    <cellStyle name="Normal 11 3 2 2 7 4" xfId="25006"/>
    <cellStyle name="Normal 11 3 2 2 7 4 2" xfId="25007"/>
    <cellStyle name="Normal 11 3 2 2 7 4 3" xfId="25008"/>
    <cellStyle name="Normal 11 3 2 2 7 5" xfId="25009"/>
    <cellStyle name="Normal 11 3 2 2 7 5 2" xfId="25010"/>
    <cellStyle name="Normal 11 3 2 2 7 5 3" xfId="25011"/>
    <cellStyle name="Normal 11 3 2 2 7 6" xfId="25012"/>
    <cellStyle name="Normal 11 3 2 2 7 7" xfId="25013"/>
    <cellStyle name="Normal 11 3 2 2 8" xfId="25014"/>
    <cellStyle name="Normal 11 3 2 2 8 2" xfId="25015"/>
    <cellStyle name="Normal 11 3 2 2 8 2 2" xfId="25016"/>
    <cellStyle name="Normal 11 3 2 2 8 2 3" xfId="25017"/>
    <cellStyle name="Normal 11 3 2 2 8 3" xfId="25018"/>
    <cellStyle name="Normal 11 3 2 2 8 3 2" xfId="25019"/>
    <cellStyle name="Normal 11 3 2 2 8 3 3" xfId="25020"/>
    <cellStyle name="Normal 11 3 2 2 8 4" xfId="25021"/>
    <cellStyle name="Normal 11 3 2 2 8 4 2" xfId="25022"/>
    <cellStyle name="Normal 11 3 2 2 8 4 3" xfId="25023"/>
    <cellStyle name="Normal 11 3 2 2 8 5" xfId="25024"/>
    <cellStyle name="Normal 11 3 2 2 8 5 2" xfId="25025"/>
    <cellStyle name="Normal 11 3 2 2 8 5 3" xfId="25026"/>
    <cellStyle name="Normal 11 3 2 2 8 6" xfId="25027"/>
    <cellStyle name="Normal 11 3 2 2 8 7" xfId="25028"/>
    <cellStyle name="Normal 11 3 2 2 9" xfId="25029"/>
    <cellStyle name="Normal 11 3 2 2 9 2" xfId="25030"/>
    <cellStyle name="Normal 11 3 2 2 9 3" xfId="25031"/>
    <cellStyle name="Normal 11 3 2 3" xfId="25032"/>
    <cellStyle name="Normal 11 3 2 3 10" xfId="25033"/>
    <cellStyle name="Normal 11 3 2 3 11" xfId="25034"/>
    <cellStyle name="Normal 11 3 2 3 2" xfId="25035"/>
    <cellStyle name="Normal 11 3 2 3 2 2" xfId="25036"/>
    <cellStyle name="Normal 11 3 2 3 2 2 2" xfId="25037"/>
    <cellStyle name="Normal 11 3 2 3 2 2 2 2" xfId="25038"/>
    <cellStyle name="Normal 11 3 2 3 2 2 2 3" xfId="25039"/>
    <cellStyle name="Normal 11 3 2 3 2 2 3" xfId="25040"/>
    <cellStyle name="Normal 11 3 2 3 2 2 3 2" xfId="25041"/>
    <cellStyle name="Normal 11 3 2 3 2 2 3 3" xfId="25042"/>
    <cellStyle name="Normal 11 3 2 3 2 2 4" xfId="25043"/>
    <cellStyle name="Normal 11 3 2 3 2 2 4 2" xfId="25044"/>
    <cellStyle name="Normal 11 3 2 3 2 2 4 3" xfId="25045"/>
    <cellStyle name="Normal 11 3 2 3 2 2 5" xfId="25046"/>
    <cellStyle name="Normal 11 3 2 3 2 2 5 2" xfId="25047"/>
    <cellStyle name="Normal 11 3 2 3 2 2 5 3" xfId="25048"/>
    <cellStyle name="Normal 11 3 2 3 2 2 6" xfId="25049"/>
    <cellStyle name="Normal 11 3 2 3 2 2 7" xfId="25050"/>
    <cellStyle name="Normal 11 3 2 3 2 3" xfId="25051"/>
    <cellStyle name="Normal 11 3 2 3 2 3 2" xfId="25052"/>
    <cellStyle name="Normal 11 3 2 3 2 3 3" xfId="25053"/>
    <cellStyle name="Normal 11 3 2 3 2 4" xfId="25054"/>
    <cellStyle name="Normal 11 3 2 3 2 4 2" xfId="25055"/>
    <cellStyle name="Normal 11 3 2 3 2 4 3" xfId="25056"/>
    <cellStyle name="Normal 11 3 2 3 2 5" xfId="25057"/>
    <cellStyle name="Normal 11 3 2 3 2 5 2" xfId="25058"/>
    <cellStyle name="Normal 11 3 2 3 2 5 3" xfId="25059"/>
    <cellStyle name="Normal 11 3 2 3 2 6" xfId="25060"/>
    <cellStyle name="Normal 11 3 2 3 2 6 2" xfId="25061"/>
    <cellStyle name="Normal 11 3 2 3 2 6 3" xfId="25062"/>
    <cellStyle name="Normal 11 3 2 3 2 7" xfId="25063"/>
    <cellStyle name="Normal 11 3 2 3 2 8" xfId="25064"/>
    <cellStyle name="Normal 11 3 2 3 3" xfId="25065"/>
    <cellStyle name="Normal 11 3 2 3 3 2" xfId="25066"/>
    <cellStyle name="Normal 11 3 2 3 3 2 2" xfId="25067"/>
    <cellStyle name="Normal 11 3 2 3 3 2 3" xfId="25068"/>
    <cellStyle name="Normal 11 3 2 3 3 3" xfId="25069"/>
    <cellStyle name="Normal 11 3 2 3 3 3 2" xfId="25070"/>
    <cellStyle name="Normal 11 3 2 3 3 3 3" xfId="25071"/>
    <cellStyle name="Normal 11 3 2 3 3 4" xfId="25072"/>
    <cellStyle name="Normal 11 3 2 3 3 4 2" xfId="25073"/>
    <cellStyle name="Normal 11 3 2 3 3 4 3" xfId="25074"/>
    <cellStyle name="Normal 11 3 2 3 3 5" xfId="25075"/>
    <cellStyle name="Normal 11 3 2 3 3 5 2" xfId="25076"/>
    <cellStyle name="Normal 11 3 2 3 3 5 3" xfId="25077"/>
    <cellStyle name="Normal 11 3 2 3 3 6" xfId="25078"/>
    <cellStyle name="Normal 11 3 2 3 3 7" xfId="25079"/>
    <cellStyle name="Normal 11 3 2 3 4" xfId="25080"/>
    <cellStyle name="Normal 11 3 2 3 4 2" xfId="25081"/>
    <cellStyle name="Normal 11 3 2 3 4 2 2" xfId="25082"/>
    <cellStyle name="Normal 11 3 2 3 4 2 3" xfId="25083"/>
    <cellStyle name="Normal 11 3 2 3 4 3" xfId="25084"/>
    <cellStyle name="Normal 11 3 2 3 4 3 2" xfId="25085"/>
    <cellStyle name="Normal 11 3 2 3 4 3 3" xfId="25086"/>
    <cellStyle name="Normal 11 3 2 3 4 4" xfId="25087"/>
    <cellStyle name="Normal 11 3 2 3 4 4 2" xfId="25088"/>
    <cellStyle name="Normal 11 3 2 3 4 4 3" xfId="25089"/>
    <cellStyle name="Normal 11 3 2 3 4 5" xfId="25090"/>
    <cellStyle name="Normal 11 3 2 3 4 5 2" xfId="25091"/>
    <cellStyle name="Normal 11 3 2 3 4 5 3" xfId="25092"/>
    <cellStyle name="Normal 11 3 2 3 4 6" xfId="25093"/>
    <cellStyle name="Normal 11 3 2 3 4 7" xfId="25094"/>
    <cellStyle name="Normal 11 3 2 3 5" xfId="25095"/>
    <cellStyle name="Normal 11 3 2 3 5 2" xfId="25096"/>
    <cellStyle name="Normal 11 3 2 3 5 2 2" xfId="25097"/>
    <cellStyle name="Normal 11 3 2 3 5 2 3" xfId="25098"/>
    <cellStyle name="Normal 11 3 2 3 5 3" xfId="25099"/>
    <cellStyle name="Normal 11 3 2 3 5 3 2" xfId="25100"/>
    <cellStyle name="Normal 11 3 2 3 5 3 3" xfId="25101"/>
    <cellStyle name="Normal 11 3 2 3 5 4" xfId="25102"/>
    <cellStyle name="Normal 11 3 2 3 5 4 2" xfId="25103"/>
    <cellStyle name="Normal 11 3 2 3 5 4 3" xfId="25104"/>
    <cellStyle name="Normal 11 3 2 3 5 5" xfId="25105"/>
    <cellStyle name="Normal 11 3 2 3 5 5 2" xfId="25106"/>
    <cellStyle name="Normal 11 3 2 3 5 5 3" xfId="25107"/>
    <cellStyle name="Normal 11 3 2 3 5 6" xfId="25108"/>
    <cellStyle name="Normal 11 3 2 3 5 7" xfId="25109"/>
    <cellStyle name="Normal 11 3 2 3 6" xfId="25110"/>
    <cellStyle name="Normal 11 3 2 3 6 2" xfId="25111"/>
    <cellStyle name="Normal 11 3 2 3 6 3" xfId="25112"/>
    <cellStyle name="Normal 11 3 2 3 7" xfId="25113"/>
    <cellStyle name="Normal 11 3 2 3 7 2" xfId="25114"/>
    <cellStyle name="Normal 11 3 2 3 7 3" xfId="25115"/>
    <cellStyle name="Normal 11 3 2 3 8" xfId="25116"/>
    <cellStyle name="Normal 11 3 2 3 8 2" xfId="25117"/>
    <cellStyle name="Normal 11 3 2 3 8 3" xfId="25118"/>
    <cellStyle name="Normal 11 3 2 3 9" xfId="25119"/>
    <cellStyle name="Normal 11 3 2 3 9 2" xfId="25120"/>
    <cellStyle name="Normal 11 3 2 3 9 3" xfId="25121"/>
    <cellStyle name="Normal 11 3 2 4" xfId="25122"/>
    <cellStyle name="Normal 11 3 2 4 2" xfId="25123"/>
    <cellStyle name="Normal 11 3 2 4 2 2" xfId="25124"/>
    <cellStyle name="Normal 11 3 2 4 2 2 2" xfId="25125"/>
    <cellStyle name="Normal 11 3 2 4 2 2 3" xfId="25126"/>
    <cellStyle name="Normal 11 3 2 4 2 3" xfId="25127"/>
    <cellStyle name="Normal 11 3 2 4 2 3 2" xfId="25128"/>
    <cellStyle name="Normal 11 3 2 4 2 3 3" xfId="25129"/>
    <cellStyle name="Normal 11 3 2 4 2 4" xfId="25130"/>
    <cellStyle name="Normal 11 3 2 4 2 4 2" xfId="25131"/>
    <cellStyle name="Normal 11 3 2 4 2 4 3" xfId="25132"/>
    <cellStyle name="Normal 11 3 2 4 2 5" xfId="25133"/>
    <cellStyle name="Normal 11 3 2 4 2 5 2" xfId="25134"/>
    <cellStyle name="Normal 11 3 2 4 2 5 3" xfId="25135"/>
    <cellStyle name="Normal 11 3 2 4 2 6" xfId="25136"/>
    <cellStyle name="Normal 11 3 2 4 2 7" xfId="25137"/>
    <cellStyle name="Normal 11 3 2 4 3" xfId="25138"/>
    <cellStyle name="Normal 11 3 2 4 3 2" xfId="25139"/>
    <cellStyle name="Normal 11 3 2 4 3 3" xfId="25140"/>
    <cellStyle name="Normal 11 3 2 4 4" xfId="25141"/>
    <cellStyle name="Normal 11 3 2 4 4 2" xfId="25142"/>
    <cellStyle name="Normal 11 3 2 4 4 3" xfId="25143"/>
    <cellStyle name="Normal 11 3 2 4 5" xfId="25144"/>
    <cellStyle name="Normal 11 3 2 4 5 2" xfId="25145"/>
    <cellStyle name="Normal 11 3 2 4 5 3" xfId="25146"/>
    <cellStyle name="Normal 11 3 2 4 6" xfId="25147"/>
    <cellStyle name="Normal 11 3 2 4 6 2" xfId="25148"/>
    <cellStyle name="Normal 11 3 2 4 6 3" xfId="25149"/>
    <cellStyle name="Normal 11 3 2 4 7" xfId="25150"/>
    <cellStyle name="Normal 11 3 2 4 8" xfId="25151"/>
    <cellStyle name="Normal 11 3 2 5" xfId="25152"/>
    <cellStyle name="Normal 11 3 2 5 2" xfId="25153"/>
    <cellStyle name="Normal 11 3 2 5 2 2" xfId="25154"/>
    <cellStyle name="Normal 11 3 2 5 2 2 2" xfId="25155"/>
    <cellStyle name="Normal 11 3 2 5 2 2 3" xfId="25156"/>
    <cellStyle name="Normal 11 3 2 5 2 3" xfId="25157"/>
    <cellStyle name="Normal 11 3 2 5 2 3 2" xfId="25158"/>
    <cellStyle name="Normal 11 3 2 5 2 3 3" xfId="25159"/>
    <cellStyle name="Normal 11 3 2 5 2 4" xfId="25160"/>
    <cellStyle name="Normal 11 3 2 5 2 4 2" xfId="25161"/>
    <cellStyle name="Normal 11 3 2 5 2 4 3" xfId="25162"/>
    <cellStyle name="Normal 11 3 2 5 2 5" xfId="25163"/>
    <cellStyle name="Normal 11 3 2 5 2 5 2" xfId="25164"/>
    <cellStyle name="Normal 11 3 2 5 2 5 3" xfId="25165"/>
    <cellStyle name="Normal 11 3 2 5 2 6" xfId="25166"/>
    <cellStyle name="Normal 11 3 2 5 2 7" xfId="25167"/>
    <cellStyle name="Normal 11 3 2 5 3" xfId="25168"/>
    <cellStyle name="Normal 11 3 2 5 3 2" xfId="25169"/>
    <cellStyle name="Normal 11 3 2 5 3 3" xfId="25170"/>
    <cellStyle name="Normal 11 3 2 5 4" xfId="25171"/>
    <cellStyle name="Normal 11 3 2 5 4 2" xfId="25172"/>
    <cellStyle name="Normal 11 3 2 5 4 3" xfId="25173"/>
    <cellStyle name="Normal 11 3 2 5 5" xfId="25174"/>
    <cellStyle name="Normal 11 3 2 5 5 2" xfId="25175"/>
    <cellStyle name="Normal 11 3 2 5 5 3" xfId="25176"/>
    <cellStyle name="Normal 11 3 2 5 6" xfId="25177"/>
    <cellStyle name="Normal 11 3 2 5 6 2" xfId="25178"/>
    <cellStyle name="Normal 11 3 2 5 6 3" xfId="25179"/>
    <cellStyle name="Normal 11 3 2 5 7" xfId="25180"/>
    <cellStyle name="Normal 11 3 2 5 8" xfId="25181"/>
    <cellStyle name="Normal 11 3 2 6" xfId="25182"/>
    <cellStyle name="Normal 11 3 2 6 2" xfId="25183"/>
    <cellStyle name="Normal 11 3 2 6 2 2" xfId="25184"/>
    <cellStyle name="Normal 11 3 2 6 2 3" xfId="25185"/>
    <cellStyle name="Normal 11 3 2 6 3" xfId="25186"/>
    <cellStyle name="Normal 11 3 2 6 3 2" xfId="25187"/>
    <cellStyle name="Normal 11 3 2 6 3 3" xfId="25188"/>
    <cellStyle name="Normal 11 3 2 6 4" xfId="25189"/>
    <cellStyle name="Normal 11 3 2 6 4 2" xfId="25190"/>
    <cellStyle name="Normal 11 3 2 6 4 3" xfId="25191"/>
    <cellStyle name="Normal 11 3 2 6 5" xfId="25192"/>
    <cellStyle name="Normal 11 3 2 6 5 2" xfId="25193"/>
    <cellStyle name="Normal 11 3 2 6 5 3" xfId="25194"/>
    <cellStyle name="Normal 11 3 2 6 6" xfId="25195"/>
    <cellStyle name="Normal 11 3 2 6 7" xfId="25196"/>
    <cellStyle name="Normal 11 3 2 7" xfId="25197"/>
    <cellStyle name="Normal 11 3 2 7 2" xfId="25198"/>
    <cellStyle name="Normal 11 3 2 7 2 2" xfId="25199"/>
    <cellStyle name="Normal 11 3 2 7 2 3" xfId="25200"/>
    <cellStyle name="Normal 11 3 2 7 3" xfId="25201"/>
    <cellStyle name="Normal 11 3 2 7 3 2" xfId="25202"/>
    <cellStyle name="Normal 11 3 2 7 3 3" xfId="25203"/>
    <cellStyle name="Normal 11 3 2 7 4" xfId="25204"/>
    <cellStyle name="Normal 11 3 2 7 4 2" xfId="25205"/>
    <cellStyle name="Normal 11 3 2 7 4 3" xfId="25206"/>
    <cellStyle name="Normal 11 3 2 7 5" xfId="25207"/>
    <cellStyle name="Normal 11 3 2 7 5 2" xfId="25208"/>
    <cellStyle name="Normal 11 3 2 7 5 3" xfId="25209"/>
    <cellStyle name="Normal 11 3 2 7 6" xfId="25210"/>
    <cellStyle name="Normal 11 3 2 7 7" xfId="25211"/>
    <cellStyle name="Normal 11 3 2 8" xfId="25212"/>
    <cellStyle name="Normal 11 3 2 8 2" xfId="25213"/>
    <cellStyle name="Normal 11 3 2 8 2 2" xfId="25214"/>
    <cellStyle name="Normal 11 3 2 8 2 3" xfId="25215"/>
    <cellStyle name="Normal 11 3 2 8 3" xfId="25216"/>
    <cellStyle name="Normal 11 3 2 8 3 2" xfId="25217"/>
    <cellStyle name="Normal 11 3 2 8 3 3" xfId="25218"/>
    <cellStyle name="Normal 11 3 2 8 4" xfId="25219"/>
    <cellStyle name="Normal 11 3 2 8 4 2" xfId="25220"/>
    <cellStyle name="Normal 11 3 2 8 4 3" xfId="25221"/>
    <cellStyle name="Normal 11 3 2 8 5" xfId="25222"/>
    <cellStyle name="Normal 11 3 2 8 5 2" xfId="25223"/>
    <cellStyle name="Normal 11 3 2 8 5 3" xfId="25224"/>
    <cellStyle name="Normal 11 3 2 8 6" xfId="25225"/>
    <cellStyle name="Normal 11 3 2 8 7" xfId="25226"/>
    <cellStyle name="Normal 11 3 2 9" xfId="25227"/>
    <cellStyle name="Normal 11 3 2 9 2" xfId="25228"/>
    <cellStyle name="Normal 11 3 2 9 2 2" xfId="25229"/>
    <cellStyle name="Normal 11 3 2 9 2 3" xfId="25230"/>
    <cellStyle name="Normal 11 3 2 9 3" xfId="25231"/>
    <cellStyle name="Normal 11 3 2 9 3 2" xfId="25232"/>
    <cellStyle name="Normal 11 3 2 9 3 3" xfId="25233"/>
    <cellStyle name="Normal 11 3 2 9 4" xfId="25234"/>
    <cellStyle name="Normal 11 3 2 9 4 2" xfId="25235"/>
    <cellStyle name="Normal 11 3 2 9 4 3" xfId="25236"/>
    <cellStyle name="Normal 11 3 2 9 5" xfId="25237"/>
    <cellStyle name="Normal 11 3 2 9 5 2" xfId="25238"/>
    <cellStyle name="Normal 11 3 2 9 5 3" xfId="25239"/>
    <cellStyle name="Normal 11 3 2 9 6" xfId="25240"/>
    <cellStyle name="Normal 11 3 2 9 7" xfId="25241"/>
    <cellStyle name="Normal 11 3 3" xfId="25242"/>
    <cellStyle name="Normal 11 3 3 10" xfId="25243"/>
    <cellStyle name="Normal 11 3 3 10 2" xfId="25244"/>
    <cellStyle name="Normal 11 3 3 10 3" xfId="25245"/>
    <cellStyle name="Normal 11 3 3 11" xfId="25246"/>
    <cellStyle name="Normal 11 3 3 11 2" xfId="25247"/>
    <cellStyle name="Normal 11 3 3 11 3" xfId="25248"/>
    <cellStyle name="Normal 11 3 3 12" xfId="25249"/>
    <cellStyle name="Normal 11 3 3 12 2" xfId="25250"/>
    <cellStyle name="Normal 11 3 3 12 3" xfId="25251"/>
    <cellStyle name="Normal 11 3 3 13" xfId="25252"/>
    <cellStyle name="Normal 11 3 3 14" xfId="25253"/>
    <cellStyle name="Normal 11 3 3 2" xfId="25254"/>
    <cellStyle name="Normal 11 3 3 2 10" xfId="25255"/>
    <cellStyle name="Normal 11 3 3 2 11" xfId="25256"/>
    <cellStyle name="Normal 11 3 3 2 2" xfId="25257"/>
    <cellStyle name="Normal 11 3 3 2 2 2" xfId="25258"/>
    <cellStyle name="Normal 11 3 3 2 2 2 2" xfId="25259"/>
    <cellStyle name="Normal 11 3 3 2 2 2 2 2" xfId="25260"/>
    <cellStyle name="Normal 11 3 3 2 2 2 2 3" xfId="25261"/>
    <cellStyle name="Normal 11 3 3 2 2 2 3" xfId="25262"/>
    <cellStyle name="Normal 11 3 3 2 2 2 3 2" xfId="25263"/>
    <cellStyle name="Normal 11 3 3 2 2 2 3 3" xfId="25264"/>
    <cellStyle name="Normal 11 3 3 2 2 2 4" xfId="25265"/>
    <cellStyle name="Normal 11 3 3 2 2 2 4 2" xfId="25266"/>
    <cellStyle name="Normal 11 3 3 2 2 2 4 3" xfId="25267"/>
    <cellStyle name="Normal 11 3 3 2 2 2 5" xfId="25268"/>
    <cellStyle name="Normal 11 3 3 2 2 2 5 2" xfId="25269"/>
    <cellStyle name="Normal 11 3 3 2 2 2 5 3" xfId="25270"/>
    <cellStyle name="Normal 11 3 3 2 2 2 6" xfId="25271"/>
    <cellStyle name="Normal 11 3 3 2 2 2 7" xfId="25272"/>
    <cellStyle name="Normal 11 3 3 2 2 3" xfId="25273"/>
    <cellStyle name="Normal 11 3 3 2 2 3 2" xfId="25274"/>
    <cellStyle name="Normal 11 3 3 2 2 3 3" xfId="25275"/>
    <cellStyle name="Normal 11 3 3 2 2 4" xfId="25276"/>
    <cellStyle name="Normal 11 3 3 2 2 4 2" xfId="25277"/>
    <cellStyle name="Normal 11 3 3 2 2 4 3" xfId="25278"/>
    <cellStyle name="Normal 11 3 3 2 2 5" xfId="25279"/>
    <cellStyle name="Normal 11 3 3 2 2 5 2" xfId="25280"/>
    <cellStyle name="Normal 11 3 3 2 2 5 3" xfId="25281"/>
    <cellStyle name="Normal 11 3 3 2 2 6" xfId="25282"/>
    <cellStyle name="Normal 11 3 3 2 2 6 2" xfId="25283"/>
    <cellStyle name="Normal 11 3 3 2 2 6 3" xfId="25284"/>
    <cellStyle name="Normal 11 3 3 2 2 7" xfId="25285"/>
    <cellStyle name="Normal 11 3 3 2 2 8" xfId="25286"/>
    <cellStyle name="Normal 11 3 3 2 3" xfId="25287"/>
    <cellStyle name="Normal 11 3 3 2 3 2" xfId="25288"/>
    <cellStyle name="Normal 11 3 3 2 3 2 2" xfId="25289"/>
    <cellStyle name="Normal 11 3 3 2 3 2 3" xfId="25290"/>
    <cellStyle name="Normal 11 3 3 2 3 3" xfId="25291"/>
    <cellStyle name="Normal 11 3 3 2 3 3 2" xfId="25292"/>
    <cellStyle name="Normal 11 3 3 2 3 3 3" xfId="25293"/>
    <cellStyle name="Normal 11 3 3 2 3 4" xfId="25294"/>
    <cellStyle name="Normal 11 3 3 2 3 4 2" xfId="25295"/>
    <cellStyle name="Normal 11 3 3 2 3 4 3" xfId="25296"/>
    <cellStyle name="Normal 11 3 3 2 3 5" xfId="25297"/>
    <cellStyle name="Normal 11 3 3 2 3 5 2" xfId="25298"/>
    <cellStyle name="Normal 11 3 3 2 3 5 3" xfId="25299"/>
    <cellStyle name="Normal 11 3 3 2 3 6" xfId="25300"/>
    <cellStyle name="Normal 11 3 3 2 3 7" xfId="25301"/>
    <cellStyle name="Normal 11 3 3 2 4" xfId="25302"/>
    <cellStyle name="Normal 11 3 3 2 4 2" xfId="25303"/>
    <cellStyle name="Normal 11 3 3 2 4 2 2" xfId="25304"/>
    <cellStyle name="Normal 11 3 3 2 4 2 3" xfId="25305"/>
    <cellStyle name="Normal 11 3 3 2 4 3" xfId="25306"/>
    <cellStyle name="Normal 11 3 3 2 4 3 2" xfId="25307"/>
    <cellStyle name="Normal 11 3 3 2 4 3 3" xfId="25308"/>
    <cellStyle name="Normal 11 3 3 2 4 4" xfId="25309"/>
    <cellStyle name="Normal 11 3 3 2 4 4 2" xfId="25310"/>
    <cellStyle name="Normal 11 3 3 2 4 4 3" xfId="25311"/>
    <cellStyle name="Normal 11 3 3 2 4 5" xfId="25312"/>
    <cellStyle name="Normal 11 3 3 2 4 5 2" xfId="25313"/>
    <cellStyle name="Normal 11 3 3 2 4 5 3" xfId="25314"/>
    <cellStyle name="Normal 11 3 3 2 4 6" xfId="25315"/>
    <cellStyle name="Normal 11 3 3 2 4 7" xfId="25316"/>
    <cellStyle name="Normal 11 3 3 2 5" xfId="25317"/>
    <cellStyle name="Normal 11 3 3 2 5 2" xfId="25318"/>
    <cellStyle name="Normal 11 3 3 2 5 2 2" xfId="25319"/>
    <cellStyle name="Normal 11 3 3 2 5 2 3" xfId="25320"/>
    <cellStyle name="Normal 11 3 3 2 5 3" xfId="25321"/>
    <cellStyle name="Normal 11 3 3 2 5 3 2" xfId="25322"/>
    <cellStyle name="Normal 11 3 3 2 5 3 3" xfId="25323"/>
    <cellStyle name="Normal 11 3 3 2 5 4" xfId="25324"/>
    <cellStyle name="Normal 11 3 3 2 5 4 2" xfId="25325"/>
    <cellStyle name="Normal 11 3 3 2 5 4 3" xfId="25326"/>
    <cellStyle name="Normal 11 3 3 2 5 5" xfId="25327"/>
    <cellStyle name="Normal 11 3 3 2 5 5 2" xfId="25328"/>
    <cellStyle name="Normal 11 3 3 2 5 5 3" xfId="25329"/>
    <cellStyle name="Normal 11 3 3 2 5 6" xfId="25330"/>
    <cellStyle name="Normal 11 3 3 2 5 7" xfId="25331"/>
    <cellStyle name="Normal 11 3 3 2 6" xfId="25332"/>
    <cellStyle name="Normal 11 3 3 2 6 2" xfId="25333"/>
    <cellStyle name="Normal 11 3 3 2 6 3" xfId="25334"/>
    <cellStyle name="Normal 11 3 3 2 7" xfId="25335"/>
    <cellStyle name="Normal 11 3 3 2 7 2" xfId="25336"/>
    <cellStyle name="Normal 11 3 3 2 7 3" xfId="25337"/>
    <cellStyle name="Normal 11 3 3 2 8" xfId="25338"/>
    <cellStyle name="Normal 11 3 3 2 8 2" xfId="25339"/>
    <cellStyle name="Normal 11 3 3 2 8 3" xfId="25340"/>
    <cellStyle name="Normal 11 3 3 2 9" xfId="25341"/>
    <cellStyle name="Normal 11 3 3 2 9 2" xfId="25342"/>
    <cellStyle name="Normal 11 3 3 2 9 3" xfId="25343"/>
    <cellStyle name="Normal 11 3 3 3" xfId="25344"/>
    <cellStyle name="Normal 11 3 3 3 2" xfId="25345"/>
    <cellStyle name="Normal 11 3 3 3 2 2" xfId="25346"/>
    <cellStyle name="Normal 11 3 3 3 2 2 2" xfId="25347"/>
    <cellStyle name="Normal 11 3 3 3 2 2 3" xfId="25348"/>
    <cellStyle name="Normal 11 3 3 3 2 3" xfId="25349"/>
    <cellStyle name="Normal 11 3 3 3 2 3 2" xfId="25350"/>
    <cellStyle name="Normal 11 3 3 3 2 3 3" xfId="25351"/>
    <cellStyle name="Normal 11 3 3 3 2 4" xfId="25352"/>
    <cellStyle name="Normal 11 3 3 3 2 4 2" xfId="25353"/>
    <cellStyle name="Normal 11 3 3 3 2 4 3" xfId="25354"/>
    <cellStyle name="Normal 11 3 3 3 2 5" xfId="25355"/>
    <cellStyle name="Normal 11 3 3 3 2 5 2" xfId="25356"/>
    <cellStyle name="Normal 11 3 3 3 2 5 3" xfId="25357"/>
    <cellStyle name="Normal 11 3 3 3 2 6" xfId="25358"/>
    <cellStyle name="Normal 11 3 3 3 2 7" xfId="25359"/>
    <cellStyle name="Normal 11 3 3 3 3" xfId="25360"/>
    <cellStyle name="Normal 11 3 3 3 3 2" xfId="25361"/>
    <cellStyle name="Normal 11 3 3 3 3 3" xfId="25362"/>
    <cellStyle name="Normal 11 3 3 3 4" xfId="25363"/>
    <cellStyle name="Normal 11 3 3 3 4 2" xfId="25364"/>
    <cellStyle name="Normal 11 3 3 3 4 3" xfId="25365"/>
    <cellStyle name="Normal 11 3 3 3 5" xfId="25366"/>
    <cellStyle name="Normal 11 3 3 3 5 2" xfId="25367"/>
    <cellStyle name="Normal 11 3 3 3 5 3" xfId="25368"/>
    <cellStyle name="Normal 11 3 3 3 6" xfId="25369"/>
    <cellStyle name="Normal 11 3 3 3 6 2" xfId="25370"/>
    <cellStyle name="Normal 11 3 3 3 6 3" xfId="25371"/>
    <cellStyle name="Normal 11 3 3 3 7" xfId="25372"/>
    <cellStyle name="Normal 11 3 3 3 8" xfId="25373"/>
    <cellStyle name="Normal 11 3 3 4" xfId="25374"/>
    <cellStyle name="Normal 11 3 3 4 2" xfId="25375"/>
    <cellStyle name="Normal 11 3 3 4 2 2" xfId="25376"/>
    <cellStyle name="Normal 11 3 3 4 2 2 2" xfId="25377"/>
    <cellStyle name="Normal 11 3 3 4 2 2 3" xfId="25378"/>
    <cellStyle name="Normal 11 3 3 4 2 3" xfId="25379"/>
    <cellStyle name="Normal 11 3 3 4 2 3 2" xfId="25380"/>
    <cellStyle name="Normal 11 3 3 4 2 3 3" xfId="25381"/>
    <cellStyle name="Normal 11 3 3 4 2 4" xfId="25382"/>
    <cellStyle name="Normal 11 3 3 4 2 4 2" xfId="25383"/>
    <cellStyle name="Normal 11 3 3 4 2 4 3" xfId="25384"/>
    <cellStyle name="Normal 11 3 3 4 2 5" xfId="25385"/>
    <cellStyle name="Normal 11 3 3 4 2 5 2" xfId="25386"/>
    <cellStyle name="Normal 11 3 3 4 2 5 3" xfId="25387"/>
    <cellStyle name="Normal 11 3 3 4 2 6" xfId="25388"/>
    <cellStyle name="Normal 11 3 3 4 2 7" xfId="25389"/>
    <cellStyle name="Normal 11 3 3 4 3" xfId="25390"/>
    <cellStyle name="Normal 11 3 3 4 3 2" xfId="25391"/>
    <cellStyle name="Normal 11 3 3 4 3 3" xfId="25392"/>
    <cellStyle name="Normal 11 3 3 4 4" xfId="25393"/>
    <cellStyle name="Normal 11 3 3 4 4 2" xfId="25394"/>
    <cellStyle name="Normal 11 3 3 4 4 3" xfId="25395"/>
    <cellStyle name="Normal 11 3 3 4 5" xfId="25396"/>
    <cellStyle name="Normal 11 3 3 4 5 2" xfId="25397"/>
    <cellStyle name="Normal 11 3 3 4 5 3" xfId="25398"/>
    <cellStyle name="Normal 11 3 3 4 6" xfId="25399"/>
    <cellStyle name="Normal 11 3 3 4 6 2" xfId="25400"/>
    <cellStyle name="Normal 11 3 3 4 6 3" xfId="25401"/>
    <cellStyle name="Normal 11 3 3 4 7" xfId="25402"/>
    <cellStyle name="Normal 11 3 3 4 8" xfId="25403"/>
    <cellStyle name="Normal 11 3 3 5" xfId="25404"/>
    <cellStyle name="Normal 11 3 3 5 2" xfId="25405"/>
    <cellStyle name="Normal 11 3 3 5 2 2" xfId="25406"/>
    <cellStyle name="Normal 11 3 3 5 2 3" xfId="25407"/>
    <cellStyle name="Normal 11 3 3 5 3" xfId="25408"/>
    <cellStyle name="Normal 11 3 3 5 3 2" xfId="25409"/>
    <cellStyle name="Normal 11 3 3 5 3 3" xfId="25410"/>
    <cellStyle name="Normal 11 3 3 5 4" xfId="25411"/>
    <cellStyle name="Normal 11 3 3 5 4 2" xfId="25412"/>
    <cellStyle name="Normal 11 3 3 5 4 3" xfId="25413"/>
    <cellStyle name="Normal 11 3 3 5 5" xfId="25414"/>
    <cellStyle name="Normal 11 3 3 5 5 2" xfId="25415"/>
    <cellStyle name="Normal 11 3 3 5 5 3" xfId="25416"/>
    <cellStyle name="Normal 11 3 3 5 6" xfId="25417"/>
    <cellStyle name="Normal 11 3 3 5 7" xfId="25418"/>
    <cellStyle name="Normal 11 3 3 6" xfId="25419"/>
    <cellStyle name="Normal 11 3 3 6 2" xfId="25420"/>
    <cellStyle name="Normal 11 3 3 6 2 2" xfId="25421"/>
    <cellStyle name="Normal 11 3 3 6 2 3" xfId="25422"/>
    <cellStyle name="Normal 11 3 3 6 3" xfId="25423"/>
    <cellStyle name="Normal 11 3 3 6 3 2" xfId="25424"/>
    <cellStyle name="Normal 11 3 3 6 3 3" xfId="25425"/>
    <cellStyle name="Normal 11 3 3 6 4" xfId="25426"/>
    <cellStyle name="Normal 11 3 3 6 4 2" xfId="25427"/>
    <cellStyle name="Normal 11 3 3 6 4 3" xfId="25428"/>
    <cellStyle name="Normal 11 3 3 6 5" xfId="25429"/>
    <cellStyle name="Normal 11 3 3 6 5 2" xfId="25430"/>
    <cellStyle name="Normal 11 3 3 6 5 3" xfId="25431"/>
    <cellStyle name="Normal 11 3 3 6 6" xfId="25432"/>
    <cellStyle name="Normal 11 3 3 6 7" xfId="25433"/>
    <cellStyle name="Normal 11 3 3 7" xfId="25434"/>
    <cellStyle name="Normal 11 3 3 7 2" xfId="25435"/>
    <cellStyle name="Normal 11 3 3 7 2 2" xfId="25436"/>
    <cellStyle name="Normal 11 3 3 7 2 3" xfId="25437"/>
    <cellStyle name="Normal 11 3 3 7 3" xfId="25438"/>
    <cellStyle name="Normal 11 3 3 7 3 2" xfId="25439"/>
    <cellStyle name="Normal 11 3 3 7 3 3" xfId="25440"/>
    <cellStyle name="Normal 11 3 3 7 4" xfId="25441"/>
    <cellStyle name="Normal 11 3 3 7 4 2" xfId="25442"/>
    <cellStyle name="Normal 11 3 3 7 4 3" xfId="25443"/>
    <cellStyle name="Normal 11 3 3 7 5" xfId="25444"/>
    <cellStyle name="Normal 11 3 3 7 5 2" xfId="25445"/>
    <cellStyle name="Normal 11 3 3 7 5 3" xfId="25446"/>
    <cellStyle name="Normal 11 3 3 7 6" xfId="25447"/>
    <cellStyle name="Normal 11 3 3 7 7" xfId="25448"/>
    <cellStyle name="Normal 11 3 3 8" xfId="25449"/>
    <cellStyle name="Normal 11 3 3 8 2" xfId="25450"/>
    <cellStyle name="Normal 11 3 3 8 2 2" xfId="25451"/>
    <cellStyle name="Normal 11 3 3 8 2 3" xfId="25452"/>
    <cellStyle name="Normal 11 3 3 8 3" xfId="25453"/>
    <cellStyle name="Normal 11 3 3 8 3 2" xfId="25454"/>
    <cellStyle name="Normal 11 3 3 8 3 3" xfId="25455"/>
    <cellStyle name="Normal 11 3 3 8 4" xfId="25456"/>
    <cellStyle name="Normal 11 3 3 8 4 2" xfId="25457"/>
    <cellStyle name="Normal 11 3 3 8 4 3" xfId="25458"/>
    <cellStyle name="Normal 11 3 3 8 5" xfId="25459"/>
    <cellStyle name="Normal 11 3 3 8 5 2" xfId="25460"/>
    <cellStyle name="Normal 11 3 3 8 5 3" xfId="25461"/>
    <cellStyle name="Normal 11 3 3 8 6" xfId="25462"/>
    <cellStyle name="Normal 11 3 3 8 7" xfId="25463"/>
    <cellStyle name="Normal 11 3 3 9" xfId="25464"/>
    <cellStyle name="Normal 11 3 3 9 2" xfId="25465"/>
    <cellStyle name="Normal 11 3 3 9 3" xfId="25466"/>
    <cellStyle name="Normal 11 3 4" xfId="25467"/>
    <cellStyle name="Normal 11 3 4 10" xfId="25468"/>
    <cellStyle name="Normal 11 3 4 11" xfId="25469"/>
    <cellStyle name="Normal 11 3 4 2" xfId="25470"/>
    <cellStyle name="Normal 11 3 4 2 2" xfId="25471"/>
    <cellStyle name="Normal 11 3 4 2 2 2" xfId="25472"/>
    <cellStyle name="Normal 11 3 4 2 2 2 2" xfId="25473"/>
    <cellStyle name="Normal 11 3 4 2 2 2 3" xfId="25474"/>
    <cellStyle name="Normal 11 3 4 2 2 3" xfId="25475"/>
    <cellStyle name="Normal 11 3 4 2 2 3 2" xfId="25476"/>
    <cellStyle name="Normal 11 3 4 2 2 3 3" xfId="25477"/>
    <cellStyle name="Normal 11 3 4 2 2 4" xfId="25478"/>
    <cellStyle name="Normal 11 3 4 2 2 4 2" xfId="25479"/>
    <cellStyle name="Normal 11 3 4 2 2 4 3" xfId="25480"/>
    <cellStyle name="Normal 11 3 4 2 2 5" xfId="25481"/>
    <cellStyle name="Normal 11 3 4 2 2 5 2" xfId="25482"/>
    <cellStyle name="Normal 11 3 4 2 2 5 3" xfId="25483"/>
    <cellStyle name="Normal 11 3 4 2 2 6" xfId="25484"/>
    <cellStyle name="Normal 11 3 4 2 2 7" xfId="25485"/>
    <cellStyle name="Normal 11 3 4 2 3" xfId="25486"/>
    <cellStyle name="Normal 11 3 4 2 3 2" xfId="25487"/>
    <cellStyle name="Normal 11 3 4 2 3 3" xfId="25488"/>
    <cellStyle name="Normal 11 3 4 2 4" xfId="25489"/>
    <cellStyle name="Normal 11 3 4 2 4 2" xfId="25490"/>
    <cellStyle name="Normal 11 3 4 2 4 3" xfId="25491"/>
    <cellStyle name="Normal 11 3 4 2 5" xfId="25492"/>
    <cellStyle name="Normal 11 3 4 2 5 2" xfId="25493"/>
    <cellStyle name="Normal 11 3 4 2 5 3" xfId="25494"/>
    <cellStyle name="Normal 11 3 4 2 6" xfId="25495"/>
    <cellStyle name="Normal 11 3 4 2 6 2" xfId="25496"/>
    <cellStyle name="Normal 11 3 4 2 6 3" xfId="25497"/>
    <cellStyle name="Normal 11 3 4 2 7" xfId="25498"/>
    <cellStyle name="Normal 11 3 4 2 8" xfId="25499"/>
    <cellStyle name="Normal 11 3 4 3" xfId="25500"/>
    <cellStyle name="Normal 11 3 4 3 2" xfId="25501"/>
    <cellStyle name="Normal 11 3 4 3 2 2" xfId="25502"/>
    <cellStyle name="Normal 11 3 4 3 2 3" xfId="25503"/>
    <cellStyle name="Normal 11 3 4 3 3" xfId="25504"/>
    <cellStyle name="Normal 11 3 4 3 3 2" xfId="25505"/>
    <cellStyle name="Normal 11 3 4 3 3 3" xfId="25506"/>
    <cellStyle name="Normal 11 3 4 3 4" xfId="25507"/>
    <cellStyle name="Normal 11 3 4 3 4 2" xfId="25508"/>
    <cellStyle name="Normal 11 3 4 3 4 3" xfId="25509"/>
    <cellStyle name="Normal 11 3 4 3 5" xfId="25510"/>
    <cellStyle name="Normal 11 3 4 3 5 2" xfId="25511"/>
    <cellStyle name="Normal 11 3 4 3 5 3" xfId="25512"/>
    <cellStyle name="Normal 11 3 4 3 6" xfId="25513"/>
    <cellStyle name="Normal 11 3 4 3 7" xfId="25514"/>
    <cellStyle name="Normal 11 3 4 4" xfId="25515"/>
    <cellStyle name="Normal 11 3 4 4 2" xfId="25516"/>
    <cellStyle name="Normal 11 3 4 4 2 2" xfId="25517"/>
    <cellStyle name="Normal 11 3 4 4 2 3" xfId="25518"/>
    <cellStyle name="Normal 11 3 4 4 3" xfId="25519"/>
    <cellStyle name="Normal 11 3 4 4 3 2" xfId="25520"/>
    <cellStyle name="Normal 11 3 4 4 3 3" xfId="25521"/>
    <cellStyle name="Normal 11 3 4 4 4" xfId="25522"/>
    <cellStyle name="Normal 11 3 4 4 4 2" xfId="25523"/>
    <cellStyle name="Normal 11 3 4 4 4 3" xfId="25524"/>
    <cellStyle name="Normal 11 3 4 4 5" xfId="25525"/>
    <cellStyle name="Normal 11 3 4 4 5 2" xfId="25526"/>
    <cellStyle name="Normal 11 3 4 4 5 3" xfId="25527"/>
    <cellStyle name="Normal 11 3 4 4 6" xfId="25528"/>
    <cellStyle name="Normal 11 3 4 4 7" xfId="25529"/>
    <cellStyle name="Normal 11 3 4 5" xfId="25530"/>
    <cellStyle name="Normal 11 3 4 5 2" xfId="25531"/>
    <cellStyle name="Normal 11 3 4 5 2 2" xfId="25532"/>
    <cellStyle name="Normal 11 3 4 5 2 3" xfId="25533"/>
    <cellStyle name="Normal 11 3 4 5 3" xfId="25534"/>
    <cellStyle name="Normal 11 3 4 5 3 2" xfId="25535"/>
    <cellStyle name="Normal 11 3 4 5 3 3" xfId="25536"/>
    <cellStyle name="Normal 11 3 4 5 4" xfId="25537"/>
    <cellStyle name="Normal 11 3 4 5 4 2" xfId="25538"/>
    <cellStyle name="Normal 11 3 4 5 4 3" xfId="25539"/>
    <cellStyle name="Normal 11 3 4 5 5" xfId="25540"/>
    <cellStyle name="Normal 11 3 4 5 5 2" xfId="25541"/>
    <cellStyle name="Normal 11 3 4 5 5 3" xfId="25542"/>
    <cellStyle name="Normal 11 3 4 5 6" xfId="25543"/>
    <cellStyle name="Normal 11 3 4 5 7" xfId="25544"/>
    <cellStyle name="Normal 11 3 4 6" xfId="25545"/>
    <cellStyle name="Normal 11 3 4 6 2" xfId="25546"/>
    <cellStyle name="Normal 11 3 4 6 3" xfId="25547"/>
    <cellStyle name="Normal 11 3 4 7" xfId="25548"/>
    <cellStyle name="Normal 11 3 4 7 2" xfId="25549"/>
    <cellStyle name="Normal 11 3 4 7 3" xfId="25550"/>
    <cellStyle name="Normal 11 3 4 8" xfId="25551"/>
    <cellStyle name="Normal 11 3 4 8 2" xfId="25552"/>
    <cellStyle name="Normal 11 3 4 8 3" xfId="25553"/>
    <cellStyle name="Normal 11 3 4 9" xfId="25554"/>
    <cellStyle name="Normal 11 3 4 9 2" xfId="25555"/>
    <cellStyle name="Normal 11 3 4 9 3" xfId="25556"/>
    <cellStyle name="Normal 11 3 5" xfId="25557"/>
    <cellStyle name="Normal 11 3 5 2" xfId="25558"/>
    <cellStyle name="Normal 11 3 5 2 2" xfId="25559"/>
    <cellStyle name="Normal 11 3 5 2 2 2" xfId="25560"/>
    <cellStyle name="Normal 11 3 5 2 2 3" xfId="25561"/>
    <cellStyle name="Normal 11 3 5 2 3" xfId="25562"/>
    <cellStyle name="Normal 11 3 5 2 3 2" xfId="25563"/>
    <cellStyle name="Normal 11 3 5 2 3 3" xfId="25564"/>
    <cellStyle name="Normal 11 3 5 2 4" xfId="25565"/>
    <cellStyle name="Normal 11 3 5 2 4 2" xfId="25566"/>
    <cellStyle name="Normal 11 3 5 2 4 3" xfId="25567"/>
    <cellStyle name="Normal 11 3 5 2 5" xfId="25568"/>
    <cellStyle name="Normal 11 3 5 2 5 2" xfId="25569"/>
    <cellStyle name="Normal 11 3 5 2 5 3" xfId="25570"/>
    <cellStyle name="Normal 11 3 5 2 6" xfId="25571"/>
    <cellStyle name="Normal 11 3 5 2 7" xfId="25572"/>
    <cellStyle name="Normal 11 3 5 3" xfId="25573"/>
    <cellStyle name="Normal 11 3 5 3 2" xfId="25574"/>
    <cellStyle name="Normal 11 3 5 3 3" xfId="25575"/>
    <cellStyle name="Normal 11 3 5 4" xfId="25576"/>
    <cellStyle name="Normal 11 3 5 4 2" xfId="25577"/>
    <cellStyle name="Normal 11 3 5 4 3" xfId="25578"/>
    <cellStyle name="Normal 11 3 5 5" xfId="25579"/>
    <cellStyle name="Normal 11 3 5 5 2" xfId="25580"/>
    <cellStyle name="Normal 11 3 5 5 3" xfId="25581"/>
    <cellStyle name="Normal 11 3 5 6" xfId="25582"/>
    <cellStyle name="Normal 11 3 5 6 2" xfId="25583"/>
    <cellStyle name="Normal 11 3 5 6 3" xfId="25584"/>
    <cellStyle name="Normal 11 3 5 7" xfId="25585"/>
    <cellStyle name="Normal 11 3 5 8" xfId="25586"/>
    <cellStyle name="Normal 11 3 6" xfId="25587"/>
    <cellStyle name="Normal 11 3 6 2" xfId="25588"/>
    <cellStyle name="Normal 11 3 6 2 2" xfId="25589"/>
    <cellStyle name="Normal 11 3 6 2 2 2" xfId="25590"/>
    <cellStyle name="Normal 11 3 6 2 2 3" xfId="25591"/>
    <cellStyle name="Normal 11 3 6 2 3" xfId="25592"/>
    <cellStyle name="Normal 11 3 6 2 3 2" xfId="25593"/>
    <cellStyle name="Normal 11 3 6 2 3 3" xfId="25594"/>
    <cellStyle name="Normal 11 3 6 2 4" xfId="25595"/>
    <cellStyle name="Normal 11 3 6 2 4 2" xfId="25596"/>
    <cellStyle name="Normal 11 3 6 2 4 3" xfId="25597"/>
    <cellStyle name="Normal 11 3 6 2 5" xfId="25598"/>
    <cellStyle name="Normal 11 3 6 2 5 2" xfId="25599"/>
    <cellStyle name="Normal 11 3 6 2 5 3" xfId="25600"/>
    <cellStyle name="Normal 11 3 6 2 6" xfId="25601"/>
    <cellStyle name="Normal 11 3 6 2 7" xfId="25602"/>
    <cellStyle name="Normal 11 3 6 3" xfId="25603"/>
    <cellStyle name="Normal 11 3 6 3 2" xfId="25604"/>
    <cellStyle name="Normal 11 3 6 3 3" xfId="25605"/>
    <cellStyle name="Normal 11 3 6 4" xfId="25606"/>
    <cellStyle name="Normal 11 3 6 4 2" xfId="25607"/>
    <cellStyle name="Normal 11 3 6 4 3" xfId="25608"/>
    <cellStyle name="Normal 11 3 6 5" xfId="25609"/>
    <cellStyle name="Normal 11 3 6 5 2" xfId="25610"/>
    <cellStyle name="Normal 11 3 6 5 3" xfId="25611"/>
    <cellStyle name="Normal 11 3 6 6" xfId="25612"/>
    <cellStyle name="Normal 11 3 6 6 2" xfId="25613"/>
    <cellStyle name="Normal 11 3 6 6 3" xfId="25614"/>
    <cellStyle name="Normal 11 3 6 7" xfId="25615"/>
    <cellStyle name="Normal 11 3 6 8" xfId="25616"/>
    <cellStyle name="Normal 11 3 7" xfId="25617"/>
    <cellStyle name="Normal 11 3 7 2" xfId="25618"/>
    <cellStyle name="Normal 11 3 7 2 2" xfId="25619"/>
    <cellStyle name="Normal 11 3 7 2 3" xfId="25620"/>
    <cellStyle name="Normal 11 3 7 3" xfId="25621"/>
    <cellStyle name="Normal 11 3 7 3 2" xfId="25622"/>
    <cellStyle name="Normal 11 3 7 3 3" xfId="25623"/>
    <cellStyle name="Normal 11 3 7 4" xfId="25624"/>
    <cellStyle name="Normal 11 3 7 4 2" xfId="25625"/>
    <cellStyle name="Normal 11 3 7 4 3" xfId="25626"/>
    <cellStyle name="Normal 11 3 7 5" xfId="25627"/>
    <cellStyle name="Normal 11 3 7 5 2" xfId="25628"/>
    <cellStyle name="Normal 11 3 7 5 3" xfId="25629"/>
    <cellStyle name="Normal 11 3 7 6" xfId="25630"/>
    <cellStyle name="Normal 11 3 7 7" xfId="25631"/>
    <cellStyle name="Normal 11 3 8" xfId="25632"/>
    <cellStyle name="Normal 11 3 8 2" xfId="25633"/>
    <cellStyle name="Normal 11 3 8 2 2" xfId="25634"/>
    <cellStyle name="Normal 11 3 8 2 3" xfId="25635"/>
    <cellStyle name="Normal 11 3 8 3" xfId="25636"/>
    <cellStyle name="Normal 11 3 8 3 2" xfId="25637"/>
    <cellStyle name="Normal 11 3 8 3 3" xfId="25638"/>
    <cellStyle name="Normal 11 3 8 4" xfId="25639"/>
    <cellStyle name="Normal 11 3 8 4 2" xfId="25640"/>
    <cellStyle name="Normal 11 3 8 4 3" xfId="25641"/>
    <cellStyle name="Normal 11 3 8 5" xfId="25642"/>
    <cellStyle name="Normal 11 3 8 5 2" xfId="25643"/>
    <cellStyle name="Normal 11 3 8 5 3" xfId="25644"/>
    <cellStyle name="Normal 11 3 8 6" xfId="25645"/>
    <cellStyle name="Normal 11 3 8 7" xfId="25646"/>
    <cellStyle name="Normal 11 3 9" xfId="25647"/>
    <cellStyle name="Normal 11 3 9 2" xfId="25648"/>
    <cellStyle name="Normal 11 3 9 2 2" xfId="25649"/>
    <cellStyle name="Normal 11 3 9 2 3" xfId="25650"/>
    <cellStyle name="Normal 11 3 9 3" xfId="25651"/>
    <cellStyle name="Normal 11 3 9 3 2" xfId="25652"/>
    <cellStyle name="Normal 11 3 9 3 3" xfId="25653"/>
    <cellStyle name="Normal 11 3 9 4" xfId="25654"/>
    <cellStyle name="Normal 11 3 9 4 2" xfId="25655"/>
    <cellStyle name="Normal 11 3 9 4 3" xfId="25656"/>
    <cellStyle name="Normal 11 3 9 5" xfId="25657"/>
    <cellStyle name="Normal 11 3 9 5 2" xfId="25658"/>
    <cellStyle name="Normal 11 3 9 5 3" xfId="25659"/>
    <cellStyle name="Normal 11 3 9 6" xfId="25660"/>
    <cellStyle name="Normal 11 3 9 7" xfId="25661"/>
    <cellStyle name="Normal 11 4" xfId="25662"/>
    <cellStyle name="Normal 11 4 10" xfId="25663"/>
    <cellStyle name="Normal 11 4 10 2" xfId="25664"/>
    <cellStyle name="Normal 11 4 10 3" xfId="25665"/>
    <cellStyle name="Normal 11 4 11" xfId="25666"/>
    <cellStyle name="Normal 11 4 11 2" xfId="25667"/>
    <cellStyle name="Normal 11 4 11 3" xfId="25668"/>
    <cellStyle name="Normal 11 4 12" xfId="25669"/>
    <cellStyle name="Normal 11 4 12 2" xfId="25670"/>
    <cellStyle name="Normal 11 4 12 3" xfId="25671"/>
    <cellStyle name="Normal 11 4 13" xfId="25672"/>
    <cellStyle name="Normal 11 4 13 2" xfId="25673"/>
    <cellStyle name="Normal 11 4 13 3" xfId="25674"/>
    <cellStyle name="Normal 11 4 14" xfId="25675"/>
    <cellStyle name="Normal 11 4 15" xfId="25676"/>
    <cellStyle name="Normal 11 4 2" xfId="25677"/>
    <cellStyle name="Normal 11 4 2 10" xfId="25678"/>
    <cellStyle name="Normal 11 4 2 10 2" xfId="25679"/>
    <cellStyle name="Normal 11 4 2 10 3" xfId="25680"/>
    <cellStyle name="Normal 11 4 2 11" xfId="25681"/>
    <cellStyle name="Normal 11 4 2 11 2" xfId="25682"/>
    <cellStyle name="Normal 11 4 2 11 3" xfId="25683"/>
    <cellStyle name="Normal 11 4 2 12" xfId="25684"/>
    <cellStyle name="Normal 11 4 2 12 2" xfId="25685"/>
    <cellStyle name="Normal 11 4 2 12 3" xfId="25686"/>
    <cellStyle name="Normal 11 4 2 13" xfId="25687"/>
    <cellStyle name="Normal 11 4 2 14" xfId="25688"/>
    <cellStyle name="Normal 11 4 2 2" xfId="25689"/>
    <cellStyle name="Normal 11 4 2 2 10" xfId="25690"/>
    <cellStyle name="Normal 11 4 2 2 11" xfId="25691"/>
    <cellStyle name="Normal 11 4 2 2 2" xfId="25692"/>
    <cellStyle name="Normal 11 4 2 2 2 2" xfId="25693"/>
    <cellStyle name="Normal 11 4 2 2 2 2 2" xfId="25694"/>
    <cellStyle name="Normal 11 4 2 2 2 2 2 2" xfId="25695"/>
    <cellStyle name="Normal 11 4 2 2 2 2 2 3" xfId="25696"/>
    <cellStyle name="Normal 11 4 2 2 2 2 3" xfId="25697"/>
    <cellStyle name="Normal 11 4 2 2 2 2 3 2" xfId="25698"/>
    <cellStyle name="Normal 11 4 2 2 2 2 3 3" xfId="25699"/>
    <cellStyle name="Normal 11 4 2 2 2 2 4" xfId="25700"/>
    <cellStyle name="Normal 11 4 2 2 2 2 4 2" xfId="25701"/>
    <cellStyle name="Normal 11 4 2 2 2 2 4 3" xfId="25702"/>
    <cellStyle name="Normal 11 4 2 2 2 2 5" xfId="25703"/>
    <cellStyle name="Normal 11 4 2 2 2 2 5 2" xfId="25704"/>
    <cellStyle name="Normal 11 4 2 2 2 2 5 3" xfId="25705"/>
    <cellStyle name="Normal 11 4 2 2 2 2 6" xfId="25706"/>
    <cellStyle name="Normal 11 4 2 2 2 2 7" xfId="25707"/>
    <cellStyle name="Normal 11 4 2 2 2 3" xfId="25708"/>
    <cellStyle name="Normal 11 4 2 2 2 3 2" xfId="25709"/>
    <cellStyle name="Normal 11 4 2 2 2 3 3" xfId="25710"/>
    <cellStyle name="Normal 11 4 2 2 2 4" xfId="25711"/>
    <cellStyle name="Normal 11 4 2 2 2 4 2" xfId="25712"/>
    <cellStyle name="Normal 11 4 2 2 2 4 3" xfId="25713"/>
    <cellStyle name="Normal 11 4 2 2 2 5" xfId="25714"/>
    <cellStyle name="Normal 11 4 2 2 2 5 2" xfId="25715"/>
    <cellStyle name="Normal 11 4 2 2 2 5 3" xfId="25716"/>
    <cellStyle name="Normal 11 4 2 2 2 6" xfId="25717"/>
    <cellStyle name="Normal 11 4 2 2 2 6 2" xfId="25718"/>
    <cellStyle name="Normal 11 4 2 2 2 6 3" xfId="25719"/>
    <cellStyle name="Normal 11 4 2 2 2 7" xfId="25720"/>
    <cellStyle name="Normal 11 4 2 2 2 8" xfId="25721"/>
    <cellStyle name="Normal 11 4 2 2 3" xfId="25722"/>
    <cellStyle name="Normal 11 4 2 2 3 2" xfId="25723"/>
    <cellStyle name="Normal 11 4 2 2 3 2 2" xfId="25724"/>
    <cellStyle name="Normal 11 4 2 2 3 2 3" xfId="25725"/>
    <cellStyle name="Normal 11 4 2 2 3 3" xfId="25726"/>
    <cellStyle name="Normal 11 4 2 2 3 3 2" xfId="25727"/>
    <cellStyle name="Normal 11 4 2 2 3 3 3" xfId="25728"/>
    <cellStyle name="Normal 11 4 2 2 3 4" xfId="25729"/>
    <cellStyle name="Normal 11 4 2 2 3 4 2" xfId="25730"/>
    <cellStyle name="Normal 11 4 2 2 3 4 3" xfId="25731"/>
    <cellStyle name="Normal 11 4 2 2 3 5" xfId="25732"/>
    <cellStyle name="Normal 11 4 2 2 3 5 2" xfId="25733"/>
    <cellStyle name="Normal 11 4 2 2 3 5 3" xfId="25734"/>
    <cellStyle name="Normal 11 4 2 2 3 6" xfId="25735"/>
    <cellStyle name="Normal 11 4 2 2 3 7" xfId="25736"/>
    <cellStyle name="Normal 11 4 2 2 4" xfId="25737"/>
    <cellStyle name="Normal 11 4 2 2 4 2" xfId="25738"/>
    <cellStyle name="Normal 11 4 2 2 4 2 2" xfId="25739"/>
    <cellStyle name="Normal 11 4 2 2 4 2 3" xfId="25740"/>
    <cellStyle name="Normal 11 4 2 2 4 3" xfId="25741"/>
    <cellStyle name="Normal 11 4 2 2 4 3 2" xfId="25742"/>
    <cellStyle name="Normal 11 4 2 2 4 3 3" xfId="25743"/>
    <cellStyle name="Normal 11 4 2 2 4 4" xfId="25744"/>
    <cellStyle name="Normal 11 4 2 2 4 4 2" xfId="25745"/>
    <cellStyle name="Normal 11 4 2 2 4 4 3" xfId="25746"/>
    <cellStyle name="Normal 11 4 2 2 4 5" xfId="25747"/>
    <cellStyle name="Normal 11 4 2 2 4 5 2" xfId="25748"/>
    <cellStyle name="Normal 11 4 2 2 4 5 3" xfId="25749"/>
    <cellStyle name="Normal 11 4 2 2 4 6" xfId="25750"/>
    <cellStyle name="Normal 11 4 2 2 4 7" xfId="25751"/>
    <cellStyle name="Normal 11 4 2 2 5" xfId="25752"/>
    <cellStyle name="Normal 11 4 2 2 5 2" xfId="25753"/>
    <cellStyle name="Normal 11 4 2 2 5 2 2" xfId="25754"/>
    <cellStyle name="Normal 11 4 2 2 5 2 3" xfId="25755"/>
    <cellStyle name="Normal 11 4 2 2 5 3" xfId="25756"/>
    <cellStyle name="Normal 11 4 2 2 5 3 2" xfId="25757"/>
    <cellStyle name="Normal 11 4 2 2 5 3 3" xfId="25758"/>
    <cellStyle name="Normal 11 4 2 2 5 4" xfId="25759"/>
    <cellStyle name="Normal 11 4 2 2 5 4 2" xfId="25760"/>
    <cellStyle name="Normal 11 4 2 2 5 4 3" xfId="25761"/>
    <cellStyle name="Normal 11 4 2 2 5 5" xfId="25762"/>
    <cellStyle name="Normal 11 4 2 2 5 5 2" xfId="25763"/>
    <cellStyle name="Normal 11 4 2 2 5 5 3" xfId="25764"/>
    <cellStyle name="Normal 11 4 2 2 5 6" xfId="25765"/>
    <cellStyle name="Normal 11 4 2 2 5 7" xfId="25766"/>
    <cellStyle name="Normal 11 4 2 2 6" xfId="25767"/>
    <cellStyle name="Normal 11 4 2 2 6 2" xfId="25768"/>
    <cellStyle name="Normal 11 4 2 2 6 3" xfId="25769"/>
    <cellStyle name="Normal 11 4 2 2 7" xfId="25770"/>
    <cellStyle name="Normal 11 4 2 2 7 2" xfId="25771"/>
    <cellStyle name="Normal 11 4 2 2 7 3" xfId="25772"/>
    <cellStyle name="Normal 11 4 2 2 8" xfId="25773"/>
    <cellStyle name="Normal 11 4 2 2 8 2" xfId="25774"/>
    <cellStyle name="Normal 11 4 2 2 8 3" xfId="25775"/>
    <cellStyle name="Normal 11 4 2 2 9" xfId="25776"/>
    <cellStyle name="Normal 11 4 2 2 9 2" xfId="25777"/>
    <cellStyle name="Normal 11 4 2 2 9 3" xfId="25778"/>
    <cellStyle name="Normal 11 4 2 3" xfId="25779"/>
    <cellStyle name="Normal 11 4 2 3 2" xfId="25780"/>
    <cellStyle name="Normal 11 4 2 3 2 2" xfId="25781"/>
    <cellStyle name="Normal 11 4 2 3 2 2 2" xfId="25782"/>
    <cellStyle name="Normal 11 4 2 3 2 2 3" xfId="25783"/>
    <cellStyle name="Normal 11 4 2 3 2 3" xfId="25784"/>
    <cellStyle name="Normal 11 4 2 3 2 3 2" xfId="25785"/>
    <cellStyle name="Normal 11 4 2 3 2 3 3" xfId="25786"/>
    <cellStyle name="Normal 11 4 2 3 2 4" xfId="25787"/>
    <cellStyle name="Normal 11 4 2 3 2 4 2" xfId="25788"/>
    <cellStyle name="Normal 11 4 2 3 2 4 3" xfId="25789"/>
    <cellStyle name="Normal 11 4 2 3 2 5" xfId="25790"/>
    <cellStyle name="Normal 11 4 2 3 2 5 2" xfId="25791"/>
    <cellStyle name="Normal 11 4 2 3 2 5 3" xfId="25792"/>
    <cellStyle name="Normal 11 4 2 3 2 6" xfId="25793"/>
    <cellStyle name="Normal 11 4 2 3 2 7" xfId="25794"/>
    <cellStyle name="Normal 11 4 2 3 3" xfId="25795"/>
    <cellStyle name="Normal 11 4 2 3 3 2" xfId="25796"/>
    <cellStyle name="Normal 11 4 2 3 3 3" xfId="25797"/>
    <cellStyle name="Normal 11 4 2 3 4" xfId="25798"/>
    <cellStyle name="Normal 11 4 2 3 4 2" xfId="25799"/>
    <cellStyle name="Normal 11 4 2 3 4 3" xfId="25800"/>
    <cellStyle name="Normal 11 4 2 3 5" xfId="25801"/>
    <cellStyle name="Normal 11 4 2 3 5 2" xfId="25802"/>
    <cellStyle name="Normal 11 4 2 3 5 3" xfId="25803"/>
    <cellStyle name="Normal 11 4 2 3 6" xfId="25804"/>
    <cellStyle name="Normal 11 4 2 3 6 2" xfId="25805"/>
    <cellStyle name="Normal 11 4 2 3 6 3" xfId="25806"/>
    <cellStyle name="Normal 11 4 2 3 7" xfId="25807"/>
    <cellStyle name="Normal 11 4 2 3 8" xfId="25808"/>
    <cellStyle name="Normal 11 4 2 4" xfId="25809"/>
    <cellStyle name="Normal 11 4 2 4 2" xfId="25810"/>
    <cellStyle name="Normal 11 4 2 4 2 2" xfId="25811"/>
    <cellStyle name="Normal 11 4 2 4 2 2 2" xfId="25812"/>
    <cellStyle name="Normal 11 4 2 4 2 2 3" xfId="25813"/>
    <cellStyle name="Normal 11 4 2 4 2 3" xfId="25814"/>
    <cellStyle name="Normal 11 4 2 4 2 3 2" xfId="25815"/>
    <cellStyle name="Normal 11 4 2 4 2 3 3" xfId="25816"/>
    <cellStyle name="Normal 11 4 2 4 2 4" xfId="25817"/>
    <cellStyle name="Normal 11 4 2 4 2 4 2" xfId="25818"/>
    <cellStyle name="Normal 11 4 2 4 2 4 3" xfId="25819"/>
    <cellStyle name="Normal 11 4 2 4 2 5" xfId="25820"/>
    <cellStyle name="Normal 11 4 2 4 2 5 2" xfId="25821"/>
    <cellStyle name="Normal 11 4 2 4 2 5 3" xfId="25822"/>
    <cellStyle name="Normal 11 4 2 4 2 6" xfId="25823"/>
    <cellStyle name="Normal 11 4 2 4 2 7" xfId="25824"/>
    <cellStyle name="Normal 11 4 2 4 3" xfId="25825"/>
    <cellStyle name="Normal 11 4 2 4 3 2" xfId="25826"/>
    <cellStyle name="Normal 11 4 2 4 3 3" xfId="25827"/>
    <cellStyle name="Normal 11 4 2 4 4" xfId="25828"/>
    <cellStyle name="Normal 11 4 2 4 4 2" xfId="25829"/>
    <cellStyle name="Normal 11 4 2 4 4 3" xfId="25830"/>
    <cellStyle name="Normal 11 4 2 4 5" xfId="25831"/>
    <cellStyle name="Normal 11 4 2 4 5 2" xfId="25832"/>
    <cellStyle name="Normal 11 4 2 4 5 3" xfId="25833"/>
    <cellStyle name="Normal 11 4 2 4 6" xfId="25834"/>
    <cellStyle name="Normal 11 4 2 4 6 2" xfId="25835"/>
    <cellStyle name="Normal 11 4 2 4 6 3" xfId="25836"/>
    <cellStyle name="Normal 11 4 2 4 7" xfId="25837"/>
    <cellStyle name="Normal 11 4 2 4 8" xfId="25838"/>
    <cellStyle name="Normal 11 4 2 5" xfId="25839"/>
    <cellStyle name="Normal 11 4 2 5 2" xfId="25840"/>
    <cellStyle name="Normal 11 4 2 5 2 2" xfId="25841"/>
    <cellStyle name="Normal 11 4 2 5 2 3" xfId="25842"/>
    <cellStyle name="Normal 11 4 2 5 3" xfId="25843"/>
    <cellStyle name="Normal 11 4 2 5 3 2" xfId="25844"/>
    <cellStyle name="Normal 11 4 2 5 3 3" xfId="25845"/>
    <cellStyle name="Normal 11 4 2 5 4" xfId="25846"/>
    <cellStyle name="Normal 11 4 2 5 4 2" xfId="25847"/>
    <cellStyle name="Normal 11 4 2 5 4 3" xfId="25848"/>
    <cellStyle name="Normal 11 4 2 5 5" xfId="25849"/>
    <cellStyle name="Normal 11 4 2 5 5 2" xfId="25850"/>
    <cellStyle name="Normal 11 4 2 5 5 3" xfId="25851"/>
    <cellStyle name="Normal 11 4 2 5 6" xfId="25852"/>
    <cellStyle name="Normal 11 4 2 5 7" xfId="25853"/>
    <cellStyle name="Normal 11 4 2 6" xfId="25854"/>
    <cellStyle name="Normal 11 4 2 6 2" xfId="25855"/>
    <cellStyle name="Normal 11 4 2 6 2 2" xfId="25856"/>
    <cellStyle name="Normal 11 4 2 6 2 3" xfId="25857"/>
    <cellStyle name="Normal 11 4 2 6 3" xfId="25858"/>
    <cellStyle name="Normal 11 4 2 6 3 2" xfId="25859"/>
    <cellStyle name="Normal 11 4 2 6 3 3" xfId="25860"/>
    <cellStyle name="Normal 11 4 2 6 4" xfId="25861"/>
    <cellStyle name="Normal 11 4 2 6 4 2" xfId="25862"/>
    <cellStyle name="Normal 11 4 2 6 4 3" xfId="25863"/>
    <cellStyle name="Normal 11 4 2 6 5" xfId="25864"/>
    <cellStyle name="Normal 11 4 2 6 5 2" xfId="25865"/>
    <cellStyle name="Normal 11 4 2 6 5 3" xfId="25866"/>
    <cellStyle name="Normal 11 4 2 6 6" xfId="25867"/>
    <cellStyle name="Normal 11 4 2 6 7" xfId="25868"/>
    <cellStyle name="Normal 11 4 2 7" xfId="25869"/>
    <cellStyle name="Normal 11 4 2 7 2" xfId="25870"/>
    <cellStyle name="Normal 11 4 2 7 2 2" xfId="25871"/>
    <cellStyle name="Normal 11 4 2 7 2 3" xfId="25872"/>
    <cellStyle name="Normal 11 4 2 7 3" xfId="25873"/>
    <cellStyle name="Normal 11 4 2 7 3 2" xfId="25874"/>
    <cellStyle name="Normal 11 4 2 7 3 3" xfId="25875"/>
    <cellStyle name="Normal 11 4 2 7 4" xfId="25876"/>
    <cellStyle name="Normal 11 4 2 7 4 2" xfId="25877"/>
    <cellStyle name="Normal 11 4 2 7 4 3" xfId="25878"/>
    <cellStyle name="Normal 11 4 2 7 5" xfId="25879"/>
    <cellStyle name="Normal 11 4 2 7 5 2" xfId="25880"/>
    <cellStyle name="Normal 11 4 2 7 5 3" xfId="25881"/>
    <cellStyle name="Normal 11 4 2 7 6" xfId="25882"/>
    <cellStyle name="Normal 11 4 2 7 7" xfId="25883"/>
    <cellStyle name="Normal 11 4 2 8" xfId="25884"/>
    <cellStyle name="Normal 11 4 2 8 2" xfId="25885"/>
    <cellStyle name="Normal 11 4 2 8 2 2" xfId="25886"/>
    <cellStyle name="Normal 11 4 2 8 2 3" xfId="25887"/>
    <cellStyle name="Normal 11 4 2 8 3" xfId="25888"/>
    <cellStyle name="Normal 11 4 2 8 3 2" xfId="25889"/>
    <cellStyle name="Normal 11 4 2 8 3 3" xfId="25890"/>
    <cellStyle name="Normal 11 4 2 8 4" xfId="25891"/>
    <cellStyle name="Normal 11 4 2 8 4 2" xfId="25892"/>
    <cellStyle name="Normal 11 4 2 8 4 3" xfId="25893"/>
    <cellStyle name="Normal 11 4 2 8 5" xfId="25894"/>
    <cellStyle name="Normal 11 4 2 8 5 2" xfId="25895"/>
    <cellStyle name="Normal 11 4 2 8 5 3" xfId="25896"/>
    <cellStyle name="Normal 11 4 2 8 6" xfId="25897"/>
    <cellStyle name="Normal 11 4 2 8 7" xfId="25898"/>
    <cellStyle name="Normal 11 4 2 9" xfId="25899"/>
    <cellStyle name="Normal 11 4 2 9 2" xfId="25900"/>
    <cellStyle name="Normal 11 4 2 9 3" xfId="25901"/>
    <cellStyle name="Normal 11 4 3" xfId="25902"/>
    <cellStyle name="Normal 11 4 3 10" xfId="25903"/>
    <cellStyle name="Normal 11 4 3 11" xfId="25904"/>
    <cellStyle name="Normal 11 4 3 2" xfId="25905"/>
    <cellStyle name="Normal 11 4 3 2 2" xfId="25906"/>
    <cellStyle name="Normal 11 4 3 2 2 2" xfId="25907"/>
    <cellStyle name="Normal 11 4 3 2 2 2 2" xfId="25908"/>
    <cellStyle name="Normal 11 4 3 2 2 2 3" xfId="25909"/>
    <cellStyle name="Normal 11 4 3 2 2 3" xfId="25910"/>
    <cellStyle name="Normal 11 4 3 2 2 3 2" xfId="25911"/>
    <cellStyle name="Normal 11 4 3 2 2 3 3" xfId="25912"/>
    <cellStyle name="Normal 11 4 3 2 2 4" xfId="25913"/>
    <cellStyle name="Normal 11 4 3 2 2 4 2" xfId="25914"/>
    <cellStyle name="Normal 11 4 3 2 2 4 3" xfId="25915"/>
    <cellStyle name="Normal 11 4 3 2 2 5" xfId="25916"/>
    <cellStyle name="Normal 11 4 3 2 2 5 2" xfId="25917"/>
    <cellStyle name="Normal 11 4 3 2 2 5 3" xfId="25918"/>
    <cellStyle name="Normal 11 4 3 2 2 6" xfId="25919"/>
    <cellStyle name="Normal 11 4 3 2 2 7" xfId="25920"/>
    <cellStyle name="Normal 11 4 3 2 3" xfId="25921"/>
    <cellStyle name="Normal 11 4 3 2 3 2" xfId="25922"/>
    <cellStyle name="Normal 11 4 3 2 3 3" xfId="25923"/>
    <cellStyle name="Normal 11 4 3 2 4" xfId="25924"/>
    <cellStyle name="Normal 11 4 3 2 4 2" xfId="25925"/>
    <cellStyle name="Normal 11 4 3 2 4 3" xfId="25926"/>
    <cellStyle name="Normal 11 4 3 2 5" xfId="25927"/>
    <cellStyle name="Normal 11 4 3 2 5 2" xfId="25928"/>
    <cellStyle name="Normal 11 4 3 2 5 3" xfId="25929"/>
    <cellStyle name="Normal 11 4 3 2 6" xfId="25930"/>
    <cellStyle name="Normal 11 4 3 2 6 2" xfId="25931"/>
    <cellStyle name="Normal 11 4 3 2 6 3" xfId="25932"/>
    <cellStyle name="Normal 11 4 3 2 7" xfId="25933"/>
    <cellStyle name="Normal 11 4 3 2 8" xfId="25934"/>
    <cellStyle name="Normal 11 4 3 3" xfId="25935"/>
    <cellStyle name="Normal 11 4 3 3 2" xfId="25936"/>
    <cellStyle name="Normal 11 4 3 3 2 2" xfId="25937"/>
    <cellStyle name="Normal 11 4 3 3 2 3" xfId="25938"/>
    <cellStyle name="Normal 11 4 3 3 3" xfId="25939"/>
    <cellStyle name="Normal 11 4 3 3 3 2" xfId="25940"/>
    <cellStyle name="Normal 11 4 3 3 3 3" xfId="25941"/>
    <cellStyle name="Normal 11 4 3 3 4" xfId="25942"/>
    <cellStyle name="Normal 11 4 3 3 4 2" xfId="25943"/>
    <cellStyle name="Normal 11 4 3 3 4 3" xfId="25944"/>
    <cellStyle name="Normal 11 4 3 3 5" xfId="25945"/>
    <cellStyle name="Normal 11 4 3 3 5 2" xfId="25946"/>
    <cellStyle name="Normal 11 4 3 3 5 3" xfId="25947"/>
    <cellStyle name="Normal 11 4 3 3 6" xfId="25948"/>
    <cellStyle name="Normal 11 4 3 3 7" xfId="25949"/>
    <cellStyle name="Normal 11 4 3 4" xfId="25950"/>
    <cellStyle name="Normal 11 4 3 4 2" xfId="25951"/>
    <cellStyle name="Normal 11 4 3 4 2 2" xfId="25952"/>
    <cellStyle name="Normal 11 4 3 4 2 3" xfId="25953"/>
    <cellStyle name="Normal 11 4 3 4 3" xfId="25954"/>
    <cellStyle name="Normal 11 4 3 4 3 2" xfId="25955"/>
    <cellStyle name="Normal 11 4 3 4 3 3" xfId="25956"/>
    <cellStyle name="Normal 11 4 3 4 4" xfId="25957"/>
    <cellStyle name="Normal 11 4 3 4 4 2" xfId="25958"/>
    <cellStyle name="Normal 11 4 3 4 4 3" xfId="25959"/>
    <cellStyle name="Normal 11 4 3 4 5" xfId="25960"/>
    <cellStyle name="Normal 11 4 3 4 5 2" xfId="25961"/>
    <cellStyle name="Normal 11 4 3 4 5 3" xfId="25962"/>
    <cellStyle name="Normal 11 4 3 4 6" xfId="25963"/>
    <cellStyle name="Normal 11 4 3 4 7" xfId="25964"/>
    <cellStyle name="Normal 11 4 3 5" xfId="25965"/>
    <cellStyle name="Normal 11 4 3 5 2" xfId="25966"/>
    <cellStyle name="Normal 11 4 3 5 2 2" xfId="25967"/>
    <cellStyle name="Normal 11 4 3 5 2 3" xfId="25968"/>
    <cellStyle name="Normal 11 4 3 5 3" xfId="25969"/>
    <cellStyle name="Normal 11 4 3 5 3 2" xfId="25970"/>
    <cellStyle name="Normal 11 4 3 5 3 3" xfId="25971"/>
    <cellStyle name="Normal 11 4 3 5 4" xfId="25972"/>
    <cellStyle name="Normal 11 4 3 5 4 2" xfId="25973"/>
    <cellStyle name="Normal 11 4 3 5 4 3" xfId="25974"/>
    <cellStyle name="Normal 11 4 3 5 5" xfId="25975"/>
    <cellStyle name="Normal 11 4 3 5 5 2" xfId="25976"/>
    <cellStyle name="Normal 11 4 3 5 5 3" xfId="25977"/>
    <cellStyle name="Normal 11 4 3 5 6" xfId="25978"/>
    <cellStyle name="Normal 11 4 3 5 7" xfId="25979"/>
    <cellStyle name="Normal 11 4 3 6" xfId="25980"/>
    <cellStyle name="Normal 11 4 3 6 2" xfId="25981"/>
    <cellStyle name="Normal 11 4 3 6 3" xfId="25982"/>
    <cellStyle name="Normal 11 4 3 7" xfId="25983"/>
    <cellStyle name="Normal 11 4 3 7 2" xfId="25984"/>
    <cellStyle name="Normal 11 4 3 7 3" xfId="25985"/>
    <cellStyle name="Normal 11 4 3 8" xfId="25986"/>
    <cellStyle name="Normal 11 4 3 8 2" xfId="25987"/>
    <cellStyle name="Normal 11 4 3 8 3" xfId="25988"/>
    <cellStyle name="Normal 11 4 3 9" xfId="25989"/>
    <cellStyle name="Normal 11 4 3 9 2" xfId="25990"/>
    <cellStyle name="Normal 11 4 3 9 3" xfId="25991"/>
    <cellStyle name="Normal 11 4 4" xfId="25992"/>
    <cellStyle name="Normal 11 4 4 2" xfId="25993"/>
    <cellStyle name="Normal 11 4 4 2 2" xfId="25994"/>
    <cellStyle name="Normal 11 4 4 2 2 2" xfId="25995"/>
    <cellStyle name="Normal 11 4 4 2 2 3" xfId="25996"/>
    <cellStyle name="Normal 11 4 4 2 3" xfId="25997"/>
    <cellStyle name="Normal 11 4 4 2 3 2" xfId="25998"/>
    <cellStyle name="Normal 11 4 4 2 3 3" xfId="25999"/>
    <cellStyle name="Normal 11 4 4 2 4" xfId="26000"/>
    <cellStyle name="Normal 11 4 4 2 4 2" xfId="26001"/>
    <cellStyle name="Normal 11 4 4 2 4 3" xfId="26002"/>
    <cellStyle name="Normal 11 4 4 2 5" xfId="26003"/>
    <cellStyle name="Normal 11 4 4 2 5 2" xfId="26004"/>
    <cellStyle name="Normal 11 4 4 2 5 3" xfId="26005"/>
    <cellStyle name="Normal 11 4 4 2 6" xfId="26006"/>
    <cellStyle name="Normal 11 4 4 2 7" xfId="26007"/>
    <cellStyle name="Normal 11 4 4 3" xfId="26008"/>
    <cellStyle name="Normal 11 4 4 3 2" xfId="26009"/>
    <cellStyle name="Normal 11 4 4 3 3" xfId="26010"/>
    <cellStyle name="Normal 11 4 4 4" xfId="26011"/>
    <cellStyle name="Normal 11 4 4 4 2" xfId="26012"/>
    <cellStyle name="Normal 11 4 4 4 3" xfId="26013"/>
    <cellStyle name="Normal 11 4 4 5" xfId="26014"/>
    <cellStyle name="Normal 11 4 4 5 2" xfId="26015"/>
    <cellStyle name="Normal 11 4 4 5 3" xfId="26016"/>
    <cellStyle name="Normal 11 4 4 6" xfId="26017"/>
    <cellStyle name="Normal 11 4 4 6 2" xfId="26018"/>
    <cellStyle name="Normal 11 4 4 6 3" xfId="26019"/>
    <cellStyle name="Normal 11 4 4 7" xfId="26020"/>
    <cellStyle name="Normal 11 4 4 8" xfId="26021"/>
    <cellStyle name="Normal 11 4 5" xfId="26022"/>
    <cellStyle name="Normal 11 4 5 2" xfId="26023"/>
    <cellStyle name="Normal 11 4 5 2 2" xfId="26024"/>
    <cellStyle name="Normal 11 4 5 2 2 2" xfId="26025"/>
    <cellStyle name="Normal 11 4 5 2 2 3" xfId="26026"/>
    <cellStyle name="Normal 11 4 5 2 3" xfId="26027"/>
    <cellStyle name="Normal 11 4 5 2 3 2" xfId="26028"/>
    <cellStyle name="Normal 11 4 5 2 3 3" xfId="26029"/>
    <cellStyle name="Normal 11 4 5 2 4" xfId="26030"/>
    <cellStyle name="Normal 11 4 5 2 4 2" xfId="26031"/>
    <cellStyle name="Normal 11 4 5 2 4 3" xfId="26032"/>
    <cellStyle name="Normal 11 4 5 2 5" xfId="26033"/>
    <cellStyle name="Normal 11 4 5 2 5 2" xfId="26034"/>
    <cellStyle name="Normal 11 4 5 2 5 3" xfId="26035"/>
    <cellStyle name="Normal 11 4 5 2 6" xfId="26036"/>
    <cellStyle name="Normal 11 4 5 2 7" xfId="26037"/>
    <cellStyle name="Normal 11 4 5 3" xfId="26038"/>
    <cellStyle name="Normal 11 4 5 3 2" xfId="26039"/>
    <cellStyle name="Normal 11 4 5 3 3" xfId="26040"/>
    <cellStyle name="Normal 11 4 5 4" xfId="26041"/>
    <cellStyle name="Normal 11 4 5 4 2" xfId="26042"/>
    <cellStyle name="Normal 11 4 5 4 3" xfId="26043"/>
    <cellStyle name="Normal 11 4 5 5" xfId="26044"/>
    <cellStyle name="Normal 11 4 5 5 2" xfId="26045"/>
    <cellStyle name="Normal 11 4 5 5 3" xfId="26046"/>
    <cellStyle name="Normal 11 4 5 6" xfId="26047"/>
    <cellStyle name="Normal 11 4 5 6 2" xfId="26048"/>
    <cellStyle name="Normal 11 4 5 6 3" xfId="26049"/>
    <cellStyle name="Normal 11 4 5 7" xfId="26050"/>
    <cellStyle name="Normal 11 4 5 8" xfId="26051"/>
    <cellStyle name="Normal 11 4 6" xfId="26052"/>
    <cellStyle name="Normal 11 4 6 2" xfId="26053"/>
    <cellStyle name="Normal 11 4 6 2 2" xfId="26054"/>
    <cellStyle name="Normal 11 4 6 2 3" xfId="26055"/>
    <cellStyle name="Normal 11 4 6 3" xfId="26056"/>
    <cellStyle name="Normal 11 4 6 3 2" xfId="26057"/>
    <cellStyle name="Normal 11 4 6 3 3" xfId="26058"/>
    <cellStyle name="Normal 11 4 6 4" xfId="26059"/>
    <cellStyle name="Normal 11 4 6 4 2" xfId="26060"/>
    <cellStyle name="Normal 11 4 6 4 3" xfId="26061"/>
    <cellStyle name="Normal 11 4 6 5" xfId="26062"/>
    <cellStyle name="Normal 11 4 6 5 2" xfId="26063"/>
    <cellStyle name="Normal 11 4 6 5 3" xfId="26064"/>
    <cellStyle name="Normal 11 4 6 6" xfId="26065"/>
    <cellStyle name="Normal 11 4 6 7" xfId="26066"/>
    <cellStyle name="Normal 11 4 7" xfId="26067"/>
    <cellStyle name="Normal 11 4 7 2" xfId="26068"/>
    <cellStyle name="Normal 11 4 7 2 2" xfId="26069"/>
    <cellStyle name="Normal 11 4 7 2 3" xfId="26070"/>
    <cellStyle name="Normal 11 4 7 3" xfId="26071"/>
    <cellStyle name="Normal 11 4 7 3 2" xfId="26072"/>
    <cellStyle name="Normal 11 4 7 3 3" xfId="26073"/>
    <cellStyle name="Normal 11 4 7 4" xfId="26074"/>
    <cellStyle name="Normal 11 4 7 4 2" xfId="26075"/>
    <cellStyle name="Normal 11 4 7 4 3" xfId="26076"/>
    <cellStyle name="Normal 11 4 7 5" xfId="26077"/>
    <cellStyle name="Normal 11 4 7 5 2" xfId="26078"/>
    <cellStyle name="Normal 11 4 7 5 3" xfId="26079"/>
    <cellStyle name="Normal 11 4 7 6" xfId="26080"/>
    <cellStyle name="Normal 11 4 7 7" xfId="26081"/>
    <cellStyle name="Normal 11 4 8" xfId="26082"/>
    <cellStyle name="Normal 11 4 8 2" xfId="26083"/>
    <cellStyle name="Normal 11 4 8 2 2" xfId="26084"/>
    <cellStyle name="Normal 11 4 8 2 3" xfId="26085"/>
    <cellStyle name="Normal 11 4 8 3" xfId="26086"/>
    <cellStyle name="Normal 11 4 8 3 2" xfId="26087"/>
    <cellStyle name="Normal 11 4 8 3 3" xfId="26088"/>
    <cellStyle name="Normal 11 4 8 4" xfId="26089"/>
    <cellStyle name="Normal 11 4 8 4 2" xfId="26090"/>
    <cellStyle name="Normal 11 4 8 4 3" xfId="26091"/>
    <cellStyle name="Normal 11 4 8 5" xfId="26092"/>
    <cellStyle name="Normal 11 4 8 5 2" xfId="26093"/>
    <cellStyle name="Normal 11 4 8 5 3" xfId="26094"/>
    <cellStyle name="Normal 11 4 8 6" xfId="26095"/>
    <cellStyle name="Normal 11 4 8 7" xfId="26096"/>
    <cellStyle name="Normal 11 4 9" xfId="26097"/>
    <cellStyle name="Normal 11 4 9 2" xfId="26098"/>
    <cellStyle name="Normal 11 4 9 2 2" xfId="26099"/>
    <cellStyle name="Normal 11 4 9 2 3" xfId="26100"/>
    <cellStyle name="Normal 11 4 9 3" xfId="26101"/>
    <cellStyle name="Normal 11 4 9 3 2" xfId="26102"/>
    <cellStyle name="Normal 11 4 9 3 3" xfId="26103"/>
    <cellStyle name="Normal 11 4 9 4" xfId="26104"/>
    <cellStyle name="Normal 11 4 9 4 2" xfId="26105"/>
    <cellStyle name="Normal 11 4 9 4 3" xfId="26106"/>
    <cellStyle name="Normal 11 4 9 5" xfId="26107"/>
    <cellStyle name="Normal 11 4 9 5 2" xfId="26108"/>
    <cellStyle name="Normal 11 4 9 5 3" xfId="26109"/>
    <cellStyle name="Normal 11 4 9 6" xfId="26110"/>
    <cellStyle name="Normal 11 4 9 7" xfId="26111"/>
    <cellStyle name="Normal 11 5" xfId="26112"/>
    <cellStyle name="Normal 11 5 10" xfId="26113"/>
    <cellStyle name="Normal 11 5 10 2" xfId="26114"/>
    <cellStyle name="Normal 11 5 10 3" xfId="26115"/>
    <cellStyle name="Normal 11 5 11" xfId="26116"/>
    <cellStyle name="Normal 11 5 11 2" xfId="26117"/>
    <cellStyle name="Normal 11 5 11 3" xfId="26118"/>
    <cellStyle name="Normal 11 5 12" xfId="26119"/>
    <cellStyle name="Normal 11 5 12 2" xfId="26120"/>
    <cellStyle name="Normal 11 5 12 3" xfId="26121"/>
    <cellStyle name="Normal 11 5 13" xfId="26122"/>
    <cellStyle name="Normal 11 5 14" xfId="26123"/>
    <cellStyle name="Normal 11 5 2" xfId="26124"/>
    <cellStyle name="Normal 11 5 2 10" xfId="26125"/>
    <cellStyle name="Normal 11 5 2 11" xfId="26126"/>
    <cellStyle name="Normal 11 5 2 2" xfId="26127"/>
    <cellStyle name="Normal 11 5 2 2 2" xfId="26128"/>
    <cellStyle name="Normal 11 5 2 2 2 2" xfId="26129"/>
    <cellStyle name="Normal 11 5 2 2 2 2 2" xfId="26130"/>
    <cellStyle name="Normal 11 5 2 2 2 2 3" xfId="26131"/>
    <cellStyle name="Normal 11 5 2 2 2 3" xfId="26132"/>
    <cellStyle name="Normal 11 5 2 2 2 3 2" xfId="26133"/>
    <cellStyle name="Normal 11 5 2 2 2 3 3" xfId="26134"/>
    <cellStyle name="Normal 11 5 2 2 2 4" xfId="26135"/>
    <cellStyle name="Normal 11 5 2 2 2 4 2" xfId="26136"/>
    <cellStyle name="Normal 11 5 2 2 2 4 3" xfId="26137"/>
    <cellStyle name="Normal 11 5 2 2 2 5" xfId="26138"/>
    <cellStyle name="Normal 11 5 2 2 2 5 2" xfId="26139"/>
    <cellStyle name="Normal 11 5 2 2 2 5 3" xfId="26140"/>
    <cellStyle name="Normal 11 5 2 2 2 6" xfId="26141"/>
    <cellStyle name="Normal 11 5 2 2 2 7" xfId="26142"/>
    <cellStyle name="Normal 11 5 2 2 3" xfId="26143"/>
    <cellStyle name="Normal 11 5 2 2 3 2" xfId="26144"/>
    <cellStyle name="Normal 11 5 2 2 3 3" xfId="26145"/>
    <cellStyle name="Normal 11 5 2 2 4" xfId="26146"/>
    <cellStyle name="Normal 11 5 2 2 4 2" xfId="26147"/>
    <cellStyle name="Normal 11 5 2 2 4 3" xfId="26148"/>
    <cellStyle name="Normal 11 5 2 2 5" xfId="26149"/>
    <cellStyle name="Normal 11 5 2 2 5 2" xfId="26150"/>
    <cellStyle name="Normal 11 5 2 2 5 3" xfId="26151"/>
    <cellStyle name="Normal 11 5 2 2 6" xfId="26152"/>
    <cellStyle name="Normal 11 5 2 2 6 2" xfId="26153"/>
    <cellStyle name="Normal 11 5 2 2 6 3" xfId="26154"/>
    <cellStyle name="Normal 11 5 2 2 7" xfId="26155"/>
    <cellStyle name="Normal 11 5 2 2 8" xfId="26156"/>
    <cellStyle name="Normal 11 5 2 3" xfId="26157"/>
    <cellStyle name="Normal 11 5 2 3 2" xfId="26158"/>
    <cellStyle name="Normal 11 5 2 3 2 2" xfId="26159"/>
    <cellStyle name="Normal 11 5 2 3 2 3" xfId="26160"/>
    <cellStyle name="Normal 11 5 2 3 3" xfId="26161"/>
    <cellStyle name="Normal 11 5 2 3 3 2" xfId="26162"/>
    <cellStyle name="Normal 11 5 2 3 3 3" xfId="26163"/>
    <cellStyle name="Normal 11 5 2 3 4" xfId="26164"/>
    <cellStyle name="Normal 11 5 2 3 4 2" xfId="26165"/>
    <cellStyle name="Normal 11 5 2 3 4 3" xfId="26166"/>
    <cellStyle name="Normal 11 5 2 3 5" xfId="26167"/>
    <cellStyle name="Normal 11 5 2 3 5 2" xfId="26168"/>
    <cellStyle name="Normal 11 5 2 3 5 3" xfId="26169"/>
    <cellStyle name="Normal 11 5 2 3 6" xfId="26170"/>
    <cellStyle name="Normal 11 5 2 3 7" xfId="26171"/>
    <cellStyle name="Normal 11 5 2 4" xfId="26172"/>
    <cellStyle name="Normal 11 5 2 4 2" xfId="26173"/>
    <cellStyle name="Normal 11 5 2 4 2 2" xfId="26174"/>
    <cellStyle name="Normal 11 5 2 4 2 3" xfId="26175"/>
    <cellStyle name="Normal 11 5 2 4 3" xfId="26176"/>
    <cellStyle name="Normal 11 5 2 4 3 2" xfId="26177"/>
    <cellStyle name="Normal 11 5 2 4 3 3" xfId="26178"/>
    <cellStyle name="Normal 11 5 2 4 4" xfId="26179"/>
    <cellStyle name="Normal 11 5 2 4 4 2" xfId="26180"/>
    <cellStyle name="Normal 11 5 2 4 4 3" xfId="26181"/>
    <cellStyle name="Normal 11 5 2 4 5" xfId="26182"/>
    <cellStyle name="Normal 11 5 2 4 5 2" xfId="26183"/>
    <cellStyle name="Normal 11 5 2 4 5 3" xfId="26184"/>
    <cellStyle name="Normal 11 5 2 4 6" xfId="26185"/>
    <cellStyle name="Normal 11 5 2 4 7" xfId="26186"/>
    <cellStyle name="Normal 11 5 2 5" xfId="26187"/>
    <cellStyle name="Normal 11 5 2 5 2" xfId="26188"/>
    <cellStyle name="Normal 11 5 2 5 2 2" xfId="26189"/>
    <cellStyle name="Normal 11 5 2 5 2 3" xfId="26190"/>
    <cellStyle name="Normal 11 5 2 5 3" xfId="26191"/>
    <cellStyle name="Normal 11 5 2 5 3 2" xfId="26192"/>
    <cellStyle name="Normal 11 5 2 5 3 3" xfId="26193"/>
    <cellStyle name="Normal 11 5 2 5 4" xfId="26194"/>
    <cellStyle name="Normal 11 5 2 5 4 2" xfId="26195"/>
    <cellStyle name="Normal 11 5 2 5 4 3" xfId="26196"/>
    <cellStyle name="Normal 11 5 2 5 5" xfId="26197"/>
    <cellStyle name="Normal 11 5 2 5 5 2" xfId="26198"/>
    <cellStyle name="Normal 11 5 2 5 5 3" xfId="26199"/>
    <cellStyle name="Normal 11 5 2 5 6" xfId="26200"/>
    <cellStyle name="Normal 11 5 2 5 7" xfId="26201"/>
    <cellStyle name="Normal 11 5 2 6" xfId="26202"/>
    <cellStyle name="Normal 11 5 2 6 2" xfId="26203"/>
    <cellStyle name="Normal 11 5 2 6 3" xfId="26204"/>
    <cellStyle name="Normal 11 5 2 7" xfId="26205"/>
    <cellStyle name="Normal 11 5 2 7 2" xfId="26206"/>
    <cellStyle name="Normal 11 5 2 7 3" xfId="26207"/>
    <cellStyle name="Normal 11 5 2 8" xfId="26208"/>
    <cellStyle name="Normal 11 5 2 8 2" xfId="26209"/>
    <cellStyle name="Normal 11 5 2 8 3" xfId="26210"/>
    <cellStyle name="Normal 11 5 2 9" xfId="26211"/>
    <cellStyle name="Normal 11 5 2 9 2" xfId="26212"/>
    <cellStyle name="Normal 11 5 2 9 3" xfId="26213"/>
    <cellStyle name="Normal 11 5 3" xfId="26214"/>
    <cellStyle name="Normal 11 5 3 2" xfId="26215"/>
    <cellStyle name="Normal 11 5 3 2 2" xfId="26216"/>
    <cellStyle name="Normal 11 5 3 2 2 2" xfId="26217"/>
    <cellStyle name="Normal 11 5 3 2 2 3" xfId="26218"/>
    <cellStyle name="Normal 11 5 3 2 3" xfId="26219"/>
    <cellStyle name="Normal 11 5 3 2 3 2" xfId="26220"/>
    <cellStyle name="Normal 11 5 3 2 3 3" xfId="26221"/>
    <cellStyle name="Normal 11 5 3 2 4" xfId="26222"/>
    <cellStyle name="Normal 11 5 3 2 4 2" xfId="26223"/>
    <cellStyle name="Normal 11 5 3 2 4 3" xfId="26224"/>
    <cellStyle name="Normal 11 5 3 2 5" xfId="26225"/>
    <cellStyle name="Normal 11 5 3 2 5 2" xfId="26226"/>
    <cellStyle name="Normal 11 5 3 2 5 3" xfId="26227"/>
    <cellStyle name="Normal 11 5 3 2 6" xfId="26228"/>
    <cellStyle name="Normal 11 5 3 2 7" xfId="26229"/>
    <cellStyle name="Normal 11 5 3 3" xfId="26230"/>
    <cellStyle name="Normal 11 5 3 3 2" xfId="26231"/>
    <cellStyle name="Normal 11 5 3 3 3" xfId="26232"/>
    <cellStyle name="Normal 11 5 3 4" xfId="26233"/>
    <cellStyle name="Normal 11 5 3 4 2" xfId="26234"/>
    <cellStyle name="Normal 11 5 3 4 3" xfId="26235"/>
    <cellStyle name="Normal 11 5 3 5" xfId="26236"/>
    <cellStyle name="Normal 11 5 3 5 2" xfId="26237"/>
    <cellStyle name="Normal 11 5 3 5 3" xfId="26238"/>
    <cellStyle name="Normal 11 5 3 6" xfId="26239"/>
    <cellStyle name="Normal 11 5 3 6 2" xfId="26240"/>
    <cellStyle name="Normal 11 5 3 6 3" xfId="26241"/>
    <cellStyle name="Normal 11 5 3 7" xfId="26242"/>
    <cellStyle name="Normal 11 5 3 8" xfId="26243"/>
    <cellStyle name="Normal 11 5 4" xfId="26244"/>
    <cellStyle name="Normal 11 5 4 2" xfId="26245"/>
    <cellStyle name="Normal 11 5 4 2 2" xfId="26246"/>
    <cellStyle name="Normal 11 5 4 2 2 2" xfId="26247"/>
    <cellStyle name="Normal 11 5 4 2 2 3" xfId="26248"/>
    <cellStyle name="Normal 11 5 4 2 3" xfId="26249"/>
    <cellStyle name="Normal 11 5 4 2 3 2" xfId="26250"/>
    <cellStyle name="Normal 11 5 4 2 3 3" xfId="26251"/>
    <cellStyle name="Normal 11 5 4 2 4" xfId="26252"/>
    <cellStyle name="Normal 11 5 4 2 4 2" xfId="26253"/>
    <cellStyle name="Normal 11 5 4 2 4 3" xfId="26254"/>
    <cellStyle name="Normal 11 5 4 2 5" xfId="26255"/>
    <cellStyle name="Normal 11 5 4 2 5 2" xfId="26256"/>
    <cellStyle name="Normal 11 5 4 2 5 3" xfId="26257"/>
    <cellStyle name="Normal 11 5 4 2 6" xfId="26258"/>
    <cellStyle name="Normal 11 5 4 2 7" xfId="26259"/>
    <cellStyle name="Normal 11 5 4 3" xfId="26260"/>
    <cellStyle name="Normal 11 5 4 3 2" xfId="26261"/>
    <cellStyle name="Normal 11 5 4 3 3" xfId="26262"/>
    <cellStyle name="Normal 11 5 4 4" xfId="26263"/>
    <cellStyle name="Normal 11 5 4 4 2" xfId="26264"/>
    <cellStyle name="Normal 11 5 4 4 3" xfId="26265"/>
    <cellStyle name="Normal 11 5 4 5" xfId="26266"/>
    <cellStyle name="Normal 11 5 4 5 2" xfId="26267"/>
    <cellStyle name="Normal 11 5 4 5 3" xfId="26268"/>
    <cellStyle name="Normal 11 5 4 6" xfId="26269"/>
    <cellStyle name="Normal 11 5 4 6 2" xfId="26270"/>
    <cellStyle name="Normal 11 5 4 6 3" xfId="26271"/>
    <cellStyle name="Normal 11 5 4 7" xfId="26272"/>
    <cellStyle name="Normal 11 5 4 8" xfId="26273"/>
    <cellStyle name="Normal 11 5 5" xfId="26274"/>
    <cellStyle name="Normal 11 5 5 2" xfId="26275"/>
    <cellStyle name="Normal 11 5 5 2 2" xfId="26276"/>
    <cellStyle name="Normal 11 5 5 2 3" xfId="26277"/>
    <cellStyle name="Normal 11 5 5 3" xfId="26278"/>
    <cellStyle name="Normal 11 5 5 3 2" xfId="26279"/>
    <cellStyle name="Normal 11 5 5 3 3" xfId="26280"/>
    <cellStyle name="Normal 11 5 5 4" xfId="26281"/>
    <cellStyle name="Normal 11 5 5 4 2" xfId="26282"/>
    <cellStyle name="Normal 11 5 5 4 3" xfId="26283"/>
    <cellStyle name="Normal 11 5 5 5" xfId="26284"/>
    <cellStyle name="Normal 11 5 5 5 2" xfId="26285"/>
    <cellStyle name="Normal 11 5 5 5 3" xfId="26286"/>
    <cellStyle name="Normal 11 5 5 6" xfId="26287"/>
    <cellStyle name="Normal 11 5 5 7" xfId="26288"/>
    <cellStyle name="Normal 11 5 6" xfId="26289"/>
    <cellStyle name="Normal 11 5 6 2" xfId="26290"/>
    <cellStyle name="Normal 11 5 6 2 2" xfId="26291"/>
    <cellStyle name="Normal 11 5 6 2 3" xfId="26292"/>
    <cellStyle name="Normal 11 5 6 3" xfId="26293"/>
    <cellStyle name="Normal 11 5 6 3 2" xfId="26294"/>
    <cellStyle name="Normal 11 5 6 3 3" xfId="26295"/>
    <cellStyle name="Normal 11 5 6 4" xfId="26296"/>
    <cellStyle name="Normal 11 5 6 4 2" xfId="26297"/>
    <cellStyle name="Normal 11 5 6 4 3" xfId="26298"/>
    <cellStyle name="Normal 11 5 6 5" xfId="26299"/>
    <cellStyle name="Normal 11 5 6 5 2" xfId="26300"/>
    <cellStyle name="Normal 11 5 6 5 3" xfId="26301"/>
    <cellStyle name="Normal 11 5 6 6" xfId="26302"/>
    <cellStyle name="Normal 11 5 6 7" xfId="26303"/>
    <cellStyle name="Normal 11 5 7" xfId="26304"/>
    <cellStyle name="Normal 11 5 7 2" xfId="26305"/>
    <cellStyle name="Normal 11 5 7 2 2" xfId="26306"/>
    <cellStyle name="Normal 11 5 7 2 3" xfId="26307"/>
    <cellStyle name="Normal 11 5 7 3" xfId="26308"/>
    <cellStyle name="Normal 11 5 7 3 2" xfId="26309"/>
    <cellStyle name="Normal 11 5 7 3 3" xfId="26310"/>
    <cellStyle name="Normal 11 5 7 4" xfId="26311"/>
    <cellStyle name="Normal 11 5 7 4 2" xfId="26312"/>
    <cellStyle name="Normal 11 5 7 4 3" xfId="26313"/>
    <cellStyle name="Normal 11 5 7 5" xfId="26314"/>
    <cellStyle name="Normal 11 5 7 5 2" xfId="26315"/>
    <cellStyle name="Normal 11 5 7 5 3" xfId="26316"/>
    <cellStyle name="Normal 11 5 7 6" xfId="26317"/>
    <cellStyle name="Normal 11 5 7 7" xfId="26318"/>
    <cellStyle name="Normal 11 5 8" xfId="26319"/>
    <cellStyle name="Normal 11 5 8 2" xfId="26320"/>
    <cellStyle name="Normal 11 5 8 2 2" xfId="26321"/>
    <cellStyle name="Normal 11 5 8 2 3" xfId="26322"/>
    <cellStyle name="Normal 11 5 8 3" xfId="26323"/>
    <cellStyle name="Normal 11 5 8 3 2" xfId="26324"/>
    <cellStyle name="Normal 11 5 8 3 3" xfId="26325"/>
    <cellStyle name="Normal 11 5 8 4" xfId="26326"/>
    <cellStyle name="Normal 11 5 8 4 2" xfId="26327"/>
    <cellStyle name="Normal 11 5 8 4 3" xfId="26328"/>
    <cellStyle name="Normal 11 5 8 5" xfId="26329"/>
    <cellStyle name="Normal 11 5 8 5 2" xfId="26330"/>
    <cellStyle name="Normal 11 5 8 5 3" xfId="26331"/>
    <cellStyle name="Normal 11 5 8 6" xfId="26332"/>
    <cellStyle name="Normal 11 5 8 7" xfId="26333"/>
    <cellStyle name="Normal 11 5 9" xfId="26334"/>
    <cellStyle name="Normal 11 5 9 2" xfId="26335"/>
    <cellStyle name="Normal 11 5 9 3" xfId="26336"/>
    <cellStyle name="Normal 11 6" xfId="26337"/>
    <cellStyle name="Normal 11 6 10" xfId="26338"/>
    <cellStyle name="Normal 11 6 11" xfId="26339"/>
    <cellStyle name="Normal 11 6 2" xfId="26340"/>
    <cellStyle name="Normal 11 6 2 2" xfId="26341"/>
    <cellStyle name="Normal 11 6 2 2 2" xfId="26342"/>
    <cellStyle name="Normal 11 6 2 2 2 2" xfId="26343"/>
    <cellStyle name="Normal 11 6 2 2 2 3" xfId="26344"/>
    <cellStyle name="Normal 11 6 2 2 3" xfId="26345"/>
    <cellStyle name="Normal 11 6 2 2 3 2" xfId="26346"/>
    <cellStyle name="Normal 11 6 2 2 3 3" xfId="26347"/>
    <cellStyle name="Normal 11 6 2 2 4" xfId="26348"/>
    <cellStyle name="Normal 11 6 2 2 4 2" xfId="26349"/>
    <cellStyle name="Normal 11 6 2 2 4 3" xfId="26350"/>
    <cellStyle name="Normal 11 6 2 2 5" xfId="26351"/>
    <cellStyle name="Normal 11 6 2 2 5 2" xfId="26352"/>
    <cellStyle name="Normal 11 6 2 2 5 3" xfId="26353"/>
    <cellStyle name="Normal 11 6 2 2 6" xfId="26354"/>
    <cellStyle name="Normal 11 6 2 2 7" xfId="26355"/>
    <cellStyle name="Normal 11 6 2 3" xfId="26356"/>
    <cellStyle name="Normal 11 6 2 3 2" xfId="26357"/>
    <cellStyle name="Normal 11 6 2 3 3" xfId="26358"/>
    <cellStyle name="Normal 11 6 2 4" xfId="26359"/>
    <cellStyle name="Normal 11 6 2 4 2" xfId="26360"/>
    <cellStyle name="Normal 11 6 2 4 3" xfId="26361"/>
    <cellStyle name="Normal 11 6 2 5" xfId="26362"/>
    <cellStyle name="Normal 11 6 2 5 2" xfId="26363"/>
    <cellStyle name="Normal 11 6 2 5 3" xfId="26364"/>
    <cellStyle name="Normal 11 6 2 6" xfId="26365"/>
    <cellStyle name="Normal 11 6 2 6 2" xfId="26366"/>
    <cellStyle name="Normal 11 6 2 6 3" xfId="26367"/>
    <cellStyle name="Normal 11 6 2 7" xfId="26368"/>
    <cellStyle name="Normal 11 6 2 8" xfId="26369"/>
    <cellStyle name="Normal 11 6 3" xfId="26370"/>
    <cellStyle name="Normal 11 6 3 2" xfId="26371"/>
    <cellStyle name="Normal 11 6 3 2 2" xfId="26372"/>
    <cellStyle name="Normal 11 6 3 2 3" xfId="26373"/>
    <cellStyle name="Normal 11 6 3 3" xfId="26374"/>
    <cellStyle name="Normal 11 6 3 3 2" xfId="26375"/>
    <cellStyle name="Normal 11 6 3 3 3" xfId="26376"/>
    <cellStyle name="Normal 11 6 3 4" xfId="26377"/>
    <cellStyle name="Normal 11 6 3 4 2" xfId="26378"/>
    <cellStyle name="Normal 11 6 3 4 3" xfId="26379"/>
    <cellStyle name="Normal 11 6 3 5" xfId="26380"/>
    <cellStyle name="Normal 11 6 3 5 2" xfId="26381"/>
    <cellStyle name="Normal 11 6 3 5 3" xfId="26382"/>
    <cellStyle name="Normal 11 6 3 6" xfId="26383"/>
    <cellStyle name="Normal 11 6 3 7" xfId="26384"/>
    <cellStyle name="Normal 11 6 4" xfId="26385"/>
    <cellStyle name="Normal 11 6 4 2" xfId="26386"/>
    <cellStyle name="Normal 11 6 4 2 2" xfId="26387"/>
    <cellStyle name="Normal 11 6 4 2 3" xfId="26388"/>
    <cellStyle name="Normal 11 6 4 3" xfId="26389"/>
    <cellStyle name="Normal 11 6 4 3 2" xfId="26390"/>
    <cellStyle name="Normal 11 6 4 3 3" xfId="26391"/>
    <cellStyle name="Normal 11 6 4 4" xfId="26392"/>
    <cellStyle name="Normal 11 6 4 4 2" xfId="26393"/>
    <cellStyle name="Normal 11 6 4 4 3" xfId="26394"/>
    <cellStyle name="Normal 11 6 4 5" xfId="26395"/>
    <cellStyle name="Normal 11 6 4 5 2" xfId="26396"/>
    <cellStyle name="Normal 11 6 4 5 3" xfId="26397"/>
    <cellStyle name="Normal 11 6 4 6" xfId="26398"/>
    <cellStyle name="Normal 11 6 4 7" xfId="26399"/>
    <cellStyle name="Normal 11 6 5" xfId="26400"/>
    <cellStyle name="Normal 11 6 5 2" xfId="26401"/>
    <cellStyle name="Normal 11 6 5 2 2" xfId="26402"/>
    <cellStyle name="Normal 11 6 5 2 3" xfId="26403"/>
    <cellStyle name="Normal 11 6 5 3" xfId="26404"/>
    <cellStyle name="Normal 11 6 5 3 2" xfId="26405"/>
    <cellStyle name="Normal 11 6 5 3 3" xfId="26406"/>
    <cellStyle name="Normal 11 6 5 4" xfId="26407"/>
    <cellStyle name="Normal 11 6 5 4 2" xfId="26408"/>
    <cellStyle name="Normal 11 6 5 4 3" xfId="26409"/>
    <cellStyle name="Normal 11 6 5 5" xfId="26410"/>
    <cellStyle name="Normal 11 6 5 5 2" xfId="26411"/>
    <cellStyle name="Normal 11 6 5 5 3" xfId="26412"/>
    <cellStyle name="Normal 11 6 5 6" xfId="26413"/>
    <cellStyle name="Normal 11 6 5 7" xfId="26414"/>
    <cellStyle name="Normal 11 6 6" xfId="26415"/>
    <cellStyle name="Normal 11 6 6 2" xfId="26416"/>
    <cellStyle name="Normal 11 6 6 3" xfId="26417"/>
    <cellStyle name="Normal 11 6 7" xfId="26418"/>
    <cellStyle name="Normal 11 6 7 2" xfId="26419"/>
    <cellStyle name="Normal 11 6 7 3" xfId="26420"/>
    <cellStyle name="Normal 11 6 8" xfId="26421"/>
    <cellStyle name="Normal 11 6 8 2" xfId="26422"/>
    <cellStyle name="Normal 11 6 8 3" xfId="26423"/>
    <cellStyle name="Normal 11 6 9" xfId="26424"/>
    <cellStyle name="Normal 11 6 9 2" xfId="26425"/>
    <cellStyle name="Normal 11 6 9 3" xfId="26426"/>
    <cellStyle name="Normal 11 7" xfId="26427"/>
    <cellStyle name="Normal 11 7 2" xfId="26428"/>
    <cellStyle name="Normal 11 7 2 2" xfId="26429"/>
    <cellStyle name="Normal 11 7 2 2 2" xfId="26430"/>
    <cellStyle name="Normal 11 7 2 2 3" xfId="26431"/>
    <cellStyle name="Normal 11 7 2 3" xfId="26432"/>
    <cellStyle name="Normal 11 7 2 3 2" xfId="26433"/>
    <cellStyle name="Normal 11 7 2 3 3" xfId="26434"/>
    <cellStyle name="Normal 11 7 2 4" xfId="26435"/>
    <cellStyle name="Normal 11 7 2 4 2" xfId="26436"/>
    <cellStyle name="Normal 11 7 2 4 3" xfId="26437"/>
    <cellStyle name="Normal 11 7 2 5" xfId="26438"/>
    <cellStyle name="Normal 11 7 2 5 2" xfId="26439"/>
    <cellStyle name="Normal 11 7 2 5 3" xfId="26440"/>
    <cellStyle name="Normal 11 7 2 6" xfId="26441"/>
    <cellStyle name="Normal 11 7 2 7" xfId="26442"/>
    <cellStyle name="Normal 11 7 3" xfId="26443"/>
    <cellStyle name="Normal 11 7 3 2" xfId="26444"/>
    <cellStyle name="Normal 11 7 3 3" xfId="26445"/>
    <cellStyle name="Normal 11 7 4" xfId="26446"/>
    <cellStyle name="Normal 11 7 4 2" xfId="26447"/>
    <cellStyle name="Normal 11 7 4 3" xfId="26448"/>
    <cellStyle name="Normal 11 7 5" xfId="26449"/>
    <cellStyle name="Normal 11 7 5 2" xfId="26450"/>
    <cellStyle name="Normal 11 7 5 3" xfId="26451"/>
    <cellStyle name="Normal 11 7 6" xfId="26452"/>
    <cellStyle name="Normal 11 7 6 2" xfId="26453"/>
    <cellStyle name="Normal 11 7 6 3" xfId="26454"/>
    <cellStyle name="Normal 11 7 7" xfId="26455"/>
    <cellStyle name="Normal 11 7 8" xfId="26456"/>
    <cellStyle name="Normal 11 8" xfId="26457"/>
    <cellStyle name="Normal 11 8 2" xfId="26458"/>
    <cellStyle name="Normal 11 8 2 2" xfId="26459"/>
    <cellStyle name="Normal 11 8 2 2 2" xfId="26460"/>
    <cellStyle name="Normal 11 8 2 2 3" xfId="26461"/>
    <cellStyle name="Normal 11 8 2 3" xfId="26462"/>
    <cellStyle name="Normal 11 8 2 3 2" xfId="26463"/>
    <cellStyle name="Normal 11 8 2 3 3" xfId="26464"/>
    <cellStyle name="Normal 11 8 2 4" xfId="26465"/>
    <cellStyle name="Normal 11 8 2 4 2" xfId="26466"/>
    <cellStyle name="Normal 11 8 2 4 3" xfId="26467"/>
    <cellStyle name="Normal 11 8 2 5" xfId="26468"/>
    <cellStyle name="Normal 11 8 2 5 2" xfId="26469"/>
    <cellStyle name="Normal 11 8 2 5 3" xfId="26470"/>
    <cellStyle name="Normal 11 8 2 6" xfId="26471"/>
    <cellStyle name="Normal 11 8 2 7" xfId="26472"/>
    <cellStyle name="Normal 11 8 3" xfId="26473"/>
    <cellStyle name="Normal 11 8 3 2" xfId="26474"/>
    <cellStyle name="Normal 11 8 3 3" xfId="26475"/>
    <cellStyle name="Normal 11 8 4" xfId="26476"/>
    <cellStyle name="Normal 11 8 4 2" xfId="26477"/>
    <cellStyle name="Normal 11 8 4 3" xfId="26478"/>
    <cellStyle name="Normal 11 8 5" xfId="26479"/>
    <cellStyle name="Normal 11 8 5 2" xfId="26480"/>
    <cellStyle name="Normal 11 8 5 3" xfId="26481"/>
    <cellStyle name="Normal 11 8 6" xfId="26482"/>
    <cellStyle name="Normal 11 8 6 2" xfId="26483"/>
    <cellStyle name="Normal 11 8 6 3" xfId="26484"/>
    <cellStyle name="Normal 11 8 7" xfId="26485"/>
    <cellStyle name="Normal 11 8 8" xfId="26486"/>
    <cellStyle name="Normal 11 9" xfId="26487"/>
    <cellStyle name="Normal 11 9 2" xfId="26488"/>
    <cellStyle name="Normal 11 9 2 2" xfId="26489"/>
    <cellStyle name="Normal 11 9 2 2 2" xfId="26490"/>
    <cellStyle name="Normal 11 9 2 2 3" xfId="26491"/>
    <cellStyle name="Normal 11 9 2 3" xfId="26492"/>
    <cellStyle name="Normal 11 9 2 3 2" xfId="26493"/>
    <cellStyle name="Normal 11 9 2 3 3" xfId="26494"/>
    <cellStyle name="Normal 11 9 2 4" xfId="26495"/>
    <cellStyle name="Normal 11 9 2 4 2" xfId="26496"/>
    <cellStyle name="Normal 11 9 2 4 3" xfId="26497"/>
    <cellStyle name="Normal 11 9 2 5" xfId="26498"/>
    <cellStyle name="Normal 11 9 2 5 2" xfId="26499"/>
    <cellStyle name="Normal 11 9 2 5 3" xfId="26500"/>
    <cellStyle name="Normal 11 9 2 6" xfId="26501"/>
    <cellStyle name="Normal 11 9 2 7" xfId="26502"/>
    <cellStyle name="Normal 11 9 3" xfId="26503"/>
    <cellStyle name="Normal 11 9 3 2" xfId="26504"/>
    <cellStyle name="Normal 11 9 3 3" xfId="26505"/>
    <cellStyle name="Normal 11 9 4" xfId="26506"/>
    <cellStyle name="Normal 11 9 4 2" xfId="26507"/>
    <cellStyle name="Normal 11 9 4 3" xfId="26508"/>
    <cellStyle name="Normal 11 9 5" xfId="26509"/>
    <cellStyle name="Normal 11 9 5 2" xfId="26510"/>
    <cellStyle name="Normal 11 9 5 3" xfId="26511"/>
    <cellStyle name="Normal 11 9 6" xfId="26512"/>
    <cellStyle name="Normal 11 9 6 2" xfId="26513"/>
    <cellStyle name="Normal 11 9 6 3" xfId="26514"/>
    <cellStyle name="Normal 11 9 7" xfId="26515"/>
    <cellStyle name="Normal 11 9 8" xfId="26516"/>
    <cellStyle name="Normal 12" xfId="898"/>
    <cellStyle name="Normal 12 2" xfId="899"/>
    <cellStyle name="Normal 12 2 2" xfId="900"/>
    <cellStyle name="Normal 12 2 2 2" xfId="901"/>
    <cellStyle name="Normal 12 2 2 2 2" xfId="26519"/>
    <cellStyle name="Normal 12 2 2 2 3" xfId="26518"/>
    <cellStyle name="Normal 12 2 2 3" xfId="26520"/>
    <cellStyle name="Normal 12 2 3" xfId="902"/>
    <cellStyle name="Normal 12 2 3 2" xfId="26522"/>
    <cellStyle name="Normal 12 2 3 3" xfId="26521"/>
    <cellStyle name="Normal 12 2 4" xfId="26523"/>
    <cellStyle name="Normal 12 2 5" xfId="26524"/>
    <cellStyle name="Normal 12 3" xfId="26525"/>
    <cellStyle name="Normal 12 3 2" xfId="26526"/>
    <cellStyle name="Normal 12 3 2 2" xfId="26527"/>
    <cellStyle name="Normal 12 3 3" xfId="26528"/>
    <cellStyle name="Normal 12 4" xfId="26529"/>
    <cellStyle name="Normal 12 4 2" xfId="26530"/>
    <cellStyle name="Normal 12 5" xfId="26531"/>
    <cellStyle name="Normal 12 6" xfId="26532"/>
    <cellStyle name="Normal 12 7" xfId="26517"/>
    <cellStyle name="Normal 13" xfId="903"/>
    <cellStyle name="Normal 13 2" xfId="904"/>
    <cellStyle name="Normal 13 2 2" xfId="905"/>
    <cellStyle name="Normal 13 2 2 2" xfId="906"/>
    <cellStyle name="Normal 13 2 3" xfId="907"/>
    <cellStyle name="Normal 13 2 4" xfId="26533"/>
    <cellStyle name="Normal 13 3" xfId="908"/>
    <cellStyle name="Normal 13 3 2" xfId="909"/>
    <cellStyle name="Normal 13 3 3" xfId="26534"/>
    <cellStyle name="Normal 13 4" xfId="910"/>
    <cellStyle name="Normal 14" xfId="911"/>
    <cellStyle name="Normal 14 10" xfId="26536"/>
    <cellStyle name="Normal 14 10 2" xfId="26537"/>
    <cellStyle name="Normal 14 10 2 2" xfId="26538"/>
    <cellStyle name="Normal 14 10 2 3" xfId="26539"/>
    <cellStyle name="Normal 14 10 3" xfId="26540"/>
    <cellStyle name="Normal 14 10 3 2" xfId="26541"/>
    <cellStyle name="Normal 14 10 3 3" xfId="26542"/>
    <cellStyle name="Normal 14 10 4" xfId="26543"/>
    <cellStyle name="Normal 14 10 4 2" xfId="26544"/>
    <cellStyle name="Normal 14 10 4 3" xfId="26545"/>
    <cellStyle name="Normal 14 10 5" xfId="26546"/>
    <cellStyle name="Normal 14 10 5 2" xfId="26547"/>
    <cellStyle name="Normal 14 10 5 3" xfId="26548"/>
    <cellStyle name="Normal 14 10 6" xfId="26549"/>
    <cellStyle name="Normal 14 10 7" xfId="26550"/>
    <cellStyle name="Normal 14 11" xfId="26551"/>
    <cellStyle name="Normal 14 11 2" xfId="26552"/>
    <cellStyle name="Normal 14 11 3" xfId="26553"/>
    <cellStyle name="Normal 14 12" xfId="26554"/>
    <cellStyle name="Normal 14 12 2" xfId="26555"/>
    <cellStyle name="Normal 14 12 3" xfId="26556"/>
    <cellStyle name="Normal 14 13" xfId="26557"/>
    <cellStyle name="Normal 14 13 2" xfId="26558"/>
    <cellStyle name="Normal 14 13 3" xfId="26559"/>
    <cellStyle name="Normal 14 14" xfId="26560"/>
    <cellStyle name="Normal 14 14 2" xfId="26561"/>
    <cellStyle name="Normal 14 14 3" xfId="26562"/>
    <cellStyle name="Normal 14 15" xfId="26563"/>
    <cellStyle name="Normal 14 16" xfId="26564"/>
    <cellStyle name="Normal 14 17" xfId="26535"/>
    <cellStyle name="Normal 14 2" xfId="912"/>
    <cellStyle name="Normal 14 2 10" xfId="26566"/>
    <cellStyle name="Normal 14 2 10 2" xfId="26567"/>
    <cellStyle name="Normal 14 2 10 3" xfId="26568"/>
    <cellStyle name="Normal 14 2 11" xfId="26569"/>
    <cellStyle name="Normal 14 2 11 2" xfId="26570"/>
    <cellStyle name="Normal 14 2 11 3" xfId="26571"/>
    <cellStyle name="Normal 14 2 12" xfId="26572"/>
    <cellStyle name="Normal 14 2 12 2" xfId="26573"/>
    <cellStyle name="Normal 14 2 12 3" xfId="26574"/>
    <cellStyle name="Normal 14 2 13" xfId="26575"/>
    <cellStyle name="Normal 14 2 13 2" xfId="26576"/>
    <cellStyle name="Normal 14 2 13 3" xfId="26577"/>
    <cellStyle name="Normal 14 2 14" xfId="26578"/>
    <cellStyle name="Normal 14 2 15" xfId="26579"/>
    <cellStyle name="Normal 14 2 16" xfId="26565"/>
    <cellStyle name="Normal 14 2 2" xfId="26580"/>
    <cellStyle name="Normal 14 2 2 10" xfId="26581"/>
    <cellStyle name="Normal 14 2 2 11" xfId="26582"/>
    <cellStyle name="Normal 14 2 2 2" xfId="26583"/>
    <cellStyle name="Normal 14 2 2 2 2" xfId="26584"/>
    <cellStyle name="Normal 14 2 2 2 2 2" xfId="26585"/>
    <cellStyle name="Normal 14 2 2 2 2 2 2" xfId="26586"/>
    <cellStyle name="Normal 14 2 2 2 2 2 3" xfId="26587"/>
    <cellStyle name="Normal 14 2 2 2 2 3" xfId="26588"/>
    <cellStyle name="Normal 14 2 2 2 2 3 2" xfId="26589"/>
    <cellStyle name="Normal 14 2 2 2 2 3 3" xfId="26590"/>
    <cellStyle name="Normal 14 2 2 2 2 4" xfId="26591"/>
    <cellStyle name="Normal 14 2 2 2 2 4 2" xfId="26592"/>
    <cellStyle name="Normal 14 2 2 2 2 4 3" xfId="26593"/>
    <cellStyle name="Normal 14 2 2 2 2 5" xfId="26594"/>
    <cellStyle name="Normal 14 2 2 2 2 5 2" xfId="26595"/>
    <cellStyle name="Normal 14 2 2 2 2 5 3" xfId="26596"/>
    <cellStyle name="Normal 14 2 2 2 2 6" xfId="26597"/>
    <cellStyle name="Normal 14 2 2 2 2 7" xfId="26598"/>
    <cellStyle name="Normal 14 2 2 2 3" xfId="26599"/>
    <cellStyle name="Normal 14 2 2 2 3 2" xfId="26600"/>
    <cellStyle name="Normal 14 2 2 2 3 3" xfId="26601"/>
    <cellStyle name="Normal 14 2 2 2 4" xfId="26602"/>
    <cellStyle name="Normal 14 2 2 2 4 2" xfId="26603"/>
    <cellStyle name="Normal 14 2 2 2 4 3" xfId="26604"/>
    <cellStyle name="Normal 14 2 2 2 5" xfId="26605"/>
    <cellStyle name="Normal 14 2 2 2 5 2" xfId="26606"/>
    <cellStyle name="Normal 14 2 2 2 5 3" xfId="26607"/>
    <cellStyle name="Normal 14 2 2 2 6" xfId="26608"/>
    <cellStyle name="Normal 14 2 2 2 6 2" xfId="26609"/>
    <cellStyle name="Normal 14 2 2 2 6 3" xfId="26610"/>
    <cellStyle name="Normal 14 2 2 2 7" xfId="26611"/>
    <cellStyle name="Normal 14 2 2 2 8" xfId="26612"/>
    <cellStyle name="Normal 14 2 2 3" xfId="26613"/>
    <cellStyle name="Normal 14 2 2 3 2" xfId="26614"/>
    <cellStyle name="Normal 14 2 2 3 2 2" xfId="26615"/>
    <cellStyle name="Normal 14 2 2 3 2 3" xfId="26616"/>
    <cellStyle name="Normal 14 2 2 3 3" xfId="26617"/>
    <cellStyle name="Normal 14 2 2 3 3 2" xfId="26618"/>
    <cellStyle name="Normal 14 2 2 3 3 3" xfId="26619"/>
    <cellStyle name="Normal 14 2 2 3 4" xfId="26620"/>
    <cellStyle name="Normal 14 2 2 3 4 2" xfId="26621"/>
    <cellStyle name="Normal 14 2 2 3 4 3" xfId="26622"/>
    <cellStyle name="Normal 14 2 2 3 5" xfId="26623"/>
    <cellStyle name="Normal 14 2 2 3 5 2" xfId="26624"/>
    <cellStyle name="Normal 14 2 2 3 5 3" xfId="26625"/>
    <cellStyle name="Normal 14 2 2 3 6" xfId="26626"/>
    <cellStyle name="Normal 14 2 2 3 7" xfId="26627"/>
    <cellStyle name="Normal 14 2 2 4" xfId="26628"/>
    <cellStyle name="Normal 14 2 2 4 2" xfId="26629"/>
    <cellStyle name="Normal 14 2 2 4 2 2" xfId="26630"/>
    <cellStyle name="Normal 14 2 2 4 2 3" xfId="26631"/>
    <cellStyle name="Normal 14 2 2 4 3" xfId="26632"/>
    <cellStyle name="Normal 14 2 2 4 3 2" xfId="26633"/>
    <cellStyle name="Normal 14 2 2 4 3 3" xfId="26634"/>
    <cellStyle name="Normal 14 2 2 4 4" xfId="26635"/>
    <cellStyle name="Normal 14 2 2 4 4 2" xfId="26636"/>
    <cellStyle name="Normal 14 2 2 4 4 3" xfId="26637"/>
    <cellStyle name="Normal 14 2 2 4 5" xfId="26638"/>
    <cellStyle name="Normal 14 2 2 4 5 2" xfId="26639"/>
    <cellStyle name="Normal 14 2 2 4 5 3" xfId="26640"/>
    <cellStyle name="Normal 14 2 2 4 6" xfId="26641"/>
    <cellStyle name="Normal 14 2 2 4 7" xfId="26642"/>
    <cellStyle name="Normal 14 2 2 5" xfId="26643"/>
    <cellStyle name="Normal 14 2 2 5 2" xfId="26644"/>
    <cellStyle name="Normal 14 2 2 5 2 2" xfId="26645"/>
    <cellStyle name="Normal 14 2 2 5 2 3" xfId="26646"/>
    <cellStyle name="Normal 14 2 2 5 3" xfId="26647"/>
    <cellStyle name="Normal 14 2 2 5 3 2" xfId="26648"/>
    <cellStyle name="Normal 14 2 2 5 3 3" xfId="26649"/>
    <cellStyle name="Normal 14 2 2 5 4" xfId="26650"/>
    <cellStyle name="Normal 14 2 2 5 4 2" xfId="26651"/>
    <cellStyle name="Normal 14 2 2 5 4 3" xfId="26652"/>
    <cellStyle name="Normal 14 2 2 5 5" xfId="26653"/>
    <cellStyle name="Normal 14 2 2 5 5 2" xfId="26654"/>
    <cellStyle name="Normal 14 2 2 5 5 3" xfId="26655"/>
    <cellStyle name="Normal 14 2 2 5 6" xfId="26656"/>
    <cellStyle name="Normal 14 2 2 5 7" xfId="26657"/>
    <cellStyle name="Normal 14 2 2 6" xfId="26658"/>
    <cellStyle name="Normal 14 2 2 6 2" xfId="26659"/>
    <cellStyle name="Normal 14 2 2 6 3" xfId="26660"/>
    <cellStyle name="Normal 14 2 2 7" xfId="26661"/>
    <cellStyle name="Normal 14 2 2 7 2" xfId="26662"/>
    <cellStyle name="Normal 14 2 2 7 3" xfId="26663"/>
    <cellStyle name="Normal 14 2 2 8" xfId="26664"/>
    <cellStyle name="Normal 14 2 2 8 2" xfId="26665"/>
    <cellStyle name="Normal 14 2 2 8 3" xfId="26666"/>
    <cellStyle name="Normal 14 2 2 9" xfId="26667"/>
    <cellStyle name="Normal 14 2 2 9 2" xfId="26668"/>
    <cellStyle name="Normal 14 2 2 9 3" xfId="26669"/>
    <cellStyle name="Normal 14 2 3" xfId="26670"/>
    <cellStyle name="Normal 14 2 3 2" xfId="26671"/>
    <cellStyle name="Normal 14 2 3 2 2" xfId="26672"/>
    <cellStyle name="Normal 14 2 3 2 2 2" xfId="26673"/>
    <cellStyle name="Normal 14 2 3 2 2 3" xfId="26674"/>
    <cellStyle name="Normal 14 2 3 2 3" xfId="26675"/>
    <cellStyle name="Normal 14 2 3 2 3 2" xfId="26676"/>
    <cellStyle name="Normal 14 2 3 2 3 3" xfId="26677"/>
    <cellStyle name="Normal 14 2 3 2 4" xfId="26678"/>
    <cellStyle name="Normal 14 2 3 2 4 2" xfId="26679"/>
    <cellStyle name="Normal 14 2 3 2 4 3" xfId="26680"/>
    <cellStyle name="Normal 14 2 3 2 5" xfId="26681"/>
    <cellStyle name="Normal 14 2 3 2 5 2" xfId="26682"/>
    <cellStyle name="Normal 14 2 3 2 5 3" xfId="26683"/>
    <cellStyle name="Normal 14 2 3 2 6" xfId="26684"/>
    <cellStyle name="Normal 14 2 3 2 7" xfId="26685"/>
    <cellStyle name="Normal 14 2 3 3" xfId="26686"/>
    <cellStyle name="Normal 14 2 3 3 2" xfId="26687"/>
    <cellStyle name="Normal 14 2 3 3 3" xfId="26688"/>
    <cellStyle name="Normal 14 2 3 4" xfId="26689"/>
    <cellStyle name="Normal 14 2 3 4 2" xfId="26690"/>
    <cellStyle name="Normal 14 2 3 4 3" xfId="26691"/>
    <cellStyle name="Normal 14 2 3 5" xfId="26692"/>
    <cellStyle name="Normal 14 2 3 5 2" xfId="26693"/>
    <cellStyle name="Normal 14 2 3 5 3" xfId="26694"/>
    <cellStyle name="Normal 14 2 3 6" xfId="26695"/>
    <cellStyle name="Normal 14 2 3 6 2" xfId="26696"/>
    <cellStyle name="Normal 14 2 3 6 3" xfId="26697"/>
    <cellStyle name="Normal 14 2 3 7" xfId="26698"/>
    <cellStyle name="Normal 14 2 3 8" xfId="26699"/>
    <cellStyle name="Normal 14 2 4" xfId="26700"/>
    <cellStyle name="Normal 14 2 5" xfId="26701"/>
    <cellStyle name="Normal 14 2 5 2" xfId="26702"/>
    <cellStyle name="Normal 14 2 5 2 2" xfId="26703"/>
    <cellStyle name="Normal 14 2 5 2 2 2" xfId="26704"/>
    <cellStyle name="Normal 14 2 5 2 2 3" xfId="26705"/>
    <cellStyle name="Normal 14 2 5 2 3" xfId="26706"/>
    <cellStyle name="Normal 14 2 5 2 3 2" xfId="26707"/>
    <cellStyle name="Normal 14 2 5 2 3 3" xfId="26708"/>
    <cellStyle name="Normal 14 2 5 2 4" xfId="26709"/>
    <cellStyle name="Normal 14 2 5 2 4 2" xfId="26710"/>
    <cellStyle name="Normal 14 2 5 2 4 3" xfId="26711"/>
    <cellStyle name="Normal 14 2 5 2 5" xfId="26712"/>
    <cellStyle name="Normal 14 2 5 2 5 2" xfId="26713"/>
    <cellStyle name="Normal 14 2 5 2 5 3" xfId="26714"/>
    <cellStyle name="Normal 14 2 5 2 6" xfId="26715"/>
    <cellStyle name="Normal 14 2 5 2 7" xfId="26716"/>
    <cellStyle name="Normal 14 2 5 3" xfId="26717"/>
    <cellStyle name="Normal 14 2 5 3 2" xfId="26718"/>
    <cellStyle name="Normal 14 2 5 3 3" xfId="26719"/>
    <cellStyle name="Normal 14 2 5 4" xfId="26720"/>
    <cellStyle name="Normal 14 2 5 4 2" xfId="26721"/>
    <cellStyle name="Normal 14 2 5 4 3" xfId="26722"/>
    <cellStyle name="Normal 14 2 5 5" xfId="26723"/>
    <cellStyle name="Normal 14 2 5 5 2" xfId="26724"/>
    <cellStyle name="Normal 14 2 5 5 3" xfId="26725"/>
    <cellStyle name="Normal 14 2 5 6" xfId="26726"/>
    <cellStyle name="Normal 14 2 5 6 2" xfId="26727"/>
    <cellStyle name="Normal 14 2 5 6 3" xfId="26728"/>
    <cellStyle name="Normal 14 2 5 7" xfId="26729"/>
    <cellStyle name="Normal 14 2 5 8" xfId="26730"/>
    <cellStyle name="Normal 14 2 6" xfId="26731"/>
    <cellStyle name="Normal 14 2 6 2" xfId="26732"/>
    <cellStyle name="Normal 14 2 6 2 2" xfId="26733"/>
    <cellStyle name="Normal 14 2 6 2 3" xfId="26734"/>
    <cellStyle name="Normal 14 2 6 3" xfId="26735"/>
    <cellStyle name="Normal 14 2 6 3 2" xfId="26736"/>
    <cellStyle name="Normal 14 2 6 3 3" xfId="26737"/>
    <cellStyle name="Normal 14 2 6 4" xfId="26738"/>
    <cellStyle name="Normal 14 2 6 4 2" xfId="26739"/>
    <cellStyle name="Normal 14 2 6 4 3" xfId="26740"/>
    <cellStyle name="Normal 14 2 6 5" xfId="26741"/>
    <cellStyle name="Normal 14 2 6 5 2" xfId="26742"/>
    <cellStyle name="Normal 14 2 6 5 3" xfId="26743"/>
    <cellStyle name="Normal 14 2 6 6" xfId="26744"/>
    <cellStyle name="Normal 14 2 6 7" xfId="26745"/>
    <cellStyle name="Normal 14 2 7" xfId="26746"/>
    <cellStyle name="Normal 14 2 7 2" xfId="26747"/>
    <cellStyle name="Normal 14 2 7 2 2" xfId="26748"/>
    <cellStyle name="Normal 14 2 7 2 3" xfId="26749"/>
    <cellStyle name="Normal 14 2 7 3" xfId="26750"/>
    <cellStyle name="Normal 14 2 7 3 2" xfId="26751"/>
    <cellStyle name="Normal 14 2 7 3 3" xfId="26752"/>
    <cellStyle name="Normal 14 2 7 4" xfId="26753"/>
    <cellStyle name="Normal 14 2 7 4 2" xfId="26754"/>
    <cellStyle name="Normal 14 2 7 4 3" xfId="26755"/>
    <cellStyle name="Normal 14 2 7 5" xfId="26756"/>
    <cellStyle name="Normal 14 2 7 5 2" xfId="26757"/>
    <cellStyle name="Normal 14 2 7 5 3" xfId="26758"/>
    <cellStyle name="Normal 14 2 7 6" xfId="26759"/>
    <cellStyle name="Normal 14 2 7 7" xfId="26760"/>
    <cellStyle name="Normal 14 2 8" xfId="26761"/>
    <cellStyle name="Normal 14 2 8 2" xfId="26762"/>
    <cellStyle name="Normal 14 2 8 2 2" xfId="26763"/>
    <cellStyle name="Normal 14 2 8 2 3" xfId="26764"/>
    <cellStyle name="Normal 14 2 8 3" xfId="26765"/>
    <cellStyle name="Normal 14 2 8 3 2" xfId="26766"/>
    <cellStyle name="Normal 14 2 8 3 3" xfId="26767"/>
    <cellStyle name="Normal 14 2 8 4" xfId="26768"/>
    <cellStyle name="Normal 14 2 8 4 2" xfId="26769"/>
    <cellStyle name="Normal 14 2 8 4 3" xfId="26770"/>
    <cellStyle name="Normal 14 2 8 5" xfId="26771"/>
    <cellStyle name="Normal 14 2 8 5 2" xfId="26772"/>
    <cellStyle name="Normal 14 2 8 5 3" xfId="26773"/>
    <cellStyle name="Normal 14 2 8 6" xfId="26774"/>
    <cellStyle name="Normal 14 2 8 7" xfId="26775"/>
    <cellStyle name="Normal 14 2 9" xfId="26776"/>
    <cellStyle name="Normal 14 2 9 2" xfId="26777"/>
    <cellStyle name="Normal 14 2 9 2 2" xfId="26778"/>
    <cellStyle name="Normal 14 2 9 2 3" xfId="26779"/>
    <cellStyle name="Normal 14 2 9 3" xfId="26780"/>
    <cellStyle name="Normal 14 2 9 3 2" xfId="26781"/>
    <cellStyle name="Normal 14 2 9 3 3" xfId="26782"/>
    <cellStyle name="Normal 14 2 9 4" xfId="26783"/>
    <cellStyle name="Normal 14 2 9 4 2" xfId="26784"/>
    <cellStyle name="Normal 14 2 9 4 3" xfId="26785"/>
    <cellStyle name="Normal 14 2 9 5" xfId="26786"/>
    <cellStyle name="Normal 14 2 9 5 2" xfId="26787"/>
    <cellStyle name="Normal 14 2 9 5 3" xfId="26788"/>
    <cellStyle name="Normal 14 2 9 6" xfId="26789"/>
    <cellStyle name="Normal 14 2 9 7" xfId="26790"/>
    <cellStyle name="Normal 14 3" xfId="26791"/>
    <cellStyle name="Normal 14 3 10" xfId="26792"/>
    <cellStyle name="Normal 14 3 11" xfId="26793"/>
    <cellStyle name="Normal 14 3 2" xfId="26794"/>
    <cellStyle name="Normal 14 3 2 2" xfId="26795"/>
    <cellStyle name="Normal 14 3 2 2 2" xfId="26796"/>
    <cellStyle name="Normal 14 3 2 2 2 2" xfId="26797"/>
    <cellStyle name="Normal 14 3 2 2 2 3" xfId="26798"/>
    <cellStyle name="Normal 14 3 2 2 3" xfId="26799"/>
    <cellStyle name="Normal 14 3 2 2 3 2" xfId="26800"/>
    <cellStyle name="Normal 14 3 2 2 3 3" xfId="26801"/>
    <cellStyle name="Normal 14 3 2 2 4" xfId="26802"/>
    <cellStyle name="Normal 14 3 2 2 4 2" xfId="26803"/>
    <cellStyle name="Normal 14 3 2 2 4 3" xfId="26804"/>
    <cellStyle name="Normal 14 3 2 2 5" xfId="26805"/>
    <cellStyle name="Normal 14 3 2 2 5 2" xfId="26806"/>
    <cellStyle name="Normal 14 3 2 2 5 3" xfId="26807"/>
    <cellStyle name="Normal 14 3 2 2 6" xfId="26808"/>
    <cellStyle name="Normal 14 3 2 2 7" xfId="26809"/>
    <cellStyle name="Normal 14 3 2 3" xfId="26810"/>
    <cellStyle name="Normal 14 3 2 3 2" xfId="26811"/>
    <cellStyle name="Normal 14 3 2 3 3" xfId="26812"/>
    <cellStyle name="Normal 14 3 2 4" xfId="26813"/>
    <cellStyle name="Normal 14 3 2 4 2" xfId="26814"/>
    <cellStyle name="Normal 14 3 2 4 3" xfId="26815"/>
    <cellStyle name="Normal 14 3 2 5" xfId="26816"/>
    <cellStyle name="Normal 14 3 2 5 2" xfId="26817"/>
    <cellStyle name="Normal 14 3 2 5 3" xfId="26818"/>
    <cellStyle name="Normal 14 3 2 6" xfId="26819"/>
    <cellStyle name="Normal 14 3 2 6 2" xfId="26820"/>
    <cellStyle name="Normal 14 3 2 6 3" xfId="26821"/>
    <cellStyle name="Normal 14 3 2 7" xfId="26822"/>
    <cellStyle name="Normal 14 3 2 8" xfId="26823"/>
    <cellStyle name="Normal 14 3 3" xfId="26824"/>
    <cellStyle name="Normal 14 3 3 2" xfId="26825"/>
    <cellStyle name="Normal 14 3 3 2 2" xfId="26826"/>
    <cellStyle name="Normal 14 3 3 2 3" xfId="26827"/>
    <cellStyle name="Normal 14 3 3 3" xfId="26828"/>
    <cellStyle name="Normal 14 3 3 3 2" xfId="26829"/>
    <cellStyle name="Normal 14 3 3 3 3" xfId="26830"/>
    <cellStyle name="Normal 14 3 3 4" xfId="26831"/>
    <cellStyle name="Normal 14 3 3 4 2" xfId="26832"/>
    <cellStyle name="Normal 14 3 3 4 3" xfId="26833"/>
    <cellStyle name="Normal 14 3 3 5" xfId="26834"/>
    <cellStyle name="Normal 14 3 3 5 2" xfId="26835"/>
    <cellStyle name="Normal 14 3 3 5 3" xfId="26836"/>
    <cellStyle name="Normal 14 3 3 6" xfId="26837"/>
    <cellStyle name="Normal 14 3 3 7" xfId="26838"/>
    <cellStyle name="Normal 14 3 4" xfId="26839"/>
    <cellStyle name="Normal 14 3 4 2" xfId="26840"/>
    <cellStyle name="Normal 14 3 4 2 2" xfId="26841"/>
    <cellStyle name="Normal 14 3 4 2 3" xfId="26842"/>
    <cellStyle name="Normal 14 3 4 3" xfId="26843"/>
    <cellStyle name="Normal 14 3 4 3 2" xfId="26844"/>
    <cellStyle name="Normal 14 3 4 3 3" xfId="26845"/>
    <cellStyle name="Normal 14 3 4 4" xfId="26846"/>
    <cellStyle name="Normal 14 3 4 4 2" xfId="26847"/>
    <cellStyle name="Normal 14 3 4 4 3" xfId="26848"/>
    <cellStyle name="Normal 14 3 4 5" xfId="26849"/>
    <cellStyle name="Normal 14 3 4 5 2" xfId="26850"/>
    <cellStyle name="Normal 14 3 4 5 3" xfId="26851"/>
    <cellStyle name="Normal 14 3 4 6" xfId="26852"/>
    <cellStyle name="Normal 14 3 4 7" xfId="26853"/>
    <cellStyle name="Normal 14 3 5" xfId="26854"/>
    <cellStyle name="Normal 14 3 5 2" xfId="26855"/>
    <cellStyle name="Normal 14 3 5 2 2" xfId="26856"/>
    <cellStyle name="Normal 14 3 5 2 3" xfId="26857"/>
    <cellStyle name="Normal 14 3 5 3" xfId="26858"/>
    <cellStyle name="Normal 14 3 5 3 2" xfId="26859"/>
    <cellStyle name="Normal 14 3 5 3 3" xfId="26860"/>
    <cellStyle name="Normal 14 3 5 4" xfId="26861"/>
    <cellStyle name="Normal 14 3 5 4 2" xfId="26862"/>
    <cellStyle name="Normal 14 3 5 4 3" xfId="26863"/>
    <cellStyle name="Normal 14 3 5 5" xfId="26864"/>
    <cellStyle name="Normal 14 3 5 5 2" xfId="26865"/>
    <cellStyle name="Normal 14 3 5 5 3" xfId="26866"/>
    <cellStyle name="Normal 14 3 5 6" xfId="26867"/>
    <cellStyle name="Normal 14 3 5 7" xfId="26868"/>
    <cellStyle name="Normal 14 3 6" xfId="26869"/>
    <cellStyle name="Normal 14 3 6 2" xfId="26870"/>
    <cellStyle name="Normal 14 3 6 3" xfId="26871"/>
    <cellStyle name="Normal 14 3 7" xfId="26872"/>
    <cellStyle name="Normal 14 3 7 2" xfId="26873"/>
    <cellStyle name="Normal 14 3 7 3" xfId="26874"/>
    <cellStyle name="Normal 14 3 8" xfId="26875"/>
    <cellStyle name="Normal 14 3 8 2" xfId="26876"/>
    <cellStyle name="Normal 14 3 8 3" xfId="26877"/>
    <cellStyle name="Normal 14 3 9" xfId="26878"/>
    <cellStyle name="Normal 14 3 9 2" xfId="26879"/>
    <cellStyle name="Normal 14 3 9 3" xfId="26880"/>
    <cellStyle name="Normal 14 4" xfId="26881"/>
    <cellStyle name="Normal 14 4 2" xfId="26882"/>
    <cellStyle name="Normal 14 4 2 2" xfId="26883"/>
    <cellStyle name="Normal 14 4 2 2 2" xfId="26884"/>
    <cellStyle name="Normal 14 4 2 2 3" xfId="26885"/>
    <cellStyle name="Normal 14 4 2 3" xfId="26886"/>
    <cellStyle name="Normal 14 4 2 3 2" xfId="26887"/>
    <cellStyle name="Normal 14 4 2 3 3" xfId="26888"/>
    <cellStyle name="Normal 14 4 2 4" xfId="26889"/>
    <cellStyle name="Normal 14 4 2 4 2" xfId="26890"/>
    <cellStyle name="Normal 14 4 2 4 3" xfId="26891"/>
    <cellStyle name="Normal 14 4 2 5" xfId="26892"/>
    <cellStyle name="Normal 14 4 2 5 2" xfId="26893"/>
    <cellStyle name="Normal 14 4 2 5 3" xfId="26894"/>
    <cellStyle name="Normal 14 4 2 6" xfId="26895"/>
    <cellStyle name="Normal 14 4 2 7" xfId="26896"/>
    <cellStyle name="Normal 14 4 3" xfId="26897"/>
    <cellStyle name="Normal 14 4 3 2" xfId="26898"/>
    <cellStyle name="Normal 14 4 3 3" xfId="26899"/>
    <cellStyle name="Normal 14 4 4" xfId="26900"/>
    <cellStyle name="Normal 14 4 4 2" xfId="26901"/>
    <cellStyle name="Normal 14 4 4 3" xfId="26902"/>
    <cellStyle name="Normal 14 4 5" xfId="26903"/>
    <cellStyle name="Normal 14 4 5 2" xfId="26904"/>
    <cellStyle name="Normal 14 4 5 3" xfId="26905"/>
    <cellStyle name="Normal 14 4 6" xfId="26906"/>
    <cellStyle name="Normal 14 4 6 2" xfId="26907"/>
    <cellStyle name="Normal 14 4 6 3" xfId="26908"/>
    <cellStyle name="Normal 14 4 7" xfId="26909"/>
    <cellStyle name="Normal 14 4 8" xfId="26910"/>
    <cellStyle name="Normal 14 5" xfId="26911"/>
    <cellStyle name="Normal 14 6" xfId="26912"/>
    <cellStyle name="Normal 14 6 2" xfId="26913"/>
    <cellStyle name="Normal 14 6 2 2" xfId="26914"/>
    <cellStyle name="Normal 14 6 2 2 2" xfId="26915"/>
    <cellStyle name="Normal 14 6 2 2 3" xfId="26916"/>
    <cellStyle name="Normal 14 6 2 3" xfId="26917"/>
    <cellStyle name="Normal 14 6 2 3 2" xfId="26918"/>
    <cellStyle name="Normal 14 6 2 3 3" xfId="26919"/>
    <cellStyle name="Normal 14 6 2 4" xfId="26920"/>
    <cellStyle name="Normal 14 6 2 4 2" xfId="26921"/>
    <cellStyle name="Normal 14 6 2 4 3" xfId="26922"/>
    <cellStyle name="Normal 14 6 2 5" xfId="26923"/>
    <cellStyle name="Normal 14 6 2 5 2" xfId="26924"/>
    <cellStyle name="Normal 14 6 2 5 3" xfId="26925"/>
    <cellStyle name="Normal 14 6 2 6" xfId="26926"/>
    <cellStyle name="Normal 14 6 2 7" xfId="26927"/>
    <cellStyle name="Normal 14 6 3" xfId="26928"/>
    <cellStyle name="Normal 14 6 3 2" xfId="26929"/>
    <cellStyle name="Normal 14 6 3 3" xfId="26930"/>
    <cellStyle name="Normal 14 6 4" xfId="26931"/>
    <cellStyle name="Normal 14 6 4 2" xfId="26932"/>
    <cellStyle name="Normal 14 6 4 3" xfId="26933"/>
    <cellStyle name="Normal 14 6 5" xfId="26934"/>
    <cellStyle name="Normal 14 6 5 2" xfId="26935"/>
    <cellStyle name="Normal 14 6 5 3" xfId="26936"/>
    <cellStyle name="Normal 14 6 6" xfId="26937"/>
    <cellStyle name="Normal 14 6 6 2" xfId="26938"/>
    <cellStyle name="Normal 14 6 6 3" xfId="26939"/>
    <cellStyle name="Normal 14 6 7" xfId="26940"/>
    <cellStyle name="Normal 14 6 8" xfId="26941"/>
    <cellStyle name="Normal 14 7" xfId="26942"/>
    <cellStyle name="Normal 14 7 2" xfId="26943"/>
    <cellStyle name="Normal 14 7 2 2" xfId="26944"/>
    <cellStyle name="Normal 14 7 2 3" xfId="26945"/>
    <cellStyle name="Normal 14 7 3" xfId="26946"/>
    <cellStyle name="Normal 14 7 3 2" xfId="26947"/>
    <cellStyle name="Normal 14 7 3 3" xfId="26948"/>
    <cellStyle name="Normal 14 7 4" xfId="26949"/>
    <cellStyle name="Normal 14 7 4 2" xfId="26950"/>
    <cellStyle name="Normal 14 7 4 3" xfId="26951"/>
    <cellStyle name="Normal 14 7 5" xfId="26952"/>
    <cellStyle name="Normal 14 7 5 2" xfId="26953"/>
    <cellStyle name="Normal 14 7 5 3" xfId="26954"/>
    <cellStyle name="Normal 14 7 6" xfId="26955"/>
    <cellStyle name="Normal 14 7 7" xfId="26956"/>
    <cellStyle name="Normal 14 8" xfId="26957"/>
    <cellStyle name="Normal 14 8 2" xfId="26958"/>
    <cellStyle name="Normal 14 8 2 2" xfId="26959"/>
    <cellStyle name="Normal 14 8 2 3" xfId="26960"/>
    <cellStyle name="Normal 14 8 3" xfId="26961"/>
    <cellStyle name="Normal 14 8 3 2" xfId="26962"/>
    <cellStyle name="Normal 14 8 3 3" xfId="26963"/>
    <cellStyle name="Normal 14 8 4" xfId="26964"/>
    <cellStyle name="Normal 14 8 4 2" xfId="26965"/>
    <cellStyle name="Normal 14 8 4 3" xfId="26966"/>
    <cellStyle name="Normal 14 8 5" xfId="26967"/>
    <cellStyle name="Normal 14 8 5 2" xfId="26968"/>
    <cellStyle name="Normal 14 8 5 3" xfId="26969"/>
    <cellStyle name="Normal 14 8 6" xfId="26970"/>
    <cellStyle name="Normal 14 8 7" xfId="26971"/>
    <cellStyle name="Normal 14 9" xfId="26972"/>
    <cellStyle name="Normal 14 9 2" xfId="26973"/>
    <cellStyle name="Normal 14 9 2 2" xfId="26974"/>
    <cellStyle name="Normal 14 9 2 3" xfId="26975"/>
    <cellStyle name="Normal 14 9 3" xfId="26976"/>
    <cellStyle name="Normal 14 9 3 2" xfId="26977"/>
    <cellStyle name="Normal 14 9 3 3" xfId="26978"/>
    <cellStyle name="Normal 14 9 4" xfId="26979"/>
    <cellStyle name="Normal 14 9 4 2" xfId="26980"/>
    <cellStyle name="Normal 14 9 4 3" xfId="26981"/>
    <cellStyle name="Normal 14 9 5" xfId="26982"/>
    <cellStyle name="Normal 14 9 5 2" xfId="26983"/>
    <cellStyle name="Normal 14 9 5 3" xfId="26984"/>
    <cellStyle name="Normal 14 9 6" xfId="26985"/>
    <cellStyle name="Normal 14 9 7" xfId="26986"/>
    <cellStyle name="Normal 15" xfId="913"/>
    <cellStyle name="Normal 15 10" xfId="26987"/>
    <cellStyle name="Normal 15 10 2" xfId="26988"/>
    <cellStyle name="Normal 15 10 3" xfId="26989"/>
    <cellStyle name="Normal 15 11" xfId="26990"/>
    <cellStyle name="Normal 15 12" xfId="26991"/>
    <cellStyle name="Normal 15 2" xfId="914"/>
    <cellStyle name="Normal 15 2 2" xfId="26992"/>
    <cellStyle name="Normal 15 2 2 2" xfId="26993"/>
    <cellStyle name="Normal 15 2 2 2 2" xfId="26994"/>
    <cellStyle name="Normal 15 2 2 3" xfId="26995"/>
    <cellStyle name="Normal 15 2 3" xfId="26996"/>
    <cellStyle name="Normal 15 2 3 2" xfId="26997"/>
    <cellStyle name="Normal 15 2 3 2 2" xfId="26998"/>
    <cellStyle name="Normal 15 2 3 2 3" xfId="26999"/>
    <cellStyle name="Normal 15 2 3 3" xfId="27000"/>
    <cellStyle name="Normal 15 2 3 3 2" xfId="27001"/>
    <cellStyle name="Normal 15 2 3 3 3" xfId="27002"/>
    <cellStyle name="Normal 15 2 3 4" xfId="27003"/>
    <cellStyle name="Normal 15 2 3 4 2" xfId="27004"/>
    <cellStyle name="Normal 15 2 3 4 3" xfId="27005"/>
    <cellStyle name="Normal 15 2 3 5" xfId="27006"/>
    <cellStyle name="Normal 15 2 3 5 2" xfId="27007"/>
    <cellStyle name="Normal 15 2 3 5 3" xfId="27008"/>
    <cellStyle name="Normal 15 2 3 6" xfId="27009"/>
    <cellStyle name="Normal 15 2 3 7" xfId="27010"/>
    <cellStyle name="Normal 15 2 4" xfId="27011"/>
    <cellStyle name="Normal 15 2 4 2" xfId="27012"/>
    <cellStyle name="Normal 15 2 4 3" xfId="27013"/>
    <cellStyle name="Normal 15 2 5" xfId="27014"/>
    <cellStyle name="Normal 15 2 5 2" xfId="27015"/>
    <cellStyle name="Normal 15 2 5 3" xfId="27016"/>
    <cellStyle name="Normal 15 2 6" xfId="27017"/>
    <cellStyle name="Normal 15 2 6 2" xfId="27018"/>
    <cellStyle name="Normal 15 2 6 3" xfId="27019"/>
    <cellStyle name="Normal 15 2 7" xfId="27020"/>
    <cellStyle name="Normal 15 2 7 2" xfId="27021"/>
    <cellStyle name="Normal 15 2 7 3" xfId="27022"/>
    <cellStyle name="Normal 15 2 8" xfId="27023"/>
    <cellStyle name="Normal 15 2 9" xfId="27024"/>
    <cellStyle name="Normal 15 3" xfId="27025"/>
    <cellStyle name="Normal 15 3 2" xfId="27026"/>
    <cellStyle name="Normal 15 3 2 2" xfId="27027"/>
    <cellStyle name="Normal 15 3 3" xfId="27028"/>
    <cellStyle name="Normal 15 4" xfId="27029"/>
    <cellStyle name="Normal 15 4 2" xfId="27030"/>
    <cellStyle name="Normal 15 4 2 2" xfId="27031"/>
    <cellStyle name="Normal 15 4 2 3" xfId="27032"/>
    <cellStyle name="Normal 15 4 3" xfId="27033"/>
    <cellStyle name="Normal 15 4 3 2" xfId="27034"/>
    <cellStyle name="Normal 15 4 3 3" xfId="27035"/>
    <cellStyle name="Normal 15 4 4" xfId="27036"/>
    <cellStyle name="Normal 15 4 4 2" xfId="27037"/>
    <cellStyle name="Normal 15 4 4 3" xfId="27038"/>
    <cellStyle name="Normal 15 4 5" xfId="27039"/>
    <cellStyle name="Normal 15 4 5 2" xfId="27040"/>
    <cellStyle name="Normal 15 4 5 3" xfId="27041"/>
    <cellStyle name="Normal 15 4 6" xfId="27042"/>
    <cellStyle name="Normal 15 4 7" xfId="27043"/>
    <cellStyle name="Normal 15 5" xfId="27044"/>
    <cellStyle name="Normal 15 5 2" xfId="27045"/>
    <cellStyle name="Normal 15 5 2 2" xfId="27046"/>
    <cellStyle name="Normal 15 5 2 3" xfId="27047"/>
    <cellStyle name="Normal 15 5 3" xfId="27048"/>
    <cellStyle name="Normal 15 5 3 2" xfId="27049"/>
    <cellStyle name="Normal 15 5 3 3" xfId="27050"/>
    <cellStyle name="Normal 15 5 4" xfId="27051"/>
    <cellStyle name="Normal 15 5 4 2" xfId="27052"/>
    <cellStyle name="Normal 15 5 4 3" xfId="27053"/>
    <cellStyle name="Normal 15 5 5" xfId="27054"/>
    <cellStyle name="Normal 15 5 5 2" xfId="27055"/>
    <cellStyle name="Normal 15 5 5 3" xfId="27056"/>
    <cellStyle name="Normal 15 5 6" xfId="27057"/>
    <cellStyle name="Normal 15 5 7" xfId="27058"/>
    <cellStyle name="Normal 15 6" xfId="27059"/>
    <cellStyle name="Normal 15 6 2" xfId="27060"/>
    <cellStyle name="Normal 15 6 2 2" xfId="27061"/>
    <cellStyle name="Normal 15 6 2 3" xfId="27062"/>
    <cellStyle name="Normal 15 6 3" xfId="27063"/>
    <cellStyle name="Normal 15 6 3 2" xfId="27064"/>
    <cellStyle name="Normal 15 6 3 3" xfId="27065"/>
    <cellStyle name="Normal 15 6 4" xfId="27066"/>
    <cellStyle name="Normal 15 6 4 2" xfId="27067"/>
    <cellStyle name="Normal 15 6 4 3" xfId="27068"/>
    <cellStyle name="Normal 15 6 5" xfId="27069"/>
    <cellStyle name="Normal 15 6 5 2" xfId="27070"/>
    <cellStyle name="Normal 15 6 5 3" xfId="27071"/>
    <cellStyle name="Normal 15 6 6" xfId="27072"/>
    <cellStyle name="Normal 15 6 7" xfId="27073"/>
    <cellStyle name="Normal 15 7" xfId="27074"/>
    <cellStyle name="Normal 15 7 2" xfId="27075"/>
    <cellStyle name="Normal 15 7 3" xfId="27076"/>
    <cellStyle name="Normal 15 8" xfId="27077"/>
    <cellStyle name="Normal 15 8 2" xfId="27078"/>
    <cellStyle name="Normal 15 8 3" xfId="27079"/>
    <cellStyle name="Normal 15 9" xfId="27080"/>
    <cellStyle name="Normal 15 9 2" xfId="27081"/>
    <cellStyle name="Normal 15 9 3" xfId="27082"/>
    <cellStyle name="Normal 16" xfId="915"/>
    <cellStyle name="Normal 16 10" xfId="27084"/>
    <cellStyle name="Normal 16 10 2" xfId="27085"/>
    <cellStyle name="Normal 16 10 2 2" xfId="27086"/>
    <cellStyle name="Normal 16 10 2 2 2" xfId="27087"/>
    <cellStyle name="Normal 16 10 2 3" xfId="27088"/>
    <cellStyle name="Normal 16 10 2 3 2" xfId="27089"/>
    <cellStyle name="Normal 16 10 2 4" xfId="27090"/>
    <cellStyle name="Normal 16 10 3" xfId="27091"/>
    <cellStyle name="Normal 16 10 3 2" xfId="27092"/>
    <cellStyle name="Normal 16 10 3 2 2" xfId="27093"/>
    <cellStyle name="Normal 16 10 3 3" xfId="27094"/>
    <cellStyle name="Normal 16 10 4" xfId="27095"/>
    <cellStyle name="Normal 16 10 4 2" xfId="27096"/>
    <cellStyle name="Normal 16 10 5" xfId="27097"/>
    <cellStyle name="Normal 16 10 5 2" xfId="27098"/>
    <cellStyle name="Normal 16 10 6" xfId="27099"/>
    <cellStyle name="Normal 16 11" xfId="27100"/>
    <cellStyle name="Normal 16 11 2" xfId="27101"/>
    <cellStyle name="Normal 16 11 2 2" xfId="27102"/>
    <cellStyle name="Normal 16 11 2 2 2" xfId="27103"/>
    <cellStyle name="Normal 16 11 2 3" xfId="27104"/>
    <cellStyle name="Normal 16 11 2 3 2" xfId="27105"/>
    <cellStyle name="Normal 16 11 2 4" xfId="27106"/>
    <cellStyle name="Normal 16 11 3" xfId="27107"/>
    <cellStyle name="Normal 16 11 3 2" xfId="27108"/>
    <cellStyle name="Normal 16 11 4" xfId="27109"/>
    <cellStyle name="Normal 16 11 4 2" xfId="27110"/>
    <cellStyle name="Normal 16 11 5" xfId="27111"/>
    <cellStyle name="Normal 16 12" xfId="27112"/>
    <cellStyle name="Normal 16 12 2" xfId="27113"/>
    <cellStyle name="Normal 16 12 2 2" xfId="27114"/>
    <cellStyle name="Normal 16 12 2 2 2" xfId="27115"/>
    <cellStyle name="Normal 16 12 2 3" xfId="27116"/>
    <cellStyle name="Normal 16 12 2 3 2" xfId="27117"/>
    <cellStyle name="Normal 16 12 2 4" xfId="27118"/>
    <cellStyle name="Normal 16 12 3" xfId="27119"/>
    <cellStyle name="Normal 16 12 3 2" xfId="27120"/>
    <cellStyle name="Normal 16 12 4" xfId="27121"/>
    <cellStyle name="Normal 16 12 4 2" xfId="27122"/>
    <cellStyle name="Normal 16 12 5" xfId="27123"/>
    <cellStyle name="Normal 16 13" xfId="27124"/>
    <cellStyle name="Normal 16 13 2" xfId="27125"/>
    <cellStyle name="Normal 16 13 2 2" xfId="27126"/>
    <cellStyle name="Normal 16 13 3" xfId="27127"/>
    <cellStyle name="Normal 16 13 3 2" xfId="27128"/>
    <cellStyle name="Normal 16 13 4" xfId="27129"/>
    <cellStyle name="Normal 16 14" xfId="27130"/>
    <cellStyle name="Normal 16 14 2" xfId="27131"/>
    <cellStyle name="Normal 16 14 2 2" xfId="27132"/>
    <cellStyle name="Normal 16 14 3" xfId="27133"/>
    <cellStyle name="Normal 16 14 3 2" xfId="27134"/>
    <cellStyle name="Normal 16 14 4" xfId="27135"/>
    <cellStyle name="Normal 16 15" xfId="27136"/>
    <cellStyle name="Normal 16 15 2" xfId="27137"/>
    <cellStyle name="Normal 16 16" xfId="27138"/>
    <cellStyle name="Normal 16 16 2" xfId="27139"/>
    <cellStyle name="Normal 16 17" xfId="27140"/>
    <cellStyle name="Normal 16 18" xfId="27083"/>
    <cellStyle name="Normal 16 2" xfId="916"/>
    <cellStyle name="Normal 16 2 10" xfId="27142"/>
    <cellStyle name="Normal 16 2 10 2" xfId="27143"/>
    <cellStyle name="Normal 16 2 10 2 2" xfId="27144"/>
    <cellStyle name="Normal 16 2 10 2 2 2" xfId="27145"/>
    <cellStyle name="Normal 16 2 10 2 3" xfId="27146"/>
    <cellStyle name="Normal 16 2 10 2 3 2" xfId="27147"/>
    <cellStyle name="Normal 16 2 10 2 4" xfId="27148"/>
    <cellStyle name="Normal 16 2 10 3" xfId="27149"/>
    <cellStyle name="Normal 16 2 10 3 2" xfId="27150"/>
    <cellStyle name="Normal 16 2 10 4" xfId="27151"/>
    <cellStyle name="Normal 16 2 10 4 2" xfId="27152"/>
    <cellStyle name="Normal 16 2 10 5" xfId="27153"/>
    <cellStyle name="Normal 16 2 11" xfId="27154"/>
    <cellStyle name="Normal 16 2 11 2" xfId="27155"/>
    <cellStyle name="Normal 16 2 11 2 2" xfId="27156"/>
    <cellStyle name="Normal 16 2 11 3" xfId="27157"/>
    <cellStyle name="Normal 16 2 11 3 2" xfId="27158"/>
    <cellStyle name="Normal 16 2 11 4" xfId="27159"/>
    <cellStyle name="Normal 16 2 12" xfId="27160"/>
    <cellStyle name="Normal 16 2 12 2" xfId="27161"/>
    <cellStyle name="Normal 16 2 12 2 2" xfId="27162"/>
    <cellStyle name="Normal 16 2 12 3" xfId="27163"/>
    <cellStyle name="Normal 16 2 12 3 2" xfId="27164"/>
    <cellStyle name="Normal 16 2 12 4" xfId="27165"/>
    <cellStyle name="Normal 16 2 13" xfId="27166"/>
    <cellStyle name="Normal 16 2 13 2" xfId="27167"/>
    <cellStyle name="Normal 16 2 14" xfId="27168"/>
    <cellStyle name="Normal 16 2 14 2" xfId="27169"/>
    <cellStyle name="Normal 16 2 15" xfId="27170"/>
    <cellStyle name="Normal 16 2 16" xfId="27141"/>
    <cellStyle name="Normal 16 2 2" xfId="27171"/>
    <cellStyle name="Normal 16 2 2 10" xfId="27172"/>
    <cellStyle name="Normal 16 2 2 10 2" xfId="27173"/>
    <cellStyle name="Normal 16 2 2 10 2 2" xfId="27174"/>
    <cellStyle name="Normal 16 2 2 10 3" xfId="27175"/>
    <cellStyle name="Normal 16 2 2 10 3 2" xfId="27176"/>
    <cellStyle name="Normal 16 2 2 10 4" xfId="27177"/>
    <cellStyle name="Normal 16 2 2 11" xfId="27178"/>
    <cellStyle name="Normal 16 2 2 11 2" xfId="27179"/>
    <cellStyle name="Normal 16 2 2 12" xfId="27180"/>
    <cellStyle name="Normal 16 2 2 12 2" xfId="27181"/>
    <cellStyle name="Normal 16 2 2 13" xfId="27182"/>
    <cellStyle name="Normal 16 2 2 2" xfId="27183"/>
    <cellStyle name="Normal 16 2 2 2 2" xfId="27184"/>
    <cellStyle name="Normal 16 2 2 2 2 2" xfId="27185"/>
    <cellStyle name="Normal 16 2 2 2 2 2 2" xfId="27186"/>
    <cellStyle name="Normal 16 2 2 2 2 2 2 2" xfId="27187"/>
    <cellStyle name="Normal 16 2 2 2 2 2 3" xfId="27188"/>
    <cellStyle name="Normal 16 2 2 2 2 2 3 2" xfId="27189"/>
    <cellStyle name="Normal 16 2 2 2 2 2 4" xfId="27190"/>
    <cellStyle name="Normal 16 2 2 2 2 3" xfId="27191"/>
    <cellStyle name="Normal 16 2 2 2 2 3 2" xfId="27192"/>
    <cellStyle name="Normal 16 2 2 2 2 4" xfId="27193"/>
    <cellStyle name="Normal 16 2 2 2 2 4 2" xfId="27194"/>
    <cellStyle name="Normal 16 2 2 2 2 5" xfId="27195"/>
    <cellStyle name="Normal 16 2 2 2 3" xfId="27196"/>
    <cellStyle name="Normal 16 2 2 2 3 2" xfId="27197"/>
    <cellStyle name="Normal 16 2 2 2 3 2 2" xfId="27198"/>
    <cellStyle name="Normal 16 2 2 2 3 3" xfId="27199"/>
    <cellStyle name="Normal 16 2 2 2 3 3 2" xfId="27200"/>
    <cellStyle name="Normal 16 2 2 2 3 4" xfId="27201"/>
    <cellStyle name="Normal 16 2 2 2 4" xfId="27202"/>
    <cellStyle name="Normal 16 2 2 2 4 2" xfId="27203"/>
    <cellStyle name="Normal 16 2 2 2 5" xfId="27204"/>
    <cellStyle name="Normal 16 2 2 2 5 2" xfId="27205"/>
    <cellStyle name="Normal 16 2 2 2 6" xfId="27206"/>
    <cellStyle name="Normal 16 2 2 3" xfId="27207"/>
    <cellStyle name="Normal 16 2 2 3 2" xfId="27208"/>
    <cellStyle name="Normal 16 2 2 3 2 2" xfId="27209"/>
    <cellStyle name="Normal 16 2 2 3 2 2 2" xfId="27210"/>
    <cellStyle name="Normal 16 2 2 3 2 3" xfId="27211"/>
    <cellStyle name="Normal 16 2 2 3 2 3 2" xfId="27212"/>
    <cellStyle name="Normal 16 2 2 3 2 4" xfId="27213"/>
    <cellStyle name="Normal 16 2 2 3 3" xfId="27214"/>
    <cellStyle name="Normal 16 2 2 3 3 2" xfId="27215"/>
    <cellStyle name="Normal 16 2 2 3 3 2 2" xfId="27216"/>
    <cellStyle name="Normal 16 2 2 3 3 3" xfId="27217"/>
    <cellStyle name="Normal 16 2 2 3 3 3 2" xfId="27218"/>
    <cellStyle name="Normal 16 2 2 3 3 4" xfId="27219"/>
    <cellStyle name="Normal 16 2 2 3 4" xfId="27220"/>
    <cellStyle name="Normal 16 2 2 3 4 2" xfId="27221"/>
    <cellStyle name="Normal 16 2 2 3 5" xfId="27222"/>
    <cellStyle name="Normal 16 2 2 3 5 2" xfId="27223"/>
    <cellStyle name="Normal 16 2 2 3 6" xfId="27224"/>
    <cellStyle name="Normal 16 2 2 4" xfId="27225"/>
    <cellStyle name="Normal 16 2 2 4 2" xfId="27226"/>
    <cellStyle name="Normal 16 2 2 4 2 2" xfId="27227"/>
    <cellStyle name="Normal 16 2 2 4 2 2 2" xfId="27228"/>
    <cellStyle name="Normal 16 2 2 4 2 3" xfId="27229"/>
    <cellStyle name="Normal 16 2 2 4 2 3 2" xfId="27230"/>
    <cellStyle name="Normal 16 2 2 4 2 4" xfId="27231"/>
    <cellStyle name="Normal 16 2 2 4 3" xfId="27232"/>
    <cellStyle name="Normal 16 2 2 4 3 2" xfId="27233"/>
    <cellStyle name="Normal 16 2 2 4 3 2 2" xfId="27234"/>
    <cellStyle name="Normal 16 2 2 4 3 3" xfId="27235"/>
    <cellStyle name="Normal 16 2 2 4 4" xfId="27236"/>
    <cellStyle name="Normal 16 2 2 4 4 2" xfId="27237"/>
    <cellStyle name="Normal 16 2 2 4 5" xfId="27238"/>
    <cellStyle name="Normal 16 2 2 4 5 2" xfId="27239"/>
    <cellStyle name="Normal 16 2 2 4 6" xfId="27240"/>
    <cellStyle name="Normal 16 2 2 5" xfId="27241"/>
    <cellStyle name="Normal 16 2 2 5 2" xfId="27242"/>
    <cellStyle name="Normal 16 2 2 5 2 2" xfId="27243"/>
    <cellStyle name="Normal 16 2 2 5 2 2 2" xfId="27244"/>
    <cellStyle name="Normal 16 2 2 5 2 3" xfId="27245"/>
    <cellStyle name="Normal 16 2 2 5 2 3 2" xfId="27246"/>
    <cellStyle name="Normal 16 2 2 5 2 4" xfId="27247"/>
    <cellStyle name="Normal 16 2 2 5 3" xfId="27248"/>
    <cellStyle name="Normal 16 2 2 5 3 2" xfId="27249"/>
    <cellStyle name="Normal 16 2 2 5 3 2 2" xfId="27250"/>
    <cellStyle name="Normal 16 2 2 5 3 3" xfId="27251"/>
    <cellStyle name="Normal 16 2 2 5 4" xfId="27252"/>
    <cellStyle name="Normal 16 2 2 5 4 2" xfId="27253"/>
    <cellStyle name="Normal 16 2 2 5 5" xfId="27254"/>
    <cellStyle name="Normal 16 2 2 5 5 2" xfId="27255"/>
    <cellStyle name="Normal 16 2 2 5 6" xfId="27256"/>
    <cellStyle name="Normal 16 2 2 6" xfId="27257"/>
    <cellStyle name="Normal 16 2 2 6 2" xfId="27258"/>
    <cellStyle name="Normal 16 2 2 6 2 2" xfId="27259"/>
    <cellStyle name="Normal 16 2 2 6 2 2 2" xfId="27260"/>
    <cellStyle name="Normal 16 2 2 6 2 3" xfId="27261"/>
    <cellStyle name="Normal 16 2 2 6 2 3 2" xfId="27262"/>
    <cellStyle name="Normal 16 2 2 6 2 4" xfId="27263"/>
    <cellStyle name="Normal 16 2 2 6 3" xfId="27264"/>
    <cellStyle name="Normal 16 2 2 6 3 2" xfId="27265"/>
    <cellStyle name="Normal 16 2 2 6 3 2 2" xfId="27266"/>
    <cellStyle name="Normal 16 2 2 6 3 3" xfId="27267"/>
    <cellStyle name="Normal 16 2 2 6 4" xfId="27268"/>
    <cellStyle name="Normal 16 2 2 6 4 2" xfId="27269"/>
    <cellStyle name="Normal 16 2 2 6 5" xfId="27270"/>
    <cellStyle name="Normal 16 2 2 6 5 2" xfId="27271"/>
    <cellStyle name="Normal 16 2 2 6 6" xfId="27272"/>
    <cellStyle name="Normal 16 2 2 7" xfId="27273"/>
    <cellStyle name="Normal 16 2 2 7 2" xfId="27274"/>
    <cellStyle name="Normal 16 2 2 7 2 2" xfId="27275"/>
    <cellStyle name="Normal 16 2 2 7 2 2 2" xfId="27276"/>
    <cellStyle name="Normal 16 2 2 7 2 3" xfId="27277"/>
    <cellStyle name="Normal 16 2 2 7 2 3 2" xfId="27278"/>
    <cellStyle name="Normal 16 2 2 7 2 4" xfId="27279"/>
    <cellStyle name="Normal 16 2 2 7 3" xfId="27280"/>
    <cellStyle name="Normal 16 2 2 7 3 2" xfId="27281"/>
    <cellStyle name="Normal 16 2 2 7 4" xfId="27282"/>
    <cellStyle name="Normal 16 2 2 7 4 2" xfId="27283"/>
    <cellStyle name="Normal 16 2 2 7 5" xfId="27284"/>
    <cellStyle name="Normal 16 2 2 8" xfId="27285"/>
    <cellStyle name="Normal 16 2 2 8 2" xfId="27286"/>
    <cellStyle name="Normal 16 2 2 8 2 2" xfId="27287"/>
    <cellStyle name="Normal 16 2 2 8 2 2 2" xfId="27288"/>
    <cellStyle name="Normal 16 2 2 8 2 3" xfId="27289"/>
    <cellStyle name="Normal 16 2 2 8 2 3 2" xfId="27290"/>
    <cellStyle name="Normal 16 2 2 8 2 4" xfId="27291"/>
    <cellStyle name="Normal 16 2 2 8 3" xfId="27292"/>
    <cellStyle name="Normal 16 2 2 8 3 2" xfId="27293"/>
    <cellStyle name="Normal 16 2 2 8 4" xfId="27294"/>
    <cellStyle name="Normal 16 2 2 8 4 2" xfId="27295"/>
    <cellStyle name="Normal 16 2 2 8 5" xfId="27296"/>
    <cellStyle name="Normal 16 2 2 9" xfId="27297"/>
    <cellStyle name="Normal 16 2 2 9 2" xfId="27298"/>
    <cellStyle name="Normal 16 2 2 9 2 2" xfId="27299"/>
    <cellStyle name="Normal 16 2 2 9 3" xfId="27300"/>
    <cellStyle name="Normal 16 2 2 9 3 2" xfId="27301"/>
    <cellStyle name="Normal 16 2 2 9 4" xfId="27302"/>
    <cellStyle name="Normal 16 2 3" xfId="27303"/>
    <cellStyle name="Normal 16 2 3 2" xfId="27304"/>
    <cellStyle name="Normal 16 2 3 2 2" xfId="27305"/>
    <cellStyle name="Normal 16 2 3 2 2 2" xfId="27306"/>
    <cellStyle name="Normal 16 2 3 2 2 2 2" xfId="27307"/>
    <cellStyle name="Normal 16 2 3 2 2 2 2 2" xfId="27308"/>
    <cellStyle name="Normal 16 2 3 2 2 2 3" xfId="27309"/>
    <cellStyle name="Normal 16 2 3 2 2 2 3 2" xfId="27310"/>
    <cellStyle name="Normal 16 2 3 2 2 2 4" xfId="27311"/>
    <cellStyle name="Normal 16 2 3 2 2 3" xfId="27312"/>
    <cellStyle name="Normal 16 2 3 2 2 3 2" xfId="27313"/>
    <cellStyle name="Normal 16 2 3 2 2 4" xfId="27314"/>
    <cellStyle name="Normal 16 2 3 2 2 4 2" xfId="27315"/>
    <cellStyle name="Normal 16 2 3 2 2 5" xfId="27316"/>
    <cellStyle name="Normal 16 2 3 2 3" xfId="27317"/>
    <cellStyle name="Normal 16 2 3 2 3 2" xfId="27318"/>
    <cellStyle name="Normal 16 2 3 2 3 2 2" xfId="27319"/>
    <cellStyle name="Normal 16 2 3 2 3 3" xfId="27320"/>
    <cellStyle name="Normal 16 2 3 2 3 3 2" xfId="27321"/>
    <cellStyle name="Normal 16 2 3 2 3 4" xfId="27322"/>
    <cellStyle name="Normal 16 2 3 2 4" xfId="27323"/>
    <cellStyle name="Normal 16 2 3 2 4 2" xfId="27324"/>
    <cellStyle name="Normal 16 2 3 2 5" xfId="27325"/>
    <cellStyle name="Normal 16 2 3 2 5 2" xfId="27326"/>
    <cellStyle name="Normal 16 2 3 2 6" xfId="27327"/>
    <cellStyle name="Normal 16 2 3 3" xfId="27328"/>
    <cellStyle name="Normal 16 2 3 3 2" xfId="27329"/>
    <cellStyle name="Normal 16 2 3 3 2 2" xfId="27330"/>
    <cellStyle name="Normal 16 2 3 3 2 2 2" xfId="27331"/>
    <cellStyle name="Normal 16 2 3 3 2 3" xfId="27332"/>
    <cellStyle name="Normal 16 2 3 3 2 3 2" xfId="27333"/>
    <cellStyle name="Normal 16 2 3 3 2 4" xfId="27334"/>
    <cellStyle name="Normal 16 2 3 3 3" xfId="27335"/>
    <cellStyle name="Normal 16 2 3 3 3 2" xfId="27336"/>
    <cellStyle name="Normal 16 2 3 3 3 2 2" xfId="27337"/>
    <cellStyle name="Normal 16 2 3 3 3 3" xfId="27338"/>
    <cellStyle name="Normal 16 2 3 3 3 3 2" xfId="27339"/>
    <cellStyle name="Normal 16 2 3 3 3 4" xfId="27340"/>
    <cellStyle name="Normal 16 2 3 3 4" xfId="27341"/>
    <cellStyle name="Normal 16 2 3 3 4 2" xfId="27342"/>
    <cellStyle name="Normal 16 2 3 3 5" xfId="27343"/>
    <cellStyle name="Normal 16 2 3 3 5 2" xfId="27344"/>
    <cellStyle name="Normal 16 2 3 3 6" xfId="27345"/>
    <cellStyle name="Normal 16 2 3 4" xfId="27346"/>
    <cellStyle name="Normal 16 2 3 4 2" xfId="27347"/>
    <cellStyle name="Normal 16 2 3 4 2 2" xfId="27348"/>
    <cellStyle name="Normal 16 2 3 4 3" xfId="27349"/>
    <cellStyle name="Normal 16 2 3 4 3 2" xfId="27350"/>
    <cellStyle name="Normal 16 2 3 4 4" xfId="27351"/>
    <cellStyle name="Normal 16 2 3 5" xfId="27352"/>
    <cellStyle name="Normal 16 2 3 5 2" xfId="27353"/>
    <cellStyle name="Normal 16 2 3 5 2 2" xfId="27354"/>
    <cellStyle name="Normal 16 2 3 5 3" xfId="27355"/>
    <cellStyle name="Normal 16 2 3 5 3 2" xfId="27356"/>
    <cellStyle name="Normal 16 2 3 5 4" xfId="27357"/>
    <cellStyle name="Normal 16 2 3 6" xfId="27358"/>
    <cellStyle name="Normal 16 2 3 6 2" xfId="27359"/>
    <cellStyle name="Normal 16 2 3 7" xfId="27360"/>
    <cellStyle name="Normal 16 2 3 7 2" xfId="27361"/>
    <cellStyle name="Normal 16 2 3 8" xfId="27362"/>
    <cellStyle name="Normal 16 2 4" xfId="27363"/>
    <cellStyle name="Normal 16 2 4 2" xfId="27364"/>
    <cellStyle name="Normal 16 2 4 2 2" xfId="27365"/>
    <cellStyle name="Normal 16 2 4 2 2 2" xfId="27366"/>
    <cellStyle name="Normal 16 2 4 2 2 2 2" xfId="27367"/>
    <cellStyle name="Normal 16 2 4 2 2 3" xfId="27368"/>
    <cellStyle name="Normal 16 2 4 2 2 3 2" xfId="27369"/>
    <cellStyle name="Normal 16 2 4 2 2 4" xfId="27370"/>
    <cellStyle name="Normal 16 2 4 2 3" xfId="27371"/>
    <cellStyle name="Normal 16 2 4 2 3 2" xfId="27372"/>
    <cellStyle name="Normal 16 2 4 2 4" xfId="27373"/>
    <cellStyle name="Normal 16 2 4 2 4 2" xfId="27374"/>
    <cellStyle name="Normal 16 2 4 2 5" xfId="27375"/>
    <cellStyle name="Normal 16 2 4 3" xfId="27376"/>
    <cellStyle name="Normal 16 2 4 3 2" xfId="27377"/>
    <cellStyle name="Normal 16 2 4 3 2 2" xfId="27378"/>
    <cellStyle name="Normal 16 2 4 3 3" xfId="27379"/>
    <cellStyle name="Normal 16 2 4 3 3 2" xfId="27380"/>
    <cellStyle name="Normal 16 2 4 3 4" xfId="27381"/>
    <cellStyle name="Normal 16 2 4 4" xfId="27382"/>
    <cellStyle name="Normal 16 2 4 4 2" xfId="27383"/>
    <cellStyle name="Normal 16 2 4 5" xfId="27384"/>
    <cellStyle name="Normal 16 2 4 5 2" xfId="27385"/>
    <cellStyle name="Normal 16 2 4 6" xfId="27386"/>
    <cellStyle name="Normal 16 2 5" xfId="27387"/>
    <cellStyle name="Normal 16 2 5 2" xfId="27388"/>
    <cellStyle name="Normal 16 2 5 2 2" xfId="27389"/>
    <cellStyle name="Normal 16 2 5 2 2 2" xfId="27390"/>
    <cellStyle name="Normal 16 2 5 2 3" xfId="27391"/>
    <cellStyle name="Normal 16 2 5 2 3 2" xfId="27392"/>
    <cellStyle name="Normal 16 2 5 2 4" xfId="27393"/>
    <cellStyle name="Normal 16 2 5 3" xfId="27394"/>
    <cellStyle name="Normal 16 2 5 3 2" xfId="27395"/>
    <cellStyle name="Normal 16 2 5 3 2 2" xfId="27396"/>
    <cellStyle name="Normal 16 2 5 3 3" xfId="27397"/>
    <cellStyle name="Normal 16 2 5 3 3 2" xfId="27398"/>
    <cellStyle name="Normal 16 2 5 3 4" xfId="27399"/>
    <cellStyle name="Normal 16 2 5 4" xfId="27400"/>
    <cellStyle name="Normal 16 2 5 4 2" xfId="27401"/>
    <cellStyle name="Normal 16 2 5 5" xfId="27402"/>
    <cellStyle name="Normal 16 2 5 5 2" xfId="27403"/>
    <cellStyle name="Normal 16 2 5 6" xfId="27404"/>
    <cellStyle name="Normal 16 2 6" xfId="27405"/>
    <cellStyle name="Normal 16 2 6 2" xfId="27406"/>
    <cellStyle name="Normal 16 2 6 2 2" xfId="27407"/>
    <cellStyle name="Normal 16 2 6 2 2 2" xfId="27408"/>
    <cellStyle name="Normal 16 2 6 2 3" xfId="27409"/>
    <cellStyle name="Normal 16 2 6 2 3 2" xfId="27410"/>
    <cellStyle name="Normal 16 2 6 2 4" xfId="27411"/>
    <cellStyle name="Normal 16 2 6 3" xfId="27412"/>
    <cellStyle name="Normal 16 2 6 3 2" xfId="27413"/>
    <cellStyle name="Normal 16 2 6 3 2 2" xfId="27414"/>
    <cellStyle name="Normal 16 2 6 3 3" xfId="27415"/>
    <cellStyle name="Normal 16 2 6 4" xfId="27416"/>
    <cellStyle name="Normal 16 2 6 4 2" xfId="27417"/>
    <cellStyle name="Normal 16 2 6 5" xfId="27418"/>
    <cellStyle name="Normal 16 2 6 5 2" xfId="27419"/>
    <cellStyle name="Normal 16 2 6 6" xfId="27420"/>
    <cellStyle name="Normal 16 2 7" xfId="27421"/>
    <cellStyle name="Normal 16 2 7 2" xfId="27422"/>
    <cellStyle name="Normal 16 2 7 2 2" xfId="27423"/>
    <cellStyle name="Normal 16 2 7 2 2 2" xfId="27424"/>
    <cellStyle name="Normal 16 2 7 2 3" xfId="27425"/>
    <cellStyle name="Normal 16 2 7 2 3 2" xfId="27426"/>
    <cellStyle name="Normal 16 2 7 2 4" xfId="27427"/>
    <cellStyle name="Normal 16 2 7 3" xfId="27428"/>
    <cellStyle name="Normal 16 2 7 3 2" xfId="27429"/>
    <cellStyle name="Normal 16 2 7 3 2 2" xfId="27430"/>
    <cellStyle name="Normal 16 2 7 3 3" xfId="27431"/>
    <cellStyle name="Normal 16 2 7 4" xfId="27432"/>
    <cellStyle name="Normal 16 2 7 4 2" xfId="27433"/>
    <cellStyle name="Normal 16 2 7 5" xfId="27434"/>
    <cellStyle name="Normal 16 2 7 5 2" xfId="27435"/>
    <cellStyle name="Normal 16 2 7 6" xfId="27436"/>
    <cellStyle name="Normal 16 2 8" xfId="27437"/>
    <cellStyle name="Normal 16 2 8 2" xfId="27438"/>
    <cellStyle name="Normal 16 2 8 2 2" xfId="27439"/>
    <cellStyle name="Normal 16 2 8 2 2 2" xfId="27440"/>
    <cellStyle name="Normal 16 2 8 2 3" xfId="27441"/>
    <cellStyle name="Normal 16 2 8 2 3 2" xfId="27442"/>
    <cellStyle name="Normal 16 2 8 2 4" xfId="27443"/>
    <cellStyle name="Normal 16 2 8 3" xfId="27444"/>
    <cellStyle name="Normal 16 2 8 3 2" xfId="27445"/>
    <cellStyle name="Normal 16 2 8 3 2 2" xfId="27446"/>
    <cellStyle name="Normal 16 2 8 3 3" xfId="27447"/>
    <cellStyle name="Normal 16 2 8 4" xfId="27448"/>
    <cellStyle name="Normal 16 2 8 4 2" xfId="27449"/>
    <cellStyle name="Normal 16 2 8 5" xfId="27450"/>
    <cellStyle name="Normal 16 2 8 5 2" xfId="27451"/>
    <cellStyle name="Normal 16 2 8 6" xfId="27452"/>
    <cellStyle name="Normal 16 2 9" xfId="27453"/>
    <cellStyle name="Normal 16 2 9 2" xfId="27454"/>
    <cellStyle name="Normal 16 2 9 2 2" xfId="27455"/>
    <cellStyle name="Normal 16 2 9 2 2 2" xfId="27456"/>
    <cellStyle name="Normal 16 2 9 2 3" xfId="27457"/>
    <cellStyle name="Normal 16 2 9 2 3 2" xfId="27458"/>
    <cellStyle name="Normal 16 2 9 2 4" xfId="27459"/>
    <cellStyle name="Normal 16 2 9 3" xfId="27460"/>
    <cellStyle name="Normal 16 2 9 3 2" xfId="27461"/>
    <cellStyle name="Normal 16 2 9 4" xfId="27462"/>
    <cellStyle name="Normal 16 2 9 4 2" xfId="27463"/>
    <cellStyle name="Normal 16 2 9 5" xfId="27464"/>
    <cellStyle name="Normal 16 3" xfId="27465"/>
    <cellStyle name="Normal 16 3 10" xfId="27466"/>
    <cellStyle name="Normal 16 3 10 2" xfId="27467"/>
    <cellStyle name="Normal 16 3 10 2 2" xfId="27468"/>
    <cellStyle name="Normal 16 3 10 2 2 2" xfId="27469"/>
    <cellStyle name="Normal 16 3 10 2 3" xfId="27470"/>
    <cellStyle name="Normal 16 3 10 2 3 2" xfId="27471"/>
    <cellStyle name="Normal 16 3 10 2 4" xfId="27472"/>
    <cellStyle name="Normal 16 3 10 3" xfId="27473"/>
    <cellStyle name="Normal 16 3 10 3 2" xfId="27474"/>
    <cellStyle name="Normal 16 3 10 4" xfId="27475"/>
    <cellStyle name="Normal 16 3 10 4 2" xfId="27476"/>
    <cellStyle name="Normal 16 3 10 5" xfId="27477"/>
    <cellStyle name="Normal 16 3 11" xfId="27478"/>
    <cellStyle name="Normal 16 3 11 2" xfId="27479"/>
    <cellStyle name="Normal 16 3 11 2 2" xfId="27480"/>
    <cellStyle name="Normal 16 3 11 3" xfId="27481"/>
    <cellStyle name="Normal 16 3 11 3 2" xfId="27482"/>
    <cellStyle name="Normal 16 3 11 4" xfId="27483"/>
    <cellStyle name="Normal 16 3 12" xfId="27484"/>
    <cellStyle name="Normal 16 3 12 2" xfId="27485"/>
    <cellStyle name="Normal 16 3 12 2 2" xfId="27486"/>
    <cellStyle name="Normal 16 3 12 3" xfId="27487"/>
    <cellStyle name="Normal 16 3 12 3 2" xfId="27488"/>
    <cellStyle name="Normal 16 3 12 4" xfId="27489"/>
    <cellStyle name="Normal 16 3 13" xfId="27490"/>
    <cellStyle name="Normal 16 3 13 2" xfId="27491"/>
    <cellStyle name="Normal 16 3 14" xfId="27492"/>
    <cellStyle name="Normal 16 3 14 2" xfId="27493"/>
    <cellStyle name="Normal 16 3 15" xfId="27494"/>
    <cellStyle name="Normal 16 3 2" xfId="27495"/>
    <cellStyle name="Normal 16 3 2 10" xfId="27496"/>
    <cellStyle name="Normal 16 3 2 10 2" xfId="27497"/>
    <cellStyle name="Normal 16 3 2 10 2 2" xfId="27498"/>
    <cellStyle name="Normal 16 3 2 10 3" xfId="27499"/>
    <cellStyle name="Normal 16 3 2 10 3 2" xfId="27500"/>
    <cellStyle name="Normal 16 3 2 10 4" xfId="27501"/>
    <cellStyle name="Normal 16 3 2 11" xfId="27502"/>
    <cellStyle name="Normal 16 3 2 11 2" xfId="27503"/>
    <cellStyle name="Normal 16 3 2 12" xfId="27504"/>
    <cellStyle name="Normal 16 3 2 12 2" xfId="27505"/>
    <cellStyle name="Normal 16 3 2 13" xfId="27506"/>
    <cellStyle name="Normal 16 3 2 2" xfId="27507"/>
    <cellStyle name="Normal 16 3 2 2 2" xfId="27508"/>
    <cellStyle name="Normal 16 3 2 2 2 2" xfId="27509"/>
    <cellStyle name="Normal 16 3 2 2 2 2 2" xfId="27510"/>
    <cellStyle name="Normal 16 3 2 2 2 2 2 2" xfId="27511"/>
    <cellStyle name="Normal 16 3 2 2 2 2 3" xfId="27512"/>
    <cellStyle name="Normal 16 3 2 2 2 2 3 2" xfId="27513"/>
    <cellStyle name="Normal 16 3 2 2 2 2 4" xfId="27514"/>
    <cellStyle name="Normal 16 3 2 2 2 3" xfId="27515"/>
    <cellStyle name="Normal 16 3 2 2 2 3 2" xfId="27516"/>
    <cellStyle name="Normal 16 3 2 2 2 4" xfId="27517"/>
    <cellStyle name="Normal 16 3 2 2 2 4 2" xfId="27518"/>
    <cellStyle name="Normal 16 3 2 2 2 5" xfId="27519"/>
    <cellStyle name="Normal 16 3 2 2 3" xfId="27520"/>
    <cellStyle name="Normal 16 3 2 2 3 2" xfId="27521"/>
    <cellStyle name="Normal 16 3 2 2 3 2 2" xfId="27522"/>
    <cellStyle name="Normal 16 3 2 2 3 3" xfId="27523"/>
    <cellStyle name="Normal 16 3 2 2 3 3 2" xfId="27524"/>
    <cellStyle name="Normal 16 3 2 2 3 4" xfId="27525"/>
    <cellStyle name="Normal 16 3 2 2 4" xfId="27526"/>
    <cellStyle name="Normal 16 3 2 2 4 2" xfId="27527"/>
    <cellStyle name="Normal 16 3 2 2 5" xfId="27528"/>
    <cellStyle name="Normal 16 3 2 2 5 2" xfId="27529"/>
    <cellStyle name="Normal 16 3 2 2 6" xfId="27530"/>
    <cellStyle name="Normal 16 3 2 3" xfId="27531"/>
    <cellStyle name="Normal 16 3 2 3 2" xfId="27532"/>
    <cellStyle name="Normal 16 3 2 3 2 2" xfId="27533"/>
    <cellStyle name="Normal 16 3 2 3 2 2 2" xfId="27534"/>
    <cellStyle name="Normal 16 3 2 3 2 3" xfId="27535"/>
    <cellStyle name="Normal 16 3 2 3 2 3 2" xfId="27536"/>
    <cellStyle name="Normal 16 3 2 3 2 4" xfId="27537"/>
    <cellStyle name="Normal 16 3 2 3 3" xfId="27538"/>
    <cellStyle name="Normal 16 3 2 3 3 2" xfId="27539"/>
    <cellStyle name="Normal 16 3 2 3 3 2 2" xfId="27540"/>
    <cellStyle name="Normal 16 3 2 3 3 3" xfId="27541"/>
    <cellStyle name="Normal 16 3 2 3 3 3 2" xfId="27542"/>
    <cellStyle name="Normal 16 3 2 3 3 4" xfId="27543"/>
    <cellStyle name="Normal 16 3 2 3 4" xfId="27544"/>
    <cellStyle name="Normal 16 3 2 3 4 2" xfId="27545"/>
    <cellStyle name="Normal 16 3 2 3 5" xfId="27546"/>
    <cellStyle name="Normal 16 3 2 3 5 2" xfId="27547"/>
    <cellStyle name="Normal 16 3 2 3 6" xfId="27548"/>
    <cellStyle name="Normal 16 3 2 4" xfId="27549"/>
    <cellStyle name="Normal 16 3 2 4 2" xfId="27550"/>
    <cellStyle name="Normal 16 3 2 4 2 2" xfId="27551"/>
    <cellStyle name="Normal 16 3 2 4 2 2 2" xfId="27552"/>
    <cellStyle name="Normal 16 3 2 4 2 3" xfId="27553"/>
    <cellStyle name="Normal 16 3 2 4 2 3 2" xfId="27554"/>
    <cellStyle name="Normal 16 3 2 4 2 4" xfId="27555"/>
    <cellStyle name="Normal 16 3 2 4 3" xfId="27556"/>
    <cellStyle name="Normal 16 3 2 4 3 2" xfId="27557"/>
    <cellStyle name="Normal 16 3 2 4 3 2 2" xfId="27558"/>
    <cellStyle name="Normal 16 3 2 4 3 3" xfId="27559"/>
    <cellStyle name="Normal 16 3 2 4 4" xfId="27560"/>
    <cellStyle name="Normal 16 3 2 4 4 2" xfId="27561"/>
    <cellStyle name="Normal 16 3 2 4 5" xfId="27562"/>
    <cellStyle name="Normal 16 3 2 4 5 2" xfId="27563"/>
    <cellStyle name="Normal 16 3 2 4 6" xfId="27564"/>
    <cellStyle name="Normal 16 3 2 5" xfId="27565"/>
    <cellStyle name="Normal 16 3 2 5 2" xfId="27566"/>
    <cellStyle name="Normal 16 3 2 5 2 2" xfId="27567"/>
    <cellStyle name="Normal 16 3 2 5 2 2 2" xfId="27568"/>
    <cellStyle name="Normal 16 3 2 5 2 3" xfId="27569"/>
    <cellStyle name="Normal 16 3 2 5 2 3 2" xfId="27570"/>
    <cellStyle name="Normal 16 3 2 5 2 4" xfId="27571"/>
    <cellStyle name="Normal 16 3 2 5 3" xfId="27572"/>
    <cellStyle name="Normal 16 3 2 5 3 2" xfId="27573"/>
    <cellStyle name="Normal 16 3 2 5 3 2 2" xfId="27574"/>
    <cellStyle name="Normal 16 3 2 5 3 3" xfId="27575"/>
    <cellStyle name="Normal 16 3 2 5 4" xfId="27576"/>
    <cellStyle name="Normal 16 3 2 5 4 2" xfId="27577"/>
    <cellStyle name="Normal 16 3 2 5 5" xfId="27578"/>
    <cellStyle name="Normal 16 3 2 5 5 2" xfId="27579"/>
    <cellStyle name="Normal 16 3 2 5 6" xfId="27580"/>
    <cellStyle name="Normal 16 3 2 6" xfId="27581"/>
    <cellStyle name="Normal 16 3 2 6 2" xfId="27582"/>
    <cellStyle name="Normal 16 3 2 6 2 2" xfId="27583"/>
    <cellStyle name="Normal 16 3 2 6 2 2 2" xfId="27584"/>
    <cellStyle name="Normal 16 3 2 6 2 3" xfId="27585"/>
    <cellStyle name="Normal 16 3 2 6 2 3 2" xfId="27586"/>
    <cellStyle name="Normal 16 3 2 6 2 4" xfId="27587"/>
    <cellStyle name="Normal 16 3 2 6 3" xfId="27588"/>
    <cellStyle name="Normal 16 3 2 6 3 2" xfId="27589"/>
    <cellStyle name="Normal 16 3 2 6 3 2 2" xfId="27590"/>
    <cellStyle name="Normal 16 3 2 6 3 3" xfId="27591"/>
    <cellStyle name="Normal 16 3 2 6 4" xfId="27592"/>
    <cellStyle name="Normal 16 3 2 6 4 2" xfId="27593"/>
    <cellStyle name="Normal 16 3 2 6 5" xfId="27594"/>
    <cellStyle name="Normal 16 3 2 6 5 2" xfId="27595"/>
    <cellStyle name="Normal 16 3 2 6 6" xfId="27596"/>
    <cellStyle name="Normal 16 3 2 7" xfId="27597"/>
    <cellStyle name="Normal 16 3 2 7 2" xfId="27598"/>
    <cellStyle name="Normal 16 3 2 7 2 2" xfId="27599"/>
    <cellStyle name="Normal 16 3 2 7 2 2 2" xfId="27600"/>
    <cellStyle name="Normal 16 3 2 7 2 3" xfId="27601"/>
    <cellStyle name="Normal 16 3 2 7 2 3 2" xfId="27602"/>
    <cellStyle name="Normal 16 3 2 7 2 4" xfId="27603"/>
    <cellStyle name="Normal 16 3 2 7 3" xfId="27604"/>
    <cellStyle name="Normal 16 3 2 7 3 2" xfId="27605"/>
    <cellStyle name="Normal 16 3 2 7 4" xfId="27606"/>
    <cellStyle name="Normal 16 3 2 7 4 2" xfId="27607"/>
    <cellStyle name="Normal 16 3 2 7 5" xfId="27608"/>
    <cellStyle name="Normal 16 3 2 8" xfId="27609"/>
    <cellStyle name="Normal 16 3 2 8 2" xfId="27610"/>
    <cellStyle name="Normal 16 3 2 8 2 2" xfId="27611"/>
    <cellStyle name="Normal 16 3 2 8 2 2 2" xfId="27612"/>
    <cellStyle name="Normal 16 3 2 8 2 3" xfId="27613"/>
    <cellStyle name="Normal 16 3 2 8 2 3 2" xfId="27614"/>
    <cellStyle name="Normal 16 3 2 8 2 4" xfId="27615"/>
    <cellStyle name="Normal 16 3 2 8 3" xfId="27616"/>
    <cellStyle name="Normal 16 3 2 8 3 2" xfId="27617"/>
    <cellStyle name="Normal 16 3 2 8 4" xfId="27618"/>
    <cellStyle name="Normal 16 3 2 8 4 2" xfId="27619"/>
    <cellStyle name="Normal 16 3 2 8 5" xfId="27620"/>
    <cellStyle name="Normal 16 3 2 9" xfId="27621"/>
    <cellStyle name="Normal 16 3 2 9 2" xfId="27622"/>
    <cellStyle name="Normal 16 3 2 9 2 2" xfId="27623"/>
    <cellStyle name="Normal 16 3 2 9 3" xfId="27624"/>
    <cellStyle name="Normal 16 3 2 9 3 2" xfId="27625"/>
    <cellStyle name="Normal 16 3 2 9 4" xfId="27626"/>
    <cellStyle name="Normal 16 3 3" xfId="27627"/>
    <cellStyle name="Normal 16 3 3 2" xfId="27628"/>
    <cellStyle name="Normal 16 3 3 2 2" xfId="27629"/>
    <cellStyle name="Normal 16 3 3 2 2 2" xfId="27630"/>
    <cellStyle name="Normal 16 3 3 2 2 2 2" xfId="27631"/>
    <cellStyle name="Normal 16 3 3 2 2 2 2 2" xfId="27632"/>
    <cellStyle name="Normal 16 3 3 2 2 2 3" xfId="27633"/>
    <cellStyle name="Normal 16 3 3 2 2 2 3 2" xfId="27634"/>
    <cellStyle name="Normal 16 3 3 2 2 2 4" xfId="27635"/>
    <cellStyle name="Normal 16 3 3 2 2 3" xfId="27636"/>
    <cellStyle name="Normal 16 3 3 2 2 3 2" xfId="27637"/>
    <cellStyle name="Normal 16 3 3 2 2 4" xfId="27638"/>
    <cellStyle name="Normal 16 3 3 2 2 4 2" xfId="27639"/>
    <cellStyle name="Normal 16 3 3 2 2 5" xfId="27640"/>
    <cellStyle name="Normal 16 3 3 2 3" xfId="27641"/>
    <cellStyle name="Normal 16 3 3 2 3 2" xfId="27642"/>
    <cellStyle name="Normal 16 3 3 2 3 2 2" xfId="27643"/>
    <cellStyle name="Normal 16 3 3 2 3 3" xfId="27644"/>
    <cellStyle name="Normal 16 3 3 2 3 3 2" xfId="27645"/>
    <cellStyle name="Normal 16 3 3 2 3 4" xfId="27646"/>
    <cellStyle name="Normal 16 3 3 2 4" xfId="27647"/>
    <cellStyle name="Normal 16 3 3 2 4 2" xfId="27648"/>
    <cellStyle name="Normal 16 3 3 2 5" xfId="27649"/>
    <cellStyle name="Normal 16 3 3 2 5 2" xfId="27650"/>
    <cellStyle name="Normal 16 3 3 2 6" xfId="27651"/>
    <cellStyle name="Normal 16 3 3 3" xfId="27652"/>
    <cellStyle name="Normal 16 3 3 3 2" xfId="27653"/>
    <cellStyle name="Normal 16 3 3 3 2 2" xfId="27654"/>
    <cellStyle name="Normal 16 3 3 3 2 2 2" xfId="27655"/>
    <cellStyle name="Normal 16 3 3 3 2 3" xfId="27656"/>
    <cellStyle name="Normal 16 3 3 3 2 3 2" xfId="27657"/>
    <cellStyle name="Normal 16 3 3 3 2 4" xfId="27658"/>
    <cellStyle name="Normal 16 3 3 3 3" xfId="27659"/>
    <cellStyle name="Normal 16 3 3 3 3 2" xfId="27660"/>
    <cellStyle name="Normal 16 3 3 3 3 2 2" xfId="27661"/>
    <cellStyle name="Normal 16 3 3 3 3 3" xfId="27662"/>
    <cellStyle name="Normal 16 3 3 3 3 3 2" xfId="27663"/>
    <cellStyle name="Normal 16 3 3 3 3 4" xfId="27664"/>
    <cellStyle name="Normal 16 3 3 3 4" xfId="27665"/>
    <cellStyle name="Normal 16 3 3 3 4 2" xfId="27666"/>
    <cellStyle name="Normal 16 3 3 3 5" xfId="27667"/>
    <cellStyle name="Normal 16 3 3 3 5 2" xfId="27668"/>
    <cellStyle name="Normal 16 3 3 3 6" xfId="27669"/>
    <cellStyle name="Normal 16 3 3 4" xfId="27670"/>
    <cellStyle name="Normal 16 3 3 4 2" xfId="27671"/>
    <cellStyle name="Normal 16 3 3 4 2 2" xfId="27672"/>
    <cellStyle name="Normal 16 3 3 4 3" xfId="27673"/>
    <cellStyle name="Normal 16 3 3 4 3 2" xfId="27674"/>
    <cellStyle name="Normal 16 3 3 4 4" xfId="27675"/>
    <cellStyle name="Normal 16 3 3 5" xfId="27676"/>
    <cellStyle name="Normal 16 3 3 5 2" xfId="27677"/>
    <cellStyle name="Normal 16 3 3 5 2 2" xfId="27678"/>
    <cellStyle name="Normal 16 3 3 5 3" xfId="27679"/>
    <cellStyle name="Normal 16 3 3 5 3 2" xfId="27680"/>
    <cellStyle name="Normal 16 3 3 5 4" xfId="27681"/>
    <cellStyle name="Normal 16 3 3 6" xfId="27682"/>
    <cellStyle name="Normal 16 3 3 6 2" xfId="27683"/>
    <cellStyle name="Normal 16 3 3 7" xfId="27684"/>
    <cellStyle name="Normal 16 3 3 7 2" xfId="27685"/>
    <cellStyle name="Normal 16 3 3 8" xfId="27686"/>
    <cellStyle name="Normal 16 3 4" xfId="27687"/>
    <cellStyle name="Normal 16 3 4 2" xfId="27688"/>
    <cellStyle name="Normal 16 3 4 2 2" xfId="27689"/>
    <cellStyle name="Normal 16 3 4 2 2 2" xfId="27690"/>
    <cellStyle name="Normal 16 3 4 2 2 2 2" xfId="27691"/>
    <cellStyle name="Normal 16 3 4 2 2 3" xfId="27692"/>
    <cellStyle name="Normal 16 3 4 2 2 3 2" xfId="27693"/>
    <cellStyle name="Normal 16 3 4 2 2 4" xfId="27694"/>
    <cellStyle name="Normal 16 3 4 2 3" xfId="27695"/>
    <cellStyle name="Normal 16 3 4 2 3 2" xfId="27696"/>
    <cellStyle name="Normal 16 3 4 2 4" xfId="27697"/>
    <cellStyle name="Normal 16 3 4 2 4 2" xfId="27698"/>
    <cellStyle name="Normal 16 3 4 2 5" xfId="27699"/>
    <cellStyle name="Normal 16 3 4 3" xfId="27700"/>
    <cellStyle name="Normal 16 3 4 3 2" xfId="27701"/>
    <cellStyle name="Normal 16 3 4 3 2 2" xfId="27702"/>
    <cellStyle name="Normal 16 3 4 3 3" xfId="27703"/>
    <cellStyle name="Normal 16 3 4 3 3 2" xfId="27704"/>
    <cellStyle name="Normal 16 3 4 3 4" xfId="27705"/>
    <cellStyle name="Normal 16 3 4 4" xfId="27706"/>
    <cellStyle name="Normal 16 3 4 4 2" xfId="27707"/>
    <cellStyle name="Normal 16 3 4 5" xfId="27708"/>
    <cellStyle name="Normal 16 3 4 5 2" xfId="27709"/>
    <cellStyle name="Normal 16 3 4 6" xfId="27710"/>
    <cellStyle name="Normal 16 3 5" xfId="27711"/>
    <cellStyle name="Normal 16 3 5 2" xfId="27712"/>
    <cellStyle name="Normal 16 3 5 2 2" xfId="27713"/>
    <cellStyle name="Normal 16 3 5 2 2 2" xfId="27714"/>
    <cellStyle name="Normal 16 3 5 2 3" xfId="27715"/>
    <cellStyle name="Normal 16 3 5 2 3 2" xfId="27716"/>
    <cellStyle name="Normal 16 3 5 2 4" xfId="27717"/>
    <cellStyle name="Normal 16 3 5 3" xfId="27718"/>
    <cellStyle name="Normal 16 3 5 3 2" xfId="27719"/>
    <cellStyle name="Normal 16 3 5 3 2 2" xfId="27720"/>
    <cellStyle name="Normal 16 3 5 3 3" xfId="27721"/>
    <cellStyle name="Normal 16 3 5 3 3 2" xfId="27722"/>
    <cellStyle name="Normal 16 3 5 3 4" xfId="27723"/>
    <cellStyle name="Normal 16 3 5 4" xfId="27724"/>
    <cellStyle name="Normal 16 3 5 4 2" xfId="27725"/>
    <cellStyle name="Normal 16 3 5 5" xfId="27726"/>
    <cellStyle name="Normal 16 3 5 5 2" xfId="27727"/>
    <cellStyle name="Normal 16 3 5 6" xfId="27728"/>
    <cellStyle name="Normal 16 3 6" xfId="27729"/>
    <cellStyle name="Normal 16 3 6 2" xfId="27730"/>
    <cellStyle name="Normal 16 3 6 2 2" xfId="27731"/>
    <cellStyle name="Normal 16 3 6 2 2 2" xfId="27732"/>
    <cellStyle name="Normal 16 3 6 2 3" xfId="27733"/>
    <cellStyle name="Normal 16 3 6 2 3 2" xfId="27734"/>
    <cellStyle name="Normal 16 3 6 2 4" xfId="27735"/>
    <cellStyle name="Normal 16 3 6 3" xfId="27736"/>
    <cellStyle name="Normal 16 3 6 3 2" xfId="27737"/>
    <cellStyle name="Normal 16 3 6 3 2 2" xfId="27738"/>
    <cellStyle name="Normal 16 3 6 3 3" xfId="27739"/>
    <cellStyle name="Normal 16 3 6 4" xfId="27740"/>
    <cellStyle name="Normal 16 3 6 4 2" xfId="27741"/>
    <cellStyle name="Normal 16 3 6 5" xfId="27742"/>
    <cellStyle name="Normal 16 3 6 5 2" xfId="27743"/>
    <cellStyle name="Normal 16 3 6 6" xfId="27744"/>
    <cellStyle name="Normal 16 3 7" xfId="27745"/>
    <cellStyle name="Normal 16 3 7 2" xfId="27746"/>
    <cellStyle name="Normal 16 3 7 2 2" xfId="27747"/>
    <cellStyle name="Normal 16 3 7 2 2 2" xfId="27748"/>
    <cellStyle name="Normal 16 3 7 2 3" xfId="27749"/>
    <cellStyle name="Normal 16 3 7 2 3 2" xfId="27750"/>
    <cellStyle name="Normal 16 3 7 2 4" xfId="27751"/>
    <cellStyle name="Normal 16 3 7 3" xfId="27752"/>
    <cellStyle name="Normal 16 3 7 3 2" xfId="27753"/>
    <cellStyle name="Normal 16 3 7 3 2 2" xfId="27754"/>
    <cellStyle name="Normal 16 3 7 3 3" xfId="27755"/>
    <cellStyle name="Normal 16 3 7 4" xfId="27756"/>
    <cellStyle name="Normal 16 3 7 4 2" xfId="27757"/>
    <cellStyle name="Normal 16 3 7 5" xfId="27758"/>
    <cellStyle name="Normal 16 3 7 5 2" xfId="27759"/>
    <cellStyle name="Normal 16 3 7 6" xfId="27760"/>
    <cellStyle name="Normal 16 3 8" xfId="27761"/>
    <cellStyle name="Normal 16 3 8 2" xfId="27762"/>
    <cellStyle name="Normal 16 3 8 2 2" xfId="27763"/>
    <cellStyle name="Normal 16 3 8 2 2 2" xfId="27764"/>
    <cellStyle name="Normal 16 3 8 2 3" xfId="27765"/>
    <cellStyle name="Normal 16 3 8 2 3 2" xfId="27766"/>
    <cellStyle name="Normal 16 3 8 2 4" xfId="27767"/>
    <cellStyle name="Normal 16 3 8 3" xfId="27768"/>
    <cellStyle name="Normal 16 3 8 3 2" xfId="27769"/>
    <cellStyle name="Normal 16 3 8 3 2 2" xfId="27770"/>
    <cellStyle name="Normal 16 3 8 3 3" xfId="27771"/>
    <cellStyle name="Normal 16 3 8 4" xfId="27772"/>
    <cellStyle name="Normal 16 3 8 4 2" xfId="27773"/>
    <cellStyle name="Normal 16 3 8 5" xfId="27774"/>
    <cellStyle name="Normal 16 3 8 5 2" xfId="27775"/>
    <cellStyle name="Normal 16 3 8 6" xfId="27776"/>
    <cellStyle name="Normal 16 3 9" xfId="27777"/>
    <cellStyle name="Normal 16 3 9 2" xfId="27778"/>
    <cellStyle name="Normal 16 3 9 2 2" xfId="27779"/>
    <cellStyle name="Normal 16 3 9 2 2 2" xfId="27780"/>
    <cellStyle name="Normal 16 3 9 2 3" xfId="27781"/>
    <cellStyle name="Normal 16 3 9 2 3 2" xfId="27782"/>
    <cellStyle name="Normal 16 3 9 2 4" xfId="27783"/>
    <cellStyle name="Normal 16 3 9 3" xfId="27784"/>
    <cellStyle name="Normal 16 3 9 3 2" xfId="27785"/>
    <cellStyle name="Normal 16 3 9 4" xfId="27786"/>
    <cellStyle name="Normal 16 3 9 4 2" xfId="27787"/>
    <cellStyle name="Normal 16 3 9 5" xfId="27788"/>
    <cellStyle name="Normal 16 4" xfId="27789"/>
    <cellStyle name="Normal 16 4 10" xfId="27790"/>
    <cellStyle name="Normal 16 4 10 2" xfId="27791"/>
    <cellStyle name="Normal 16 4 10 2 2" xfId="27792"/>
    <cellStyle name="Normal 16 4 10 3" xfId="27793"/>
    <cellStyle name="Normal 16 4 10 3 2" xfId="27794"/>
    <cellStyle name="Normal 16 4 10 4" xfId="27795"/>
    <cellStyle name="Normal 16 4 11" xfId="27796"/>
    <cellStyle name="Normal 16 4 11 2" xfId="27797"/>
    <cellStyle name="Normal 16 4 12" xfId="27798"/>
    <cellStyle name="Normal 16 4 12 2" xfId="27799"/>
    <cellStyle name="Normal 16 4 13" xfId="27800"/>
    <cellStyle name="Normal 16 4 2" xfId="27801"/>
    <cellStyle name="Normal 16 4 2 2" xfId="27802"/>
    <cellStyle name="Normal 16 4 2 2 2" xfId="27803"/>
    <cellStyle name="Normal 16 4 2 2 2 2" xfId="27804"/>
    <cellStyle name="Normal 16 4 2 2 2 2 2" xfId="27805"/>
    <cellStyle name="Normal 16 4 2 2 2 3" xfId="27806"/>
    <cellStyle name="Normal 16 4 2 2 2 3 2" xfId="27807"/>
    <cellStyle name="Normal 16 4 2 2 2 4" xfId="27808"/>
    <cellStyle name="Normal 16 4 2 2 3" xfId="27809"/>
    <cellStyle name="Normal 16 4 2 2 3 2" xfId="27810"/>
    <cellStyle name="Normal 16 4 2 2 4" xfId="27811"/>
    <cellStyle name="Normal 16 4 2 2 4 2" xfId="27812"/>
    <cellStyle name="Normal 16 4 2 2 5" xfId="27813"/>
    <cellStyle name="Normal 16 4 2 3" xfId="27814"/>
    <cellStyle name="Normal 16 4 2 3 2" xfId="27815"/>
    <cellStyle name="Normal 16 4 2 3 2 2" xfId="27816"/>
    <cellStyle name="Normal 16 4 2 3 3" xfId="27817"/>
    <cellStyle name="Normal 16 4 2 3 3 2" xfId="27818"/>
    <cellStyle name="Normal 16 4 2 3 4" xfId="27819"/>
    <cellStyle name="Normal 16 4 2 4" xfId="27820"/>
    <cellStyle name="Normal 16 4 2 4 2" xfId="27821"/>
    <cellStyle name="Normal 16 4 2 5" xfId="27822"/>
    <cellStyle name="Normal 16 4 2 5 2" xfId="27823"/>
    <cellStyle name="Normal 16 4 2 6" xfId="27824"/>
    <cellStyle name="Normal 16 4 3" xfId="27825"/>
    <cellStyle name="Normal 16 4 3 2" xfId="27826"/>
    <cellStyle name="Normal 16 4 3 2 2" xfId="27827"/>
    <cellStyle name="Normal 16 4 3 2 2 2" xfId="27828"/>
    <cellStyle name="Normal 16 4 3 2 3" xfId="27829"/>
    <cellStyle name="Normal 16 4 3 2 3 2" xfId="27830"/>
    <cellStyle name="Normal 16 4 3 2 4" xfId="27831"/>
    <cellStyle name="Normal 16 4 3 3" xfId="27832"/>
    <cellStyle name="Normal 16 4 3 3 2" xfId="27833"/>
    <cellStyle name="Normal 16 4 3 3 2 2" xfId="27834"/>
    <cellStyle name="Normal 16 4 3 3 3" xfId="27835"/>
    <cellStyle name="Normal 16 4 3 3 3 2" xfId="27836"/>
    <cellStyle name="Normal 16 4 3 3 4" xfId="27837"/>
    <cellStyle name="Normal 16 4 3 4" xfId="27838"/>
    <cellStyle name="Normal 16 4 3 4 2" xfId="27839"/>
    <cellStyle name="Normal 16 4 3 5" xfId="27840"/>
    <cellStyle name="Normal 16 4 3 5 2" xfId="27841"/>
    <cellStyle name="Normal 16 4 3 6" xfId="27842"/>
    <cellStyle name="Normal 16 4 4" xfId="27843"/>
    <cellStyle name="Normal 16 4 4 2" xfId="27844"/>
    <cellStyle name="Normal 16 4 4 2 2" xfId="27845"/>
    <cellStyle name="Normal 16 4 4 2 2 2" xfId="27846"/>
    <cellStyle name="Normal 16 4 4 2 3" xfId="27847"/>
    <cellStyle name="Normal 16 4 4 2 3 2" xfId="27848"/>
    <cellStyle name="Normal 16 4 4 2 4" xfId="27849"/>
    <cellStyle name="Normal 16 4 4 3" xfId="27850"/>
    <cellStyle name="Normal 16 4 4 3 2" xfId="27851"/>
    <cellStyle name="Normal 16 4 4 3 2 2" xfId="27852"/>
    <cellStyle name="Normal 16 4 4 3 3" xfId="27853"/>
    <cellStyle name="Normal 16 4 4 4" xfId="27854"/>
    <cellStyle name="Normal 16 4 4 4 2" xfId="27855"/>
    <cellStyle name="Normal 16 4 4 5" xfId="27856"/>
    <cellStyle name="Normal 16 4 4 5 2" xfId="27857"/>
    <cellStyle name="Normal 16 4 4 6" xfId="27858"/>
    <cellStyle name="Normal 16 4 5" xfId="27859"/>
    <cellStyle name="Normal 16 4 5 2" xfId="27860"/>
    <cellStyle name="Normal 16 4 5 2 2" xfId="27861"/>
    <cellStyle name="Normal 16 4 5 2 2 2" xfId="27862"/>
    <cellStyle name="Normal 16 4 5 2 3" xfId="27863"/>
    <cellStyle name="Normal 16 4 5 2 3 2" xfId="27864"/>
    <cellStyle name="Normal 16 4 5 2 4" xfId="27865"/>
    <cellStyle name="Normal 16 4 5 3" xfId="27866"/>
    <cellStyle name="Normal 16 4 5 3 2" xfId="27867"/>
    <cellStyle name="Normal 16 4 5 3 2 2" xfId="27868"/>
    <cellStyle name="Normal 16 4 5 3 3" xfId="27869"/>
    <cellStyle name="Normal 16 4 5 4" xfId="27870"/>
    <cellStyle name="Normal 16 4 5 4 2" xfId="27871"/>
    <cellStyle name="Normal 16 4 5 5" xfId="27872"/>
    <cellStyle name="Normal 16 4 5 5 2" xfId="27873"/>
    <cellStyle name="Normal 16 4 5 6" xfId="27874"/>
    <cellStyle name="Normal 16 4 6" xfId="27875"/>
    <cellStyle name="Normal 16 4 6 2" xfId="27876"/>
    <cellStyle name="Normal 16 4 6 2 2" xfId="27877"/>
    <cellStyle name="Normal 16 4 6 2 2 2" xfId="27878"/>
    <cellStyle name="Normal 16 4 6 2 3" xfId="27879"/>
    <cellStyle name="Normal 16 4 6 2 3 2" xfId="27880"/>
    <cellStyle name="Normal 16 4 6 2 4" xfId="27881"/>
    <cellStyle name="Normal 16 4 6 3" xfId="27882"/>
    <cellStyle name="Normal 16 4 6 3 2" xfId="27883"/>
    <cellStyle name="Normal 16 4 6 3 2 2" xfId="27884"/>
    <cellStyle name="Normal 16 4 6 3 3" xfId="27885"/>
    <cellStyle name="Normal 16 4 6 4" xfId="27886"/>
    <cellStyle name="Normal 16 4 6 4 2" xfId="27887"/>
    <cellStyle name="Normal 16 4 6 5" xfId="27888"/>
    <cellStyle name="Normal 16 4 6 5 2" xfId="27889"/>
    <cellStyle name="Normal 16 4 6 6" xfId="27890"/>
    <cellStyle name="Normal 16 4 7" xfId="27891"/>
    <cellStyle name="Normal 16 4 7 2" xfId="27892"/>
    <cellStyle name="Normal 16 4 7 2 2" xfId="27893"/>
    <cellStyle name="Normal 16 4 7 2 2 2" xfId="27894"/>
    <cellStyle name="Normal 16 4 7 2 3" xfId="27895"/>
    <cellStyle name="Normal 16 4 7 2 3 2" xfId="27896"/>
    <cellStyle name="Normal 16 4 7 2 4" xfId="27897"/>
    <cellStyle name="Normal 16 4 7 3" xfId="27898"/>
    <cellStyle name="Normal 16 4 7 3 2" xfId="27899"/>
    <cellStyle name="Normal 16 4 7 4" xfId="27900"/>
    <cellStyle name="Normal 16 4 7 4 2" xfId="27901"/>
    <cellStyle name="Normal 16 4 7 5" xfId="27902"/>
    <cellStyle name="Normal 16 4 8" xfId="27903"/>
    <cellStyle name="Normal 16 4 8 2" xfId="27904"/>
    <cellStyle name="Normal 16 4 8 2 2" xfId="27905"/>
    <cellStyle name="Normal 16 4 8 2 2 2" xfId="27906"/>
    <cellStyle name="Normal 16 4 8 2 3" xfId="27907"/>
    <cellStyle name="Normal 16 4 8 2 3 2" xfId="27908"/>
    <cellStyle name="Normal 16 4 8 2 4" xfId="27909"/>
    <cellStyle name="Normal 16 4 8 3" xfId="27910"/>
    <cellStyle name="Normal 16 4 8 3 2" xfId="27911"/>
    <cellStyle name="Normal 16 4 8 4" xfId="27912"/>
    <cellStyle name="Normal 16 4 8 4 2" xfId="27913"/>
    <cellStyle name="Normal 16 4 8 5" xfId="27914"/>
    <cellStyle name="Normal 16 4 9" xfId="27915"/>
    <cellStyle name="Normal 16 4 9 2" xfId="27916"/>
    <cellStyle name="Normal 16 4 9 2 2" xfId="27917"/>
    <cellStyle name="Normal 16 4 9 3" xfId="27918"/>
    <cellStyle name="Normal 16 4 9 3 2" xfId="27919"/>
    <cellStyle name="Normal 16 4 9 4" xfId="27920"/>
    <cellStyle name="Normal 16 5" xfId="27921"/>
    <cellStyle name="Normal 16 5 2" xfId="27922"/>
    <cellStyle name="Normal 16 5 2 2" xfId="27923"/>
    <cellStyle name="Normal 16 5 2 2 2" xfId="27924"/>
    <cellStyle name="Normal 16 5 2 2 2 2" xfId="27925"/>
    <cellStyle name="Normal 16 5 2 2 2 2 2" xfId="27926"/>
    <cellStyle name="Normal 16 5 2 2 2 3" xfId="27927"/>
    <cellStyle name="Normal 16 5 2 2 2 3 2" xfId="27928"/>
    <cellStyle name="Normal 16 5 2 2 2 4" xfId="27929"/>
    <cellStyle name="Normal 16 5 2 2 3" xfId="27930"/>
    <cellStyle name="Normal 16 5 2 2 3 2" xfId="27931"/>
    <cellStyle name="Normal 16 5 2 2 4" xfId="27932"/>
    <cellStyle name="Normal 16 5 2 2 4 2" xfId="27933"/>
    <cellStyle name="Normal 16 5 2 2 5" xfId="27934"/>
    <cellStyle name="Normal 16 5 2 3" xfId="27935"/>
    <cellStyle name="Normal 16 5 2 3 2" xfId="27936"/>
    <cellStyle name="Normal 16 5 2 3 2 2" xfId="27937"/>
    <cellStyle name="Normal 16 5 2 3 3" xfId="27938"/>
    <cellStyle name="Normal 16 5 2 3 3 2" xfId="27939"/>
    <cellStyle name="Normal 16 5 2 3 4" xfId="27940"/>
    <cellStyle name="Normal 16 5 2 4" xfId="27941"/>
    <cellStyle name="Normal 16 5 2 4 2" xfId="27942"/>
    <cellStyle name="Normal 16 5 2 5" xfId="27943"/>
    <cellStyle name="Normal 16 5 2 5 2" xfId="27944"/>
    <cellStyle name="Normal 16 5 2 6" xfId="27945"/>
    <cellStyle name="Normal 16 5 3" xfId="27946"/>
    <cellStyle name="Normal 16 5 3 2" xfId="27947"/>
    <cellStyle name="Normal 16 5 3 2 2" xfId="27948"/>
    <cellStyle name="Normal 16 5 3 2 2 2" xfId="27949"/>
    <cellStyle name="Normal 16 5 3 2 3" xfId="27950"/>
    <cellStyle name="Normal 16 5 3 2 3 2" xfId="27951"/>
    <cellStyle name="Normal 16 5 3 2 4" xfId="27952"/>
    <cellStyle name="Normal 16 5 3 3" xfId="27953"/>
    <cellStyle name="Normal 16 5 3 3 2" xfId="27954"/>
    <cellStyle name="Normal 16 5 3 3 2 2" xfId="27955"/>
    <cellStyle name="Normal 16 5 3 3 3" xfId="27956"/>
    <cellStyle name="Normal 16 5 3 3 3 2" xfId="27957"/>
    <cellStyle name="Normal 16 5 3 3 4" xfId="27958"/>
    <cellStyle name="Normal 16 5 3 4" xfId="27959"/>
    <cellStyle name="Normal 16 5 3 4 2" xfId="27960"/>
    <cellStyle name="Normal 16 5 3 5" xfId="27961"/>
    <cellStyle name="Normal 16 5 3 5 2" xfId="27962"/>
    <cellStyle name="Normal 16 5 3 6" xfId="27963"/>
    <cellStyle name="Normal 16 5 4" xfId="27964"/>
    <cellStyle name="Normal 16 5 4 2" xfId="27965"/>
    <cellStyle name="Normal 16 5 4 2 2" xfId="27966"/>
    <cellStyle name="Normal 16 5 4 3" xfId="27967"/>
    <cellStyle name="Normal 16 5 4 3 2" xfId="27968"/>
    <cellStyle name="Normal 16 5 4 4" xfId="27969"/>
    <cellStyle name="Normal 16 5 5" xfId="27970"/>
    <cellStyle name="Normal 16 5 5 2" xfId="27971"/>
    <cellStyle name="Normal 16 5 5 2 2" xfId="27972"/>
    <cellStyle name="Normal 16 5 5 3" xfId="27973"/>
    <cellStyle name="Normal 16 5 5 3 2" xfId="27974"/>
    <cellStyle name="Normal 16 5 5 4" xfId="27975"/>
    <cellStyle name="Normal 16 5 6" xfId="27976"/>
    <cellStyle name="Normal 16 5 6 2" xfId="27977"/>
    <cellStyle name="Normal 16 5 7" xfId="27978"/>
    <cellStyle name="Normal 16 5 7 2" xfId="27979"/>
    <cellStyle name="Normal 16 5 8" xfId="27980"/>
    <cellStyle name="Normal 16 6" xfId="27981"/>
    <cellStyle name="Normal 16 6 2" xfId="27982"/>
    <cellStyle name="Normal 16 6 2 2" xfId="27983"/>
    <cellStyle name="Normal 16 6 2 2 2" xfId="27984"/>
    <cellStyle name="Normal 16 6 2 2 2 2" xfId="27985"/>
    <cellStyle name="Normal 16 6 2 2 3" xfId="27986"/>
    <cellStyle name="Normal 16 6 2 2 3 2" xfId="27987"/>
    <cellStyle name="Normal 16 6 2 2 4" xfId="27988"/>
    <cellStyle name="Normal 16 6 2 3" xfId="27989"/>
    <cellStyle name="Normal 16 6 2 3 2" xfId="27990"/>
    <cellStyle name="Normal 16 6 2 4" xfId="27991"/>
    <cellStyle name="Normal 16 6 2 4 2" xfId="27992"/>
    <cellStyle name="Normal 16 6 2 5" xfId="27993"/>
    <cellStyle name="Normal 16 6 3" xfId="27994"/>
    <cellStyle name="Normal 16 6 3 2" xfId="27995"/>
    <cellStyle name="Normal 16 6 3 2 2" xfId="27996"/>
    <cellStyle name="Normal 16 6 3 3" xfId="27997"/>
    <cellStyle name="Normal 16 6 3 3 2" xfId="27998"/>
    <cellStyle name="Normal 16 6 3 4" xfId="27999"/>
    <cellStyle name="Normal 16 6 4" xfId="28000"/>
    <cellStyle name="Normal 16 6 4 2" xfId="28001"/>
    <cellStyle name="Normal 16 6 5" xfId="28002"/>
    <cellStyle name="Normal 16 6 5 2" xfId="28003"/>
    <cellStyle name="Normal 16 6 6" xfId="28004"/>
    <cellStyle name="Normal 16 7" xfId="28005"/>
    <cellStyle name="Normal 16 7 2" xfId="28006"/>
    <cellStyle name="Normal 16 7 2 2" xfId="28007"/>
    <cellStyle name="Normal 16 7 2 2 2" xfId="28008"/>
    <cellStyle name="Normal 16 7 2 3" xfId="28009"/>
    <cellStyle name="Normal 16 7 2 3 2" xfId="28010"/>
    <cellStyle name="Normal 16 7 2 4" xfId="28011"/>
    <cellStyle name="Normal 16 7 3" xfId="28012"/>
    <cellStyle name="Normal 16 7 3 2" xfId="28013"/>
    <cellStyle name="Normal 16 7 3 2 2" xfId="28014"/>
    <cellStyle name="Normal 16 7 3 3" xfId="28015"/>
    <cellStyle name="Normal 16 7 3 3 2" xfId="28016"/>
    <cellStyle name="Normal 16 7 3 4" xfId="28017"/>
    <cellStyle name="Normal 16 7 4" xfId="28018"/>
    <cellStyle name="Normal 16 7 4 2" xfId="28019"/>
    <cellStyle name="Normal 16 7 5" xfId="28020"/>
    <cellStyle name="Normal 16 7 5 2" xfId="28021"/>
    <cellStyle name="Normal 16 7 6" xfId="28022"/>
    <cellStyle name="Normal 16 8" xfId="28023"/>
    <cellStyle name="Normal 16 8 2" xfId="28024"/>
    <cellStyle name="Normal 16 8 2 2" xfId="28025"/>
    <cellStyle name="Normal 16 8 2 2 2" xfId="28026"/>
    <cellStyle name="Normal 16 8 2 3" xfId="28027"/>
    <cellStyle name="Normal 16 8 2 3 2" xfId="28028"/>
    <cellStyle name="Normal 16 8 2 4" xfId="28029"/>
    <cellStyle name="Normal 16 8 3" xfId="28030"/>
    <cellStyle name="Normal 16 8 3 2" xfId="28031"/>
    <cellStyle name="Normal 16 8 3 2 2" xfId="28032"/>
    <cellStyle name="Normal 16 8 3 3" xfId="28033"/>
    <cellStyle name="Normal 16 8 4" xfId="28034"/>
    <cellStyle name="Normal 16 8 4 2" xfId="28035"/>
    <cellStyle name="Normal 16 8 5" xfId="28036"/>
    <cellStyle name="Normal 16 8 5 2" xfId="28037"/>
    <cellStyle name="Normal 16 8 6" xfId="28038"/>
    <cellStyle name="Normal 16 9" xfId="28039"/>
    <cellStyle name="Normal 16 9 2" xfId="28040"/>
    <cellStyle name="Normal 16 9 2 2" xfId="28041"/>
    <cellStyle name="Normal 16 9 2 2 2" xfId="28042"/>
    <cellStyle name="Normal 16 9 2 3" xfId="28043"/>
    <cellStyle name="Normal 16 9 2 3 2" xfId="28044"/>
    <cellStyle name="Normal 16 9 2 4" xfId="28045"/>
    <cellStyle name="Normal 16 9 3" xfId="28046"/>
    <cellStyle name="Normal 16 9 3 2" xfId="28047"/>
    <cellStyle name="Normal 16 9 3 2 2" xfId="28048"/>
    <cellStyle name="Normal 16 9 3 3" xfId="28049"/>
    <cellStyle name="Normal 16 9 4" xfId="28050"/>
    <cellStyle name="Normal 16 9 4 2" xfId="28051"/>
    <cellStyle name="Normal 16 9 5" xfId="28052"/>
    <cellStyle name="Normal 16 9 5 2" xfId="28053"/>
    <cellStyle name="Normal 16 9 6" xfId="28054"/>
    <cellStyle name="Normal 17" xfId="917"/>
    <cellStyle name="Normal 17 2" xfId="918"/>
    <cellStyle name="Normal 17 2 2" xfId="28056"/>
    <cellStyle name="Normal 17 2 2 2" xfId="28057"/>
    <cellStyle name="Normal 17 2 3" xfId="28058"/>
    <cellStyle name="Normal 17 3" xfId="28059"/>
    <cellStyle name="Normal 17 3 2" xfId="28060"/>
    <cellStyle name="Normal 17 4" xfId="28061"/>
    <cellStyle name="Normal 17 5" xfId="28055"/>
    <cellStyle name="Normal 18" xfId="28062"/>
    <cellStyle name="Normal 18 2" xfId="28063"/>
    <cellStyle name="Normal 18 2 2" xfId="28064"/>
    <cellStyle name="Normal 18 3" xfId="28065"/>
    <cellStyle name="Normal 18 4" xfId="28066"/>
    <cellStyle name="Normal 19" xfId="28067"/>
    <cellStyle name="Normal 19 2" xfId="28068"/>
    <cellStyle name="Normal 19 2 2" xfId="28069"/>
    <cellStyle name="Normal 19 3" xfId="28070"/>
    <cellStyle name="Normal 2" xfId="919"/>
    <cellStyle name="Normal 2 10" xfId="920"/>
    <cellStyle name="Normal 2 10 2" xfId="921"/>
    <cellStyle name="Normal 2 10 2 2" xfId="922"/>
    <cellStyle name="Normal 2 10 3" xfId="923"/>
    <cellStyle name="Normal 2 11" xfId="924"/>
    <cellStyle name="Normal 2 12" xfId="1571"/>
    <cellStyle name="Normal 2 2" xfId="925"/>
    <cellStyle name="Normal 2 2 10" xfId="28072"/>
    <cellStyle name="Normal 2 2 10 2" xfId="28073"/>
    <cellStyle name="Normal 2 2 10 2 2" xfId="28074"/>
    <cellStyle name="Normal 2 2 10 3" xfId="28075"/>
    <cellStyle name="Normal 2 2 11" xfId="28076"/>
    <cellStyle name="Normal 2 2 11 2" xfId="28077"/>
    <cellStyle name="Normal 2 2 11 2 2" xfId="28078"/>
    <cellStyle name="Normal 2 2 11 3" xfId="28079"/>
    <cellStyle name="Normal 2 2 12" xfId="28080"/>
    <cellStyle name="Normal 2 2 12 2" xfId="28081"/>
    <cellStyle name="Normal 2 2 12 2 2" xfId="28082"/>
    <cellStyle name="Normal 2 2 12 3" xfId="28083"/>
    <cellStyle name="Normal 2 2 13" xfId="28084"/>
    <cellStyle name="Normal 2 2 13 2" xfId="28085"/>
    <cellStyle name="Normal 2 2 13 2 2" xfId="28086"/>
    <cellStyle name="Normal 2 2 13 3" xfId="28087"/>
    <cellStyle name="Normal 2 2 14" xfId="28088"/>
    <cellStyle name="Normal 2 2 14 2" xfId="28089"/>
    <cellStyle name="Normal 2 2 14 2 2" xfId="28090"/>
    <cellStyle name="Normal 2 2 14 3" xfId="28091"/>
    <cellStyle name="Normal 2 2 15" xfId="28092"/>
    <cellStyle name="Normal 2 2 15 2" xfId="28093"/>
    <cellStyle name="Normal 2 2 15 2 2" xfId="28094"/>
    <cellStyle name="Normal 2 2 15 3" xfId="28095"/>
    <cellStyle name="Normal 2 2 16" xfId="28096"/>
    <cellStyle name="Normal 2 2 16 2" xfId="28097"/>
    <cellStyle name="Normal 2 2 16 2 2" xfId="28098"/>
    <cellStyle name="Normal 2 2 16 3" xfId="28099"/>
    <cellStyle name="Normal 2 2 17" xfId="28100"/>
    <cellStyle name="Normal 2 2 17 2" xfId="28101"/>
    <cellStyle name="Normal 2 2 17 2 2" xfId="28102"/>
    <cellStyle name="Normal 2 2 17 3" xfId="28103"/>
    <cellStyle name="Normal 2 2 18" xfId="28104"/>
    <cellStyle name="Normal 2 2 18 2" xfId="28105"/>
    <cellStyle name="Normal 2 2 18 2 2" xfId="28106"/>
    <cellStyle name="Normal 2 2 18 3" xfId="28107"/>
    <cellStyle name="Normal 2 2 19" xfId="28108"/>
    <cellStyle name="Normal 2 2 19 2" xfId="28109"/>
    <cellStyle name="Normal 2 2 19 2 2" xfId="28110"/>
    <cellStyle name="Normal 2 2 19 3" xfId="28111"/>
    <cellStyle name="Normal 2 2 2" xfId="926"/>
    <cellStyle name="Normal 2 2 2 2" xfId="927"/>
    <cellStyle name="Normal 2 2 2 2 2" xfId="1550"/>
    <cellStyle name="Normal 2 2 2 2 3" xfId="28112"/>
    <cellStyle name="Normal 2 2 2 3" xfId="28113"/>
    <cellStyle name="Normal 2 2 20" xfId="28114"/>
    <cellStyle name="Normal 2 2 20 2" xfId="28115"/>
    <cellStyle name="Normal 2 2 20 2 2" xfId="28116"/>
    <cellStyle name="Normal 2 2 20 3" xfId="28117"/>
    <cellStyle name="Normal 2 2 21" xfId="28071"/>
    <cellStyle name="Normal 2 2 3" xfId="928"/>
    <cellStyle name="Normal 2 2 3 2" xfId="28119"/>
    <cellStyle name="Normal 2 2 3 3" xfId="28120"/>
    <cellStyle name="Normal 2 2 3 4" xfId="28118"/>
    <cellStyle name="Normal 2 2 4" xfId="929"/>
    <cellStyle name="Normal 2 2 4 2" xfId="1569"/>
    <cellStyle name="Normal 2 2 4 2 2" xfId="28123"/>
    <cellStyle name="Normal 2 2 4 2 2 2" xfId="28124"/>
    <cellStyle name="Normal 2 2 4 2 2 2 2" xfId="28125"/>
    <cellStyle name="Normal 2 2 4 2 2 3" xfId="28126"/>
    <cellStyle name="Normal 2 2 4 2 3" xfId="28127"/>
    <cellStyle name="Normal 2 2 4 2 3 2" xfId="28128"/>
    <cellStyle name="Normal 2 2 4 2 4" xfId="28129"/>
    <cellStyle name="Normal 2 2 4 2 5" xfId="28122"/>
    <cellStyle name="Normal 2 2 4 3" xfId="1551"/>
    <cellStyle name="Normal 2 2 4 3 2" xfId="28131"/>
    <cellStyle name="Normal 2 2 4 3 2 2" xfId="28132"/>
    <cellStyle name="Normal 2 2 4 3 3" xfId="28133"/>
    <cellStyle name="Normal 2 2 4 3 4" xfId="28130"/>
    <cellStyle name="Normal 2 2 4 4" xfId="28134"/>
    <cellStyle name="Normal 2 2 4 4 2" xfId="28135"/>
    <cellStyle name="Normal 2 2 4 5" xfId="28136"/>
    <cellStyle name="Normal 2 2 4 6" xfId="28121"/>
    <cellStyle name="Normal 2 2 5" xfId="28137"/>
    <cellStyle name="Normal 2 2 5 2" xfId="28138"/>
    <cellStyle name="Normal 2 2 5 2 2" xfId="28139"/>
    <cellStyle name="Normal 2 2 5 2 2 2" xfId="28140"/>
    <cellStyle name="Normal 2 2 5 2 3" xfId="28141"/>
    <cellStyle name="Normal 2 2 5 3" xfId="28142"/>
    <cellStyle name="Normal 2 2 5 3 2" xfId="28143"/>
    <cellStyle name="Normal 2 2 5 4" xfId="28144"/>
    <cellStyle name="Normal 2 2 6" xfId="28145"/>
    <cellStyle name="Normal 2 2 6 2" xfId="28146"/>
    <cellStyle name="Normal 2 2 6 2 2" xfId="28147"/>
    <cellStyle name="Normal 2 2 6 3" xfId="28148"/>
    <cellStyle name="Normal 2 2 7" xfId="28149"/>
    <cellStyle name="Normal 2 2 7 2" xfId="28150"/>
    <cellStyle name="Normal 2 2 7 2 2" xfId="28151"/>
    <cellStyle name="Normal 2 2 7 3" xfId="28152"/>
    <cellStyle name="Normal 2 2 8" xfId="28153"/>
    <cellStyle name="Normal 2 2 8 2" xfId="28154"/>
    <cellStyle name="Normal 2 2 8 2 2" xfId="28155"/>
    <cellStyle name="Normal 2 2 8 3" xfId="28156"/>
    <cellStyle name="Normal 2 2 9" xfId="28157"/>
    <cellStyle name="Normal 2 2 9 2" xfId="28158"/>
    <cellStyle name="Normal 2 2 9 2 2" xfId="28159"/>
    <cellStyle name="Normal 2 2 9 3" xfId="28160"/>
    <cellStyle name="Normal 2 3" xfId="930"/>
    <cellStyle name="Normal 2 3 2" xfId="931"/>
    <cellStyle name="Normal 2 3 2 2" xfId="932"/>
    <cellStyle name="Normal 2 3 2 2 2" xfId="933"/>
    <cellStyle name="Normal 2 3 2 2 2 2" xfId="934"/>
    <cellStyle name="Normal 2 3 2 2 2 2 2" xfId="935"/>
    <cellStyle name="Normal 2 3 2 2 2 3" xfId="936"/>
    <cellStyle name="Normal 2 3 2 2 3" xfId="937"/>
    <cellStyle name="Normal 2 3 2 2 3 2" xfId="938"/>
    <cellStyle name="Normal 2 3 2 2 3 2 2" xfId="939"/>
    <cellStyle name="Normal 2 3 2 2 3 3" xfId="940"/>
    <cellStyle name="Normal 2 3 2 2 4" xfId="941"/>
    <cellStyle name="Normal 2 3 2 2 4 2" xfId="942"/>
    <cellStyle name="Normal 2 3 2 2 5" xfId="943"/>
    <cellStyle name="Normal 2 3 2 3" xfId="944"/>
    <cellStyle name="Normal 2 3 2 3 2" xfId="945"/>
    <cellStyle name="Normal 2 3 2 3 2 2" xfId="946"/>
    <cellStyle name="Normal 2 3 2 3 3" xfId="947"/>
    <cellStyle name="Normal 2 3 2 4" xfId="948"/>
    <cellStyle name="Normal 2 3 2 4 2" xfId="949"/>
    <cellStyle name="Normal 2 3 2 4 2 2" xfId="950"/>
    <cellStyle name="Normal 2 3 2 4 3" xfId="951"/>
    <cellStyle name="Normal 2 3 2 5" xfId="952"/>
    <cellStyle name="Normal 2 3 2 5 2" xfId="953"/>
    <cellStyle name="Normal 2 3 2 5 3" xfId="28162"/>
    <cellStyle name="Normal 2 3 2 6" xfId="954"/>
    <cellStyle name="Normal 2 3 2 7" xfId="1451"/>
    <cellStyle name="Normal 2 3 2 7 2" xfId="28163"/>
    <cellStyle name="Normal 2 3 3" xfId="955"/>
    <cellStyle name="Normal 2 3 3 2" xfId="956"/>
    <cellStyle name="Normal 2 3 3 2 2" xfId="957"/>
    <cellStyle name="Normal 2 3 3 2 2 2" xfId="958"/>
    <cellStyle name="Normal 2 3 3 2 2 2 2" xfId="959"/>
    <cellStyle name="Normal 2 3 3 2 2 3" xfId="960"/>
    <cellStyle name="Normal 2 3 3 2 3" xfId="961"/>
    <cellStyle name="Normal 2 3 3 2 3 2" xfId="962"/>
    <cellStyle name="Normal 2 3 3 2 4" xfId="963"/>
    <cellStyle name="Normal 2 3 3 3" xfId="964"/>
    <cellStyle name="Normal 2 3 3 3 2" xfId="965"/>
    <cellStyle name="Normal 2 3 3 3 2 2" xfId="966"/>
    <cellStyle name="Normal 2 3 3 3 3" xfId="967"/>
    <cellStyle name="Normal 2 3 3 4" xfId="968"/>
    <cellStyle name="Normal 2 3 3 4 2" xfId="969"/>
    <cellStyle name="Normal 2 3 3 5" xfId="970"/>
    <cellStyle name="Normal 2 3 3 6" xfId="28164"/>
    <cellStyle name="Normal 2 3 4" xfId="971"/>
    <cellStyle name="Normal 2 3 4 2" xfId="972"/>
    <cellStyle name="Normal 2 3 4 2 2" xfId="973"/>
    <cellStyle name="Normal 2 3 4 3" xfId="974"/>
    <cellStyle name="Normal 2 3 5" xfId="975"/>
    <cellStyle name="Normal 2 3 5 2" xfId="976"/>
    <cellStyle name="Normal 2 3 5 2 2" xfId="977"/>
    <cellStyle name="Normal 2 3 5 3" xfId="978"/>
    <cellStyle name="Normal 2 3 6" xfId="979"/>
    <cellStyle name="Normal 2 3 6 2" xfId="980"/>
    <cellStyle name="Normal 2 3 6 2 2" xfId="981"/>
    <cellStyle name="Normal 2 3 6 2 3" xfId="28166"/>
    <cellStyle name="Normal 2 3 6 3" xfId="982"/>
    <cellStyle name="Normal 2 3 6 3 2" xfId="28167"/>
    <cellStyle name="Normal 2 3 6 4" xfId="28165"/>
    <cellStyle name="Normal 2 3 7" xfId="1478"/>
    <cellStyle name="Normal 2 3 7 2" xfId="28168"/>
    <cellStyle name="Normal 2 3 8" xfId="28169"/>
    <cellStyle name="Normal 2 3 9" xfId="28161"/>
    <cellStyle name="Normal 2 4" xfId="983"/>
    <cellStyle name="Normal 2 4 2" xfId="984"/>
    <cellStyle name="Normal 2 4 2 2" xfId="985"/>
    <cellStyle name="Normal 2 4 2 2 2" xfId="986"/>
    <cellStyle name="Normal 2 4 2 2 2 2" xfId="987"/>
    <cellStyle name="Normal 2 4 2 2 3" xfId="988"/>
    <cellStyle name="Normal 2 4 2 3" xfId="989"/>
    <cellStyle name="Normal 2 4 2 3 2" xfId="1552"/>
    <cellStyle name="Normal 2 4 2 4" xfId="990"/>
    <cellStyle name="Normal 2 4 2 4 2" xfId="991"/>
    <cellStyle name="Normal 2 4 2 5" xfId="992"/>
    <cellStyle name="Normal 2 4 2 6" xfId="28170"/>
    <cellStyle name="Normal 2 4 3" xfId="993"/>
    <cellStyle name="Normal 2 4 3 2" xfId="1553"/>
    <cellStyle name="Normal 2 4 3 3" xfId="28171"/>
    <cellStyle name="Normal 2 4 4" xfId="994"/>
    <cellStyle name="Normal 2 4 4 2" xfId="995"/>
    <cellStyle name="Normal 2 4 4 2 2" xfId="996"/>
    <cellStyle name="Normal 2 4 4 3" xfId="997"/>
    <cellStyle name="Normal 2 4 5" xfId="998"/>
    <cellStyle name="Normal 2 4 5 2" xfId="999"/>
    <cellStyle name="Normal 2 4 5 2 2" xfId="1000"/>
    <cellStyle name="Normal 2 4 5 3" xfId="1001"/>
    <cellStyle name="Normal 2 4 6" xfId="1002"/>
    <cellStyle name="Normal 2 4 6 2" xfId="1003"/>
    <cellStyle name="Normal 2 4 7" xfId="1004"/>
    <cellStyle name="Normal 2 5" xfId="1005"/>
    <cellStyle name="Normal 2 5 2" xfId="1006"/>
    <cellStyle name="Normal 2 5 2 2" xfId="1007"/>
    <cellStyle name="Normal 2 5 2 2 2" xfId="1008"/>
    <cellStyle name="Normal 2 5 2 2 2 2" xfId="1009"/>
    <cellStyle name="Normal 2 5 2 2 2 2 2" xfId="1010"/>
    <cellStyle name="Normal 2 5 2 2 2 3" xfId="1011"/>
    <cellStyle name="Normal 2 5 2 2 3" xfId="1012"/>
    <cellStyle name="Normal 2 5 2 2 3 2" xfId="1013"/>
    <cellStyle name="Normal 2 5 2 2 4" xfId="1014"/>
    <cellStyle name="Normal 2 5 2 3" xfId="1015"/>
    <cellStyle name="Normal 2 5 2 3 2" xfId="1016"/>
    <cellStyle name="Normal 2 5 2 3 2 2" xfId="1017"/>
    <cellStyle name="Normal 2 5 2 3 3" xfId="1018"/>
    <cellStyle name="Normal 2 5 2 4" xfId="1019"/>
    <cellStyle name="Normal 2 5 2 4 2" xfId="1020"/>
    <cellStyle name="Normal 2 5 2 5" xfId="1021"/>
    <cellStyle name="Normal 2 5 2 6" xfId="28173"/>
    <cellStyle name="Normal 2 5 3" xfId="1022"/>
    <cellStyle name="Normal 2 5 3 2" xfId="1023"/>
    <cellStyle name="Normal 2 5 3 2 2" xfId="1024"/>
    <cellStyle name="Normal 2 5 3 3" xfId="1025"/>
    <cellStyle name="Normal 2 5 3 4" xfId="28174"/>
    <cellStyle name="Normal 2 5 4" xfId="1026"/>
    <cellStyle name="Normal 2 5 4 2" xfId="1027"/>
    <cellStyle name="Normal 2 5 4 2 2" xfId="1028"/>
    <cellStyle name="Normal 2 5 4 3" xfId="1029"/>
    <cellStyle name="Normal 2 5 4 4" xfId="28175"/>
    <cellStyle name="Normal 2 5 5" xfId="28172"/>
    <cellStyle name="Normal 2 6" xfId="1030"/>
    <cellStyle name="Normal 2 6 2" xfId="1031"/>
    <cellStyle name="Normal 2 6 2 2" xfId="1032"/>
    <cellStyle name="Normal 2 6 2 2 2" xfId="1033"/>
    <cellStyle name="Normal 2 6 2 3" xfId="1034"/>
    <cellStyle name="Normal 2 6 2 4" xfId="28177"/>
    <cellStyle name="Normal 2 6 3" xfId="1035"/>
    <cellStyle name="Normal 2 6 3 2" xfId="1036"/>
    <cellStyle name="Normal 2 6 3 2 2" xfId="1037"/>
    <cellStyle name="Normal 2 6 3 3" xfId="1038"/>
    <cellStyle name="Normal 2 6 3 4" xfId="28178"/>
    <cellStyle name="Normal 2 6 4" xfId="28176"/>
    <cellStyle name="Normal 2 7" xfId="1039"/>
    <cellStyle name="Normal 2 7 2" xfId="1040"/>
    <cellStyle name="Normal 2 7 2 2" xfId="1041"/>
    <cellStyle name="Normal 2 7 2 2 2" xfId="1042"/>
    <cellStyle name="Normal 2 7 2 3" xfId="1043"/>
    <cellStyle name="Normal 2 7 2 4" xfId="28180"/>
    <cellStyle name="Normal 2 7 3" xfId="1554"/>
    <cellStyle name="Normal 2 7 4" xfId="28179"/>
    <cellStyle name="Normal 2 8" xfId="1044"/>
    <cellStyle name="Normal 2 8 2" xfId="1045"/>
    <cellStyle name="Normal 2 8 2 2" xfId="1046"/>
    <cellStyle name="Normal 2 8 2 2 2" xfId="1047"/>
    <cellStyle name="Normal 2 8 2 3" xfId="1048"/>
    <cellStyle name="Normal 2 8 3" xfId="28181"/>
    <cellStyle name="Normal 2 9" xfId="1049"/>
    <cellStyle name="Normal 2 9 2" xfId="1050"/>
    <cellStyle name="Normal 2 9 2 2" xfId="1051"/>
    <cellStyle name="Normal 2 9 2 2 2" xfId="1052"/>
    <cellStyle name="Normal 2 9 2 3" xfId="1053"/>
    <cellStyle name="Normal 2 9 3" xfId="1054"/>
    <cellStyle name="Normal 2 9 3 2" xfId="1055"/>
    <cellStyle name="Normal 2 9 4" xfId="1056"/>
    <cellStyle name="Normal 20" xfId="28182"/>
    <cellStyle name="Normal 20 2" xfId="28183"/>
    <cellStyle name="Normal 20 2 2" xfId="28184"/>
    <cellStyle name="Normal 20 3" xfId="28185"/>
    <cellStyle name="Normal 21" xfId="28186"/>
    <cellStyle name="Normal 21 2" xfId="28187"/>
    <cellStyle name="Normal 21 2 2" xfId="28188"/>
    <cellStyle name="Normal 21 3" xfId="28189"/>
    <cellStyle name="Normal 22" xfId="28190"/>
    <cellStyle name="Normal 22 2" xfId="28191"/>
    <cellStyle name="Normal 22 2 2" xfId="28192"/>
    <cellStyle name="Normal 22 3" xfId="28193"/>
    <cellStyle name="Normal 23" xfId="28194"/>
    <cellStyle name="Normal 23 2" xfId="28195"/>
    <cellStyle name="Normal 23 2 2" xfId="28196"/>
    <cellStyle name="Normal 23 3" xfId="28197"/>
    <cellStyle name="Normal 24" xfId="28198"/>
    <cellStyle name="Normal 24 2" xfId="28199"/>
    <cellStyle name="Normal 24 2 2" xfId="28200"/>
    <cellStyle name="Normal 24 3" xfId="28201"/>
    <cellStyle name="Normal 25" xfId="28202"/>
    <cellStyle name="Normal 25 2" xfId="28203"/>
    <cellStyle name="Normal 25 2 2" xfId="28204"/>
    <cellStyle name="Normal 25 3" xfId="28205"/>
    <cellStyle name="Normal 26" xfId="28206"/>
    <cellStyle name="Normal 26 2" xfId="28207"/>
    <cellStyle name="Normal 26 2 2" xfId="28208"/>
    <cellStyle name="Normal 26 3" xfId="28209"/>
    <cellStyle name="Normal 27" xfId="28210"/>
    <cellStyle name="Normal 27 2" xfId="28211"/>
    <cellStyle name="Normal 27 2 2" xfId="28212"/>
    <cellStyle name="Normal 27 3" xfId="28213"/>
    <cellStyle name="Normal 28" xfId="28214"/>
    <cellStyle name="Normal 28 2" xfId="28215"/>
    <cellStyle name="Normal 28 2 2" xfId="28216"/>
    <cellStyle name="Normal 28 3" xfId="28217"/>
    <cellStyle name="Normal 29" xfId="28218"/>
    <cellStyle name="Normal 29 2" xfId="28219"/>
    <cellStyle name="Normal 29 2 2" xfId="28220"/>
    <cellStyle name="Normal 29 3" xfId="28221"/>
    <cellStyle name="Normal 3" xfId="1057"/>
    <cellStyle name="Normal 3 10" xfId="28223"/>
    <cellStyle name="Normal 3 10 2" xfId="28224"/>
    <cellStyle name="Normal 3 10 2 2" xfId="28225"/>
    <cellStyle name="Normal 3 10 2 3" xfId="28226"/>
    <cellStyle name="Normal 3 10 3" xfId="28227"/>
    <cellStyle name="Normal 3 10 3 2" xfId="28228"/>
    <cellStyle name="Normal 3 10 3 3" xfId="28229"/>
    <cellStyle name="Normal 3 10 4" xfId="28230"/>
    <cellStyle name="Normal 3 10 4 2" xfId="28231"/>
    <cellStyle name="Normal 3 10 4 3" xfId="28232"/>
    <cellStyle name="Normal 3 10 5" xfId="28233"/>
    <cellStyle name="Normal 3 10 5 2" xfId="28234"/>
    <cellStyle name="Normal 3 10 5 3" xfId="28235"/>
    <cellStyle name="Normal 3 10 6" xfId="28236"/>
    <cellStyle name="Normal 3 10 7" xfId="28237"/>
    <cellStyle name="Normal 3 11" xfId="28238"/>
    <cellStyle name="Normal 3 11 2" xfId="28239"/>
    <cellStyle name="Normal 3 11 2 2" xfId="28240"/>
    <cellStyle name="Normal 3 11 2 3" xfId="28241"/>
    <cellStyle name="Normal 3 11 3" xfId="28242"/>
    <cellStyle name="Normal 3 11 3 2" xfId="28243"/>
    <cellStyle name="Normal 3 11 3 3" xfId="28244"/>
    <cellStyle name="Normal 3 11 4" xfId="28245"/>
    <cellStyle name="Normal 3 11 4 2" xfId="28246"/>
    <cellStyle name="Normal 3 11 4 3" xfId="28247"/>
    <cellStyle name="Normal 3 11 5" xfId="28248"/>
    <cellStyle name="Normal 3 11 5 2" xfId="28249"/>
    <cellStyle name="Normal 3 11 5 3" xfId="28250"/>
    <cellStyle name="Normal 3 11 6" xfId="28251"/>
    <cellStyle name="Normal 3 11 7" xfId="28252"/>
    <cellStyle name="Normal 3 12" xfId="28253"/>
    <cellStyle name="Normal 3 12 2" xfId="28254"/>
    <cellStyle name="Normal 3 12 2 2" xfId="28255"/>
    <cellStyle name="Normal 3 12 2 3" xfId="28256"/>
    <cellStyle name="Normal 3 12 3" xfId="28257"/>
    <cellStyle name="Normal 3 12 3 2" xfId="28258"/>
    <cellStyle name="Normal 3 12 3 3" xfId="28259"/>
    <cellStyle name="Normal 3 12 4" xfId="28260"/>
    <cellStyle name="Normal 3 12 4 2" xfId="28261"/>
    <cellStyle name="Normal 3 12 4 3" xfId="28262"/>
    <cellStyle name="Normal 3 12 5" xfId="28263"/>
    <cellStyle name="Normal 3 12 5 2" xfId="28264"/>
    <cellStyle name="Normal 3 12 5 3" xfId="28265"/>
    <cellStyle name="Normal 3 12 6" xfId="28266"/>
    <cellStyle name="Normal 3 12 7" xfId="28267"/>
    <cellStyle name="Normal 3 13" xfId="28268"/>
    <cellStyle name="Normal 3 13 2" xfId="28269"/>
    <cellStyle name="Normal 3 13 2 2" xfId="28270"/>
    <cellStyle name="Normal 3 13 2 3" xfId="28271"/>
    <cellStyle name="Normal 3 13 3" xfId="28272"/>
    <cellStyle name="Normal 3 13 3 2" xfId="28273"/>
    <cellStyle name="Normal 3 13 3 3" xfId="28274"/>
    <cellStyle name="Normal 3 13 4" xfId="28275"/>
    <cellStyle name="Normal 3 13 4 2" xfId="28276"/>
    <cellStyle name="Normal 3 13 4 3" xfId="28277"/>
    <cellStyle name="Normal 3 13 5" xfId="28278"/>
    <cellStyle name="Normal 3 13 5 2" xfId="28279"/>
    <cellStyle name="Normal 3 13 5 3" xfId="28280"/>
    <cellStyle name="Normal 3 13 6" xfId="28281"/>
    <cellStyle name="Normal 3 13 7" xfId="28282"/>
    <cellStyle name="Normal 3 14" xfId="28283"/>
    <cellStyle name="Normal 3 14 2" xfId="28284"/>
    <cellStyle name="Normal 3 14 2 2" xfId="28285"/>
    <cellStyle name="Normal 3 14 2 3" xfId="28286"/>
    <cellStyle name="Normal 3 14 3" xfId="28287"/>
    <cellStyle name="Normal 3 14 3 2" xfId="28288"/>
    <cellStyle name="Normal 3 14 3 3" xfId="28289"/>
    <cellStyle name="Normal 3 14 4" xfId="28290"/>
    <cellStyle name="Normal 3 14 4 2" xfId="28291"/>
    <cellStyle name="Normal 3 14 4 3" xfId="28292"/>
    <cellStyle name="Normal 3 14 5" xfId="28293"/>
    <cellStyle name="Normal 3 14 5 2" xfId="28294"/>
    <cellStyle name="Normal 3 14 5 3" xfId="28295"/>
    <cellStyle name="Normal 3 14 6" xfId="28296"/>
    <cellStyle name="Normal 3 14 7" xfId="28297"/>
    <cellStyle name="Normal 3 15" xfId="28298"/>
    <cellStyle name="Normal 3 15 2" xfId="28299"/>
    <cellStyle name="Normal 3 15 3" xfId="28300"/>
    <cellStyle name="Normal 3 16" xfId="28301"/>
    <cellStyle name="Normal 3 16 2" xfId="28302"/>
    <cellStyle name="Normal 3 16 3" xfId="28303"/>
    <cellStyle name="Normal 3 17" xfId="28304"/>
    <cellStyle name="Normal 3 17 2" xfId="28305"/>
    <cellStyle name="Normal 3 17 3" xfId="28306"/>
    <cellStyle name="Normal 3 18" xfId="28307"/>
    <cellStyle name="Normal 3 18 2" xfId="28308"/>
    <cellStyle name="Normal 3 18 3" xfId="28309"/>
    <cellStyle name="Normal 3 19" xfId="28310"/>
    <cellStyle name="Normal 3 2" xfId="1058"/>
    <cellStyle name="Normal 3 2 10" xfId="28311"/>
    <cellStyle name="Normal 3 2 10 2" xfId="28312"/>
    <cellStyle name="Normal 3 2 10 2 2" xfId="28313"/>
    <cellStyle name="Normal 3 2 10 2 3" xfId="28314"/>
    <cellStyle name="Normal 3 2 10 3" xfId="28315"/>
    <cellStyle name="Normal 3 2 10 3 2" xfId="28316"/>
    <cellStyle name="Normal 3 2 10 3 3" xfId="28317"/>
    <cellStyle name="Normal 3 2 10 4" xfId="28318"/>
    <cellStyle name="Normal 3 2 10 4 2" xfId="28319"/>
    <cellStyle name="Normal 3 2 10 4 3" xfId="28320"/>
    <cellStyle name="Normal 3 2 10 5" xfId="28321"/>
    <cellStyle name="Normal 3 2 10 5 2" xfId="28322"/>
    <cellStyle name="Normal 3 2 10 5 3" xfId="28323"/>
    <cellStyle name="Normal 3 2 10 6" xfId="28324"/>
    <cellStyle name="Normal 3 2 10 7" xfId="28325"/>
    <cellStyle name="Normal 3 2 11" xfId="28326"/>
    <cellStyle name="Normal 3 2 11 2" xfId="28327"/>
    <cellStyle name="Normal 3 2 11 2 2" xfId="28328"/>
    <cellStyle name="Normal 3 2 11 2 3" xfId="28329"/>
    <cellStyle name="Normal 3 2 11 3" xfId="28330"/>
    <cellStyle name="Normal 3 2 11 3 2" xfId="28331"/>
    <cellStyle name="Normal 3 2 11 3 3" xfId="28332"/>
    <cellStyle name="Normal 3 2 11 4" xfId="28333"/>
    <cellStyle name="Normal 3 2 11 4 2" xfId="28334"/>
    <cellStyle name="Normal 3 2 11 4 3" xfId="28335"/>
    <cellStyle name="Normal 3 2 11 5" xfId="28336"/>
    <cellStyle name="Normal 3 2 11 5 2" xfId="28337"/>
    <cellStyle name="Normal 3 2 11 5 3" xfId="28338"/>
    <cellStyle name="Normal 3 2 11 6" xfId="28339"/>
    <cellStyle name="Normal 3 2 11 7" xfId="28340"/>
    <cellStyle name="Normal 3 2 12" xfId="28341"/>
    <cellStyle name="Normal 3 2 12 2" xfId="28342"/>
    <cellStyle name="Normal 3 2 12 2 2" xfId="28343"/>
    <cellStyle name="Normal 3 2 12 2 3" xfId="28344"/>
    <cellStyle name="Normal 3 2 12 3" xfId="28345"/>
    <cellStyle name="Normal 3 2 12 3 2" xfId="28346"/>
    <cellStyle name="Normal 3 2 12 3 3" xfId="28347"/>
    <cellStyle name="Normal 3 2 12 4" xfId="28348"/>
    <cellStyle name="Normal 3 2 12 4 2" xfId="28349"/>
    <cellStyle name="Normal 3 2 12 4 3" xfId="28350"/>
    <cellStyle name="Normal 3 2 12 5" xfId="28351"/>
    <cellStyle name="Normal 3 2 12 5 2" xfId="28352"/>
    <cellStyle name="Normal 3 2 12 5 3" xfId="28353"/>
    <cellStyle name="Normal 3 2 12 6" xfId="28354"/>
    <cellStyle name="Normal 3 2 12 7" xfId="28355"/>
    <cellStyle name="Normal 3 2 13" xfId="28356"/>
    <cellStyle name="Normal 3 2 13 2" xfId="28357"/>
    <cellStyle name="Normal 3 2 13 2 2" xfId="28358"/>
    <cellStyle name="Normal 3 2 13 2 3" xfId="28359"/>
    <cellStyle name="Normal 3 2 13 3" xfId="28360"/>
    <cellStyle name="Normal 3 2 13 3 2" xfId="28361"/>
    <cellStyle name="Normal 3 2 13 3 3" xfId="28362"/>
    <cellStyle name="Normal 3 2 13 4" xfId="28363"/>
    <cellStyle name="Normal 3 2 13 4 2" xfId="28364"/>
    <cellStyle name="Normal 3 2 13 4 3" xfId="28365"/>
    <cellStyle name="Normal 3 2 13 5" xfId="28366"/>
    <cellStyle name="Normal 3 2 13 5 2" xfId="28367"/>
    <cellStyle name="Normal 3 2 13 5 3" xfId="28368"/>
    <cellStyle name="Normal 3 2 13 6" xfId="28369"/>
    <cellStyle name="Normal 3 2 13 7" xfId="28370"/>
    <cellStyle name="Normal 3 2 14" xfId="28371"/>
    <cellStyle name="Normal 3 2 14 2" xfId="28372"/>
    <cellStyle name="Normal 3 2 14 2 2" xfId="28373"/>
    <cellStyle name="Normal 3 2 14 2 3" xfId="28374"/>
    <cellStyle name="Normal 3 2 14 3" xfId="28375"/>
    <cellStyle name="Normal 3 2 14 3 2" xfId="28376"/>
    <cellStyle name="Normal 3 2 14 3 3" xfId="28377"/>
    <cellStyle name="Normal 3 2 14 4" xfId="28378"/>
    <cellStyle name="Normal 3 2 14 4 2" xfId="28379"/>
    <cellStyle name="Normal 3 2 14 4 3" xfId="28380"/>
    <cellStyle name="Normal 3 2 14 5" xfId="28381"/>
    <cellStyle name="Normal 3 2 14 5 2" xfId="28382"/>
    <cellStyle name="Normal 3 2 14 5 3" xfId="28383"/>
    <cellStyle name="Normal 3 2 14 6" xfId="28384"/>
    <cellStyle name="Normal 3 2 14 7" xfId="28385"/>
    <cellStyle name="Normal 3 2 15" xfId="28386"/>
    <cellStyle name="Normal 3 2 15 2" xfId="28387"/>
    <cellStyle name="Normal 3 2 15 3" xfId="28388"/>
    <cellStyle name="Normal 3 2 16" xfId="28389"/>
    <cellStyle name="Normal 3 2 16 2" xfId="28390"/>
    <cellStyle name="Normal 3 2 16 3" xfId="28391"/>
    <cellStyle name="Normal 3 2 17" xfId="28392"/>
    <cellStyle name="Normal 3 2 17 2" xfId="28393"/>
    <cellStyle name="Normal 3 2 17 3" xfId="28394"/>
    <cellStyle name="Normal 3 2 18" xfId="28395"/>
    <cellStyle name="Normal 3 2 18 2" xfId="28396"/>
    <cellStyle name="Normal 3 2 18 3" xfId="28397"/>
    <cellStyle name="Normal 3 2 19" xfId="28398"/>
    <cellStyle name="Normal 3 2 2" xfId="1510"/>
    <cellStyle name="Normal 3 2 2 10" xfId="28399"/>
    <cellStyle name="Normal 3 2 2 10 2" xfId="28400"/>
    <cellStyle name="Normal 3 2 2 10 2 2" xfId="28401"/>
    <cellStyle name="Normal 3 2 2 10 2 3" xfId="28402"/>
    <cellStyle name="Normal 3 2 2 10 3" xfId="28403"/>
    <cellStyle name="Normal 3 2 2 10 3 2" xfId="28404"/>
    <cellStyle name="Normal 3 2 2 10 3 3" xfId="28405"/>
    <cellStyle name="Normal 3 2 2 10 4" xfId="28406"/>
    <cellStyle name="Normal 3 2 2 10 4 2" xfId="28407"/>
    <cellStyle name="Normal 3 2 2 10 4 3" xfId="28408"/>
    <cellStyle name="Normal 3 2 2 10 5" xfId="28409"/>
    <cellStyle name="Normal 3 2 2 10 5 2" xfId="28410"/>
    <cellStyle name="Normal 3 2 2 10 5 3" xfId="28411"/>
    <cellStyle name="Normal 3 2 2 10 6" xfId="28412"/>
    <cellStyle name="Normal 3 2 2 10 7" xfId="28413"/>
    <cellStyle name="Normal 3 2 2 11" xfId="28414"/>
    <cellStyle name="Normal 3 2 2 11 2" xfId="28415"/>
    <cellStyle name="Normal 3 2 2 11 3" xfId="28416"/>
    <cellStyle name="Normal 3 2 2 12" xfId="28417"/>
    <cellStyle name="Normal 3 2 2 12 2" xfId="28418"/>
    <cellStyle name="Normal 3 2 2 12 3" xfId="28419"/>
    <cellStyle name="Normal 3 2 2 13" xfId="28420"/>
    <cellStyle name="Normal 3 2 2 13 2" xfId="28421"/>
    <cellStyle name="Normal 3 2 2 13 3" xfId="28422"/>
    <cellStyle name="Normal 3 2 2 14" xfId="28423"/>
    <cellStyle name="Normal 3 2 2 14 2" xfId="28424"/>
    <cellStyle name="Normal 3 2 2 14 3" xfId="28425"/>
    <cellStyle name="Normal 3 2 2 15" xfId="28426"/>
    <cellStyle name="Normal 3 2 2 16" xfId="28427"/>
    <cellStyle name="Normal 3 2 2 2" xfId="28428"/>
    <cellStyle name="Normal 3 2 2 2 10" xfId="28429"/>
    <cellStyle name="Normal 3 2 2 2 10 2" xfId="28430"/>
    <cellStyle name="Normal 3 2 2 2 10 3" xfId="28431"/>
    <cellStyle name="Normal 3 2 2 2 11" xfId="28432"/>
    <cellStyle name="Normal 3 2 2 2 11 2" xfId="28433"/>
    <cellStyle name="Normal 3 2 2 2 11 3" xfId="28434"/>
    <cellStyle name="Normal 3 2 2 2 12" xfId="28435"/>
    <cellStyle name="Normal 3 2 2 2 12 2" xfId="28436"/>
    <cellStyle name="Normal 3 2 2 2 12 3" xfId="28437"/>
    <cellStyle name="Normal 3 2 2 2 13" xfId="28438"/>
    <cellStyle name="Normal 3 2 2 2 13 2" xfId="28439"/>
    <cellStyle name="Normal 3 2 2 2 13 3" xfId="28440"/>
    <cellStyle name="Normal 3 2 2 2 14" xfId="28441"/>
    <cellStyle name="Normal 3 2 2 2 15" xfId="28442"/>
    <cellStyle name="Normal 3 2 2 2 2" xfId="28443"/>
    <cellStyle name="Normal 3 2 2 2 2 10" xfId="28444"/>
    <cellStyle name="Normal 3 2 2 2 2 10 2" xfId="28445"/>
    <cellStyle name="Normal 3 2 2 2 2 10 3" xfId="28446"/>
    <cellStyle name="Normal 3 2 2 2 2 11" xfId="28447"/>
    <cellStyle name="Normal 3 2 2 2 2 11 2" xfId="28448"/>
    <cellStyle name="Normal 3 2 2 2 2 11 3" xfId="28449"/>
    <cellStyle name="Normal 3 2 2 2 2 12" xfId="28450"/>
    <cellStyle name="Normal 3 2 2 2 2 12 2" xfId="28451"/>
    <cellStyle name="Normal 3 2 2 2 2 12 3" xfId="28452"/>
    <cellStyle name="Normal 3 2 2 2 2 13" xfId="28453"/>
    <cellStyle name="Normal 3 2 2 2 2 14" xfId="28454"/>
    <cellStyle name="Normal 3 2 2 2 2 2" xfId="28455"/>
    <cellStyle name="Normal 3 2 2 2 2 2 10" xfId="28456"/>
    <cellStyle name="Normal 3 2 2 2 2 2 11" xfId="28457"/>
    <cellStyle name="Normal 3 2 2 2 2 2 2" xfId="28458"/>
    <cellStyle name="Normal 3 2 2 2 2 2 2 2" xfId="28459"/>
    <cellStyle name="Normal 3 2 2 2 2 2 2 2 2" xfId="28460"/>
    <cellStyle name="Normal 3 2 2 2 2 2 2 2 2 2" xfId="28461"/>
    <cellStyle name="Normal 3 2 2 2 2 2 2 2 2 3" xfId="28462"/>
    <cellStyle name="Normal 3 2 2 2 2 2 2 2 3" xfId="28463"/>
    <cellStyle name="Normal 3 2 2 2 2 2 2 2 3 2" xfId="28464"/>
    <cellStyle name="Normal 3 2 2 2 2 2 2 2 3 3" xfId="28465"/>
    <cellStyle name="Normal 3 2 2 2 2 2 2 2 4" xfId="28466"/>
    <cellStyle name="Normal 3 2 2 2 2 2 2 2 4 2" xfId="28467"/>
    <cellStyle name="Normal 3 2 2 2 2 2 2 2 4 3" xfId="28468"/>
    <cellStyle name="Normal 3 2 2 2 2 2 2 2 5" xfId="28469"/>
    <cellStyle name="Normal 3 2 2 2 2 2 2 2 5 2" xfId="28470"/>
    <cellStyle name="Normal 3 2 2 2 2 2 2 2 5 3" xfId="28471"/>
    <cellStyle name="Normal 3 2 2 2 2 2 2 2 6" xfId="28472"/>
    <cellStyle name="Normal 3 2 2 2 2 2 2 2 7" xfId="28473"/>
    <cellStyle name="Normal 3 2 2 2 2 2 2 3" xfId="28474"/>
    <cellStyle name="Normal 3 2 2 2 2 2 2 3 2" xfId="28475"/>
    <cellStyle name="Normal 3 2 2 2 2 2 2 3 3" xfId="28476"/>
    <cellStyle name="Normal 3 2 2 2 2 2 2 4" xfId="28477"/>
    <cellStyle name="Normal 3 2 2 2 2 2 2 4 2" xfId="28478"/>
    <cellStyle name="Normal 3 2 2 2 2 2 2 4 3" xfId="28479"/>
    <cellStyle name="Normal 3 2 2 2 2 2 2 5" xfId="28480"/>
    <cellStyle name="Normal 3 2 2 2 2 2 2 5 2" xfId="28481"/>
    <cellStyle name="Normal 3 2 2 2 2 2 2 5 3" xfId="28482"/>
    <cellStyle name="Normal 3 2 2 2 2 2 2 6" xfId="28483"/>
    <cellStyle name="Normal 3 2 2 2 2 2 2 6 2" xfId="28484"/>
    <cellStyle name="Normal 3 2 2 2 2 2 2 6 3" xfId="28485"/>
    <cellStyle name="Normal 3 2 2 2 2 2 2 7" xfId="28486"/>
    <cellStyle name="Normal 3 2 2 2 2 2 2 8" xfId="28487"/>
    <cellStyle name="Normal 3 2 2 2 2 2 3" xfId="28488"/>
    <cellStyle name="Normal 3 2 2 2 2 2 3 2" xfId="28489"/>
    <cellStyle name="Normal 3 2 2 2 2 2 3 2 2" xfId="28490"/>
    <cellStyle name="Normal 3 2 2 2 2 2 3 2 3" xfId="28491"/>
    <cellStyle name="Normal 3 2 2 2 2 2 3 3" xfId="28492"/>
    <cellStyle name="Normal 3 2 2 2 2 2 3 3 2" xfId="28493"/>
    <cellStyle name="Normal 3 2 2 2 2 2 3 3 3" xfId="28494"/>
    <cellStyle name="Normal 3 2 2 2 2 2 3 4" xfId="28495"/>
    <cellStyle name="Normal 3 2 2 2 2 2 3 4 2" xfId="28496"/>
    <cellStyle name="Normal 3 2 2 2 2 2 3 4 3" xfId="28497"/>
    <cellStyle name="Normal 3 2 2 2 2 2 3 5" xfId="28498"/>
    <cellStyle name="Normal 3 2 2 2 2 2 3 5 2" xfId="28499"/>
    <cellStyle name="Normal 3 2 2 2 2 2 3 5 3" xfId="28500"/>
    <cellStyle name="Normal 3 2 2 2 2 2 3 6" xfId="28501"/>
    <cellStyle name="Normal 3 2 2 2 2 2 3 7" xfId="28502"/>
    <cellStyle name="Normal 3 2 2 2 2 2 4" xfId="28503"/>
    <cellStyle name="Normal 3 2 2 2 2 2 4 2" xfId="28504"/>
    <cellStyle name="Normal 3 2 2 2 2 2 4 2 2" xfId="28505"/>
    <cellStyle name="Normal 3 2 2 2 2 2 4 2 3" xfId="28506"/>
    <cellStyle name="Normal 3 2 2 2 2 2 4 3" xfId="28507"/>
    <cellStyle name="Normal 3 2 2 2 2 2 4 3 2" xfId="28508"/>
    <cellStyle name="Normal 3 2 2 2 2 2 4 3 3" xfId="28509"/>
    <cellStyle name="Normal 3 2 2 2 2 2 4 4" xfId="28510"/>
    <cellStyle name="Normal 3 2 2 2 2 2 4 4 2" xfId="28511"/>
    <cellStyle name="Normal 3 2 2 2 2 2 4 4 3" xfId="28512"/>
    <cellStyle name="Normal 3 2 2 2 2 2 4 5" xfId="28513"/>
    <cellStyle name="Normal 3 2 2 2 2 2 4 5 2" xfId="28514"/>
    <cellStyle name="Normal 3 2 2 2 2 2 4 5 3" xfId="28515"/>
    <cellStyle name="Normal 3 2 2 2 2 2 4 6" xfId="28516"/>
    <cellStyle name="Normal 3 2 2 2 2 2 4 7" xfId="28517"/>
    <cellStyle name="Normal 3 2 2 2 2 2 5" xfId="28518"/>
    <cellStyle name="Normal 3 2 2 2 2 2 5 2" xfId="28519"/>
    <cellStyle name="Normal 3 2 2 2 2 2 5 2 2" xfId="28520"/>
    <cellStyle name="Normal 3 2 2 2 2 2 5 2 3" xfId="28521"/>
    <cellStyle name="Normal 3 2 2 2 2 2 5 3" xfId="28522"/>
    <cellStyle name="Normal 3 2 2 2 2 2 5 3 2" xfId="28523"/>
    <cellStyle name="Normal 3 2 2 2 2 2 5 3 3" xfId="28524"/>
    <cellStyle name="Normal 3 2 2 2 2 2 5 4" xfId="28525"/>
    <cellStyle name="Normal 3 2 2 2 2 2 5 4 2" xfId="28526"/>
    <cellStyle name="Normal 3 2 2 2 2 2 5 4 3" xfId="28527"/>
    <cellStyle name="Normal 3 2 2 2 2 2 5 5" xfId="28528"/>
    <cellStyle name="Normal 3 2 2 2 2 2 5 5 2" xfId="28529"/>
    <cellStyle name="Normal 3 2 2 2 2 2 5 5 3" xfId="28530"/>
    <cellStyle name="Normal 3 2 2 2 2 2 5 6" xfId="28531"/>
    <cellStyle name="Normal 3 2 2 2 2 2 5 7" xfId="28532"/>
    <cellStyle name="Normal 3 2 2 2 2 2 6" xfId="28533"/>
    <cellStyle name="Normal 3 2 2 2 2 2 6 2" xfId="28534"/>
    <cellStyle name="Normal 3 2 2 2 2 2 6 3" xfId="28535"/>
    <cellStyle name="Normal 3 2 2 2 2 2 7" xfId="28536"/>
    <cellStyle name="Normal 3 2 2 2 2 2 7 2" xfId="28537"/>
    <cellStyle name="Normal 3 2 2 2 2 2 7 3" xfId="28538"/>
    <cellStyle name="Normal 3 2 2 2 2 2 8" xfId="28539"/>
    <cellStyle name="Normal 3 2 2 2 2 2 8 2" xfId="28540"/>
    <cellStyle name="Normal 3 2 2 2 2 2 8 3" xfId="28541"/>
    <cellStyle name="Normal 3 2 2 2 2 2 9" xfId="28542"/>
    <cellStyle name="Normal 3 2 2 2 2 2 9 2" xfId="28543"/>
    <cellStyle name="Normal 3 2 2 2 2 2 9 3" xfId="28544"/>
    <cellStyle name="Normal 3 2 2 2 2 3" xfId="28545"/>
    <cellStyle name="Normal 3 2 2 2 2 3 2" xfId="28546"/>
    <cellStyle name="Normal 3 2 2 2 2 3 2 2" xfId="28547"/>
    <cellStyle name="Normal 3 2 2 2 2 3 2 2 2" xfId="28548"/>
    <cellStyle name="Normal 3 2 2 2 2 3 2 2 3" xfId="28549"/>
    <cellStyle name="Normal 3 2 2 2 2 3 2 3" xfId="28550"/>
    <cellStyle name="Normal 3 2 2 2 2 3 2 3 2" xfId="28551"/>
    <cellStyle name="Normal 3 2 2 2 2 3 2 3 3" xfId="28552"/>
    <cellStyle name="Normal 3 2 2 2 2 3 2 4" xfId="28553"/>
    <cellStyle name="Normal 3 2 2 2 2 3 2 4 2" xfId="28554"/>
    <cellStyle name="Normal 3 2 2 2 2 3 2 4 3" xfId="28555"/>
    <cellStyle name="Normal 3 2 2 2 2 3 2 5" xfId="28556"/>
    <cellStyle name="Normal 3 2 2 2 2 3 2 5 2" xfId="28557"/>
    <cellStyle name="Normal 3 2 2 2 2 3 2 5 3" xfId="28558"/>
    <cellStyle name="Normal 3 2 2 2 2 3 2 6" xfId="28559"/>
    <cellStyle name="Normal 3 2 2 2 2 3 2 7" xfId="28560"/>
    <cellStyle name="Normal 3 2 2 2 2 3 3" xfId="28561"/>
    <cellStyle name="Normal 3 2 2 2 2 3 3 2" xfId="28562"/>
    <cellStyle name="Normal 3 2 2 2 2 3 3 3" xfId="28563"/>
    <cellStyle name="Normal 3 2 2 2 2 3 4" xfId="28564"/>
    <cellStyle name="Normal 3 2 2 2 2 3 4 2" xfId="28565"/>
    <cellStyle name="Normal 3 2 2 2 2 3 4 3" xfId="28566"/>
    <cellStyle name="Normal 3 2 2 2 2 3 5" xfId="28567"/>
    <cellStyle name="Normal 3 2 2 2 2 3 5 2" xfId="28568"/>
    <cellStyle name="Normal 3 2 2 2 2 3 5 3" xfId="28569"/>
    <cellStyle name="Normal 3 2 2 2 2 3 6" xfId="28570"/>
    <cellStyle name="Normal 3 2 2 2 2 3 6 2" xfId="28571"/>
    <cellStyle name="Normal 3 2 2 2 2 3 6 3" xfId="28572"/>
    <cellStyle name="Normal 3 2 2 2 2 3 7" xfId="28573"/>
    <cellStyle name="Normal 3 2 2 2 2 3 8" xfId="28574"/>
    <cellStyle name="Normal 3 2 2 2 2 4" xfId="28575"/>
    <cellStyle name="Normal 3 2 2 2 2 4 2" xfId="28576"/>
    <cellStyle name="Normal 3 2 2 2 2 4 2 2" xfId="28577"/>
    <cellStyle name="Normal 3 2 2 2 2 4 2 2 2" xfId="28578"/>
    <cellStyle name="Normal 3 2 2 2 2 4 2 2 3" xfId="28579"/>
    <cellStyle name="Normal 3 2 2 2 2 4 2 3" xfId="28580"/>
    <cellStyle name="Normal 3 2 2 2 2 4 2 3 2" xfId="28581"/>
    <cellStyle name="Normal 3 2 2 2 2 4 2 3 3" xfId="28582"/>
    <cellStyle name="Normal 3 2 2 2 2 4 2 4" xfId="28583"/>
    <cellStyle name="Normal 3 2 2 2 2 4 2 4 2" xfId="28584"/>
    <cellStyle name="Normal 3 2 2 2 2 4 2 4 3" xfId="28585"/>
    <cellStyle name="Normal 3 2 2 2 2 4 2 5" xfId="28586"/>
    <cellStyle name="Normal 3 2 2 2 2 4 2 5 2" xfId="28587"/>
    <cellStyle name="Normal 3 2 2 2 2 4 2 5 3" xfId="28588"/>
    <cellStyle name="Normal 3 2 2 2 2 4 2 6" xfId="28589"/>
    <cellStyle name="Normal 3 2 2 2 2 4 2 7" xfId="28590"/>
    <cellStyle name="Normal 3 2 2 2 2 4 3" xfId="28591"/>
    <cellStyle name="Normal 3 2 2 2 2 4 3 2" xfId="28592"/>
    <cellStyle name="Normal 3 2 2 2 2 4 3 3" xfId="28593"/>
    <cellStyle name="Normal 3 2 2 2 2 4 4" xfId="28594"/>
    <cellStyle name="Normal 3 2 2 2 2 4 4 2" xfId="28595"/>
    <cellStyle name="Normal 3 2 2 2 2 4 4 3" xfId="28596"/>
    <cellStyle name="Normal 3 2 2 2 2 4 5" xfId="28597"/>
    <cellStyle name="Normal 3 2 2 2 2 4 5 2" xfId="28598"/>
    <cellStyle name="Normal 3 2 2 2 2 4 5 3" xfId="28599"/>
    <cellStyle name="Normal 3 2 2 2 2 4 6" xfId="28600"/>
    <cellStyle name="Normal 3 2 2 2 2 4 6 2" xfId="28601"/>
    <cellStyle name="Normal 3 2 2 2 2 4 6 3" xfId="28602"/>
    <cellStyle name="Normal 3 2 2 2 2 4 7" xfId="28603"/>
    <cellStyle name="Normal 3 2 2 2 2 4 8" xfId="28604"/>
    <cellStyle name="Normal 3 2 2 2 2 5" xfId="28605"/>
    <cellStyle name="Normal 3 2 2 2 2 5 2" xfId="28606"/>
    <cellStyle name="Normal 3 2 2 2 2 5 2 2" xfId="28607"/>
    <cellStyle name="Normal 3 2 2 2 2 5 2 3" xfId="28608"/>
    <cellStyle name="Normal 3 2 2 2 2 5 3" xfId="28609"/>
    <cellStyle name="Normal 3 2 2 2 2 5 3 2" xfId="28610"/>
    <cellStyle name="Normal 3 2 2 2 2 5 3 3" xfId="28611"/>
    <cellStyle name="Normal 3 2 2 2 2 5 4" xfId="28612"/>
    <cellStyle name="Normal 3 2 2 2 2 5 4 2" xfId="28613"/>
    <cellStyle name="Normal 3 2 2 2 2 5 4 3" xfId="28614"/>
    <cellStyle name="Normal 3 2 2 2 2 5 5" xfId="28615"/>
    <cellStyle name="Normal 3 2 2 2 2 5 5 2" xfId="28616"/>
    <cellStyle name="Normal 3 2 2 2 2 5 5 3" xfId="28617"/>
    <cellStyle name="Normal 3 2 2 2 2 5 6" xfId="28618"/>
    <cellStyle name="Normal 3 2 2 2 2 5 7" xfId="28619"/>
    <cellStyle name="Normal 3 2 2 2 2 6" xfId="28620"/>
    <cellStyle name="Normal 3 2 2 2 2 6 2" xfId="28621"/>
    <cellStyle name="Normal 3 2 2 2 2 6 2 2" xfId="28622"/>
    <cellStyle name="Normal 3 2 2 2 2 6 2 3" xfId="28623"/>
    <cellStyle name="Normal 3 2 2 2 2 6 3" xfId="28624"/>
    <cellStyle name="Normal 3 2 2 2 2 6 3 2" xfId="28625"/>
    <cellStyle name="Normal 3 2 2 2 2 6 3 3" xfId="28626"/>
    <cellStyle name="Normal 3 2 2 2 2 6 4" xfId="28627"/>
    <cellStyle name="Normal 3 2 2 2 2 6 4 2" xfId="28628"/>
    <cellStyle name="Normal 3 2 2 2 2 6 4 3" xfId="28629"/>
    <cellStyle name="Normal 3 2 2 2 2 6 5" xfId="28630"/>
    <cellStyle name="Normal 3 2 2 2 2 6 5 2" xfId="28631"/>
    <cellStyle name="Normal 3 2 2 2 2 6 5 3" xfId="28632"/>
    <cellStyle name="Normal 3 2 2 2 2 6 6" xfId="28633"/>
    <cellStyle name="Normal 3 2 2 2 2 6 7" xfId="28634"/>
    <cellStyle name="Normal 3 2 2 2 2 7" xfId="28635"/>
    <cellStyle name="Normal 3 2 2 2 2 7 2" xfId="28636"/>
    <cellStyle name="Normal 3 2 2 2 2 7 2 2" xfId="28637"/>
    <cellStyle name="Normal 3 2 2 2 2 7 2 3" xfId="28638"/>
    <cellStyle name="Normal 3 2 2 2 2 7 3" xfId="28639"/>
    <cellStyle name="Normal 3 2 2 2 2 7 3 2" xfId="28640"/>
    <cellStyle name="Normal 3 2 2 2 2 7 3 3" xfId="28641"/>
    <cellStyle name="Normal 3 2 2 2 2 7 4" xfId="28642"/>
    <cellStyle name="Normal 3 2 2 2 2 7 4 2" xfId="28643"/>
    <cellStyle name="Normal 3 2 2 2 2 7 4 3" xfId="28644"/>
    <cellStyle name="Normal 3 2 2 2 2 7 5" xfId="28645"/>
    <cellStyle name="Normal 3 2 2 2 2 7 5 2" xfId="28646"/>
    <cellStyle name="Normal 3 2 2 2 2 7 5 3" xfId="28647"/>
    <cellStyle name="Normal 3 2 2 2 2 7 6" xfId="28648"/>
    <cellStyle name="Normal 3 2 2 2 2 7 7" xfId="28649"/>
    <cellStyle name="Normal 3 2 2 2 2 8" xfId="28650"/>
    <cellStyle name="Normal 3 2 2 2 2 8 2" xfId="28651"/>
    <cellStyle name="Normal 3 2 2 2 2 8 2 2" xfId="28652"/>
    <cellStyle name="Normal 3 2 2 2 2 8 2 3" xfId="28653"/>
    <cellStyle name="Normal 3 2 2 2 2 8 3" xfId="28654"/>
    <cellStyle name="Normal 3 2 2 2 2 8 3 2" xfId="28655"/>
    <cellStyle name="Normal 3 2 2 2 2 8 3 3" xfId="28656"/>
    <cellStyle name="Normal 3 2 2 2 2 8 4" xfId="28657"/>
    <cellStyle name="Normal 3 2 2 2 2 8 4 2" xfId="28658"/>
    <cellStyle name="Normal 3 2 2 2 2 8 4 3" xfId="28659"/>
    <cellStyle name="Normal 3 2 2 2 2 8 5" xfId="28660"/>
    <cellStyle name="Normal 3 2 2 2 2 8 5 2" xfId="28661"/>
    <cellStyle name="Normal 3 2 2 2 2 8 5 3" xfId="28662"/>
    <cellStyle name="Normal 3 2 2 2 2 8 6" xfId="28663"/>
    <cellStyle name="Normal 3 2 2 2 2 8 7" xfId="28664"/>
    <cellStyle name="Normal 3 2 2 2 2 9" xfId="28665"/>
    <cellStyle name="Normal 3 2 2 2 2 9 2" xfId="28666"/>
    <cellStyle name="Normal 3 2 2 2 2 9 3" xfId="28667"/>
    <cellStyle name="Normal 3 2 2 2 3" xfId="28668"/>
    <cellStyle name="Normal 3 2 2 2 3 10" xfId="28669"/>
    <cellStyle name="Normal 3 2 2 2 3 11" xfId="28670"/>
    <cellStyle name="Normal 3 2 2 2 3 2" xfId="28671"/>
    <cellStyle name="Normal 3 2 2 2 3 2 2" xfId="28672"/>
    <cellStyle name="Normal 3 2 2 2 3 2 2 2" xfId="28673"/>
    <cellStyle name="Normal 3 2 2 2 3 2 2 2 2" xfId="28674"/>
    <cellStyle name="Normal 3 2 2 2 3 2 2 2 3" xfId="28675"/>
    <cellStyle name="Normal 3 2 2 2 3 2 2 3" xfId="28676"/>
    <cellStyle name="Normal 3 2 2 2 3 2 2 3 2" xfId="28677"/>
    <cellStyle name="Normal 3 2 2 2 3 2 2 3 3" xfId="28678"/>
    <cellStyle name="Normal 3 2 2 2 3 2 2 4" xfId="28679"/>
    <cellStyle name="Normal 3 2 2 2 3 2 2 4 2" xfId="28680"/>
    <cellStyle name="Normal 3 2 2 2 3 2 2 4 3" xfId="28681"/>
    <cellStyle name="Normal 3 2 2 2 3 2 2 5" xfId="28682"/>
    <cellStyle name="Normal 3 2 2 2 3 2 2 5 2" xfId="28683"/>
    <cellStyle name="Normal 3 2 2 2 3 2 2 5 3" xfId="28684"/>
    <cellStyle name="Normal 3 2 2 2 3 2 2 6" xfId="28685"/>
    <cellStyle name="Normal 3 2 2 2 3 2 2 7" xfId="28686"/>
    <cellStyle name="Normal 3 2 2 2 3 2 3" xfId="28687"/>
    <cellStyle name="Normal 3 2 2 2 3 2 3 2" xfId="28688"/>
    <cellStyle name="Normal 3 2 2 2 3 2 3 3" xfId="28689"/>
    <cellStyle name="Normal 3 2 2 2 3 2 4" xfId="28690"/>
    <cellStyle name="Normal 3 2 2 2 3 2 4 2" xfId="28691"/>
    <cellStyle name="Normal 3 2 2 2 3 2 4 3" xfId="28692"/>
    <cellStyle name="Normal 3 2 2 2 3 2 5" xfId="28693"/>
    <cellStyle name="Normal 3 2 2 2 3 2 5 2" xfId="28694"/>
    <cellStyle name="Normal 3 2 2 2 3 2 5 3" xfId="28695"/>
    <cellStyle name="Normal 3 2 2 2 3 2 6" xfId="28696"/>
    <cellStyle name="Normal 3 2 2 2 3 2 6 2" xfId="28697"/>
    <cellStyle name="Normal 3 2 2 2 3 2 6 3" xfId="28698"/>
    <cellStyle name="Normal 3 2 2 2 3 2 7" xfId="28699"/>
    <cellStyle name="Normal 3 2 2 2 3 2 8" xfId="28700"/>
    <cellStyle name="Normal 3 2 2 2 3 3" xfId="28701"/>
    <cellStyle name="Normal 3 2 2 2 3 3 2" xfId="28702"/>
    <cellStyle name="Normal 3 2 2 2 3 3 2 2" xfId="28703"/>
    <cellStyle name="Normal 3 2 2 2 3 3 2 3" xfId="28704"/>
    <cellStyle name="Normal 3 2 2 2 3 3 3" xfId="28705"/>
    <cellStyle name="Normal 3 2 2 2 3 3 3 2" xfId="28706"/>
    <cellStyle name="Normal 3 2 2 2 3 3 3 3" xfId="28707"/>
    <cellStyle name="Normal 3 2 2 2 3 3 4" xfId="28708"/>
    <cellStyle name="Normal 3 2 2 2 3 3 4 2" xfId="28709"/>
    <cellStyle name="Normal 3 2 2 2 3 3 4 3" xfId="28710"/>
    <cellStyle name="Normal 3 2 2 2 3 3 5" xfId="28711"/>
    <cellStyle name="Normal 3 2 2 2 3 3 5 2" xfId="28712"/>
    <cellStyle name="Normal 3 2 2 2 3 3 5 3" xfId="28713"/>
    <cellStyle name="Normal 3 2 2 2 3 3 6" xfId="28714"/>
    <cellStyle name="Normal 3 2 2 2 3 3 7" xfId="28715"/>
    <cellStyle name="Normal 3 2 2 2 3 4" xfId="28716"/>
    <cellStyle name="Normal 3 2 2 2 3 4 2" xfId="28717"/>
    <cellStyle name="Normal 3 2 2 2 3 4 2 2" xfId="28718"/>
    <cellStyle name="Normal 3 2 2 2 3 4 2 3" xfId="28719"/>
    <cellStyle name="Normal 3 2 2 2 3 4 3" xfId="28720"/>
    <cellStyle name="Normal 3 2 2 2 3 4 3 2" xfId="28721"/>
    <cellStyle name="Normal 3 2 2 2 3 4 3 3" xfId="28722"/>
    <cellStyle name="Normal 3 2 2 2 3 4 4" xfId="28723"/>
    <cellStyle name="Normal 3 2 2 2 3 4 4 2" xfId="28724"/>
    <cellStyle name="Normal 3 2 2 2 3 4 4 3" xfId="28725"/>
    <cellStyle name="Normal 3 2 2 2 3 4 5" xfId="28726"/>
    <cellStyle name="Normal 3 2 2 2 3 4 5 2" xfId="28727"/>
    <cellStyle name="Normal 3 2 2 2 3 4 5 3" xfId="28728"/>
    <cellStyle name="Normal 3 2 2 2 3 4 6" xfId="28729"/>
    <cellStyle name="Normal 3 2 2 2 3 4 7" xfId="28730"/>
    <cellStyle name="Normal 3 2 2 2 3 5" xfId="28731"/>
    <cellStyle name="Normal 3 2 2 2 3 5 2" xfId="28732"/>
    <cellStyle name="Normal 3 2 2 2 3 5 2 2" xfId="28733"/>
    <cellStyle name="Normal 3 2 2 2 3 5 2 3" xfId="28734"/>
    <cellStyle name="Normal 3 2 2 2 3 5 3" xfId="28735"/>
    <cellStyle name="Normal 3 2 2 2 3 5 3 2" xfId="28736"/>
    <cellStyle name="Normal 3 2 2 2 3 5 3 3" xfId="28737"/>
    <cellStyle name="Normal 3 2 2 2 3 5 4" xfId="28738"/>
    <cellStyle name="Normal 3 2 2 2 3 5 4 2" xfId="28739"/>
    <cellStyle name="Normal 3 2 2 2 3 5 4 3" xfId="28740"/>
    <cellStyle name="Normal 3 2 2 2 3 5 5" xfId="28741"/>
    <cellStyle name="Normal 3 2 2 2 3 5 5 2" xfId="28742"/>
    <cellStyle name="Normal 3 2 2 2 3 5 5 3" xfId="28743"/>
    <cellStyle name="Normal 3 2 2 2 3 5 6" xfId="28744"/>
    <cellStyle name="Normal 3 2 2 2 3 5 7" xfId="28745"/>
    <cellStyle name="Normal 3 2 2 2 3 6" xfId="28746"/>
    <cellStyle name="Normal 3 2 2 2 3 6 2" xfId="28747"/>
    <cellStyle name="Normal 3 2 2 2 3 6 3" xfId="28748"/>
    <cellStyle name="Normal 3 2 2 2 3 7" xfId="28749"/>
    <cellStyle name="Normal 3 2 2 2 3 7 2" xfId="28750"/>
    <cellStyle name="Normal 3 2 2 2 3 7 3" xfId="28751"/>
    <cellStyle name="Normal 3 2 2 2 3 8" xfId="28752"/>
    <cellStyle name="Normal 3 2 2 2 3 8 2" xfId="28753"/>
    <cellStyle name="Normal 3 2 2 2 3 8 3" xfId="28754"/>
    <cellStyle name="Normal 3 2 2 2 3 9" xfId="28755"/>
    <cellStyle name="Normal 3 2 2 2 3 9 2" xfId="28756"/>
    <cellStyle name="Normal 3 2 2 2 3 9 3" xfId="28757"/>
    <cellStyle name="Normal 3 2 2 2 4" xfId="28758"/>
    <cellStyle name="Normal 3 2 2 2 4 2" xfId="28759"/>
    <cellStyle name="Normal 3 2 2 2 4 2 2" xfId="28760"/>
    <cellStyle name="Normal 3 2 2 2 4 2 2 2" xfId="28761"/>
    <cellStyle name="Normal 3 2 2 2 4 2 2 3" xfId="28762"/>
    <cellStyle name="Normal 3 2 2 2 4 2 3" xfId="28763"/>
    <cellStyle name="Normal 3 2 2 2 4 2 3 2" xfId="28764"/>
    <cellStyle name="Normal 3 2 2 2 4 2 3 3" xfId="28765"/>
    <cellStyle name="Normal 3 2 2 2 4 2 4" xfId="28766"/>
    <cellStyle name="Normal 3 2 2 2 4 2 4 2" xfId="28767"/>
    <cellStyle name="Normal 3 2 2 2 4 2 4 3" xfId="28768"/>
    <cellStyle name="Normal 3 2 2 2 4 2 5" xfId="28769"/>
    <cellStyle name="Normal 3 2 2 2 4 2 5 2" xfId="28770"/>
    <cellStyle name="Normal 3 2 2 2 4 2 5 3" xfId="28771"/>
    <cellStyle name="Normal 3 2 2 2 4 2 6" xfId="28772"/>
    <cellStyle name="Normal 3 2 2 2 4 2 7" xfId="28773"/>
    <cellStyle name="Normal 3 2 2 2 4 3" xfId="28774"/>
    <cellStyle name="Normal 3 2 2 2 4 3 2" xfId="28775"/>
    <cellStyle name="Normal 3 2 2 2 4 3 3" xfId="28776"/>
    <cellStyle name="Normal 3 2 2 2 4 4" xfId="28777"/>
    <cellStyle name="Normal 3 2 2 2 4 4 2" xfId="28778"/>
    <cellStyle name="Normal 3 2 2 2 4 4 3" xfId="28779"/>
    <cellStyle name="Normal 3 2 2 2 4 5" xfId="28780"/>
    <cellStyle name="Normal 3 2 2 2 4 5 2" xfId="28781"/>
    <cellStyle name="Normal 3 2 2 2 4 5 3" xfId="28782"/>
    <cellStyle name="Normal 3 2 2 2 4 6" xfId="28783"/>
    <cellStyle name="Normal 3 2 2 2 4 6 2" xfId="28784"/>
    <cellStyle name="Normal 3 2 2 2 4 6 3" xfId="28785"/>
    <cellStyle name="Normal 3 2 2 2 4 7" xfId="28786"/>
    <cellStyle name="Normal 3 2 2 2 4 8" xfId="28787"/>
    <cellStyle name="Normal 3 2 2 2 5" xfId="28788"/>
    <cellStyle name="Normal 3 2 2 2 5 2" xfId="28789"/>
    <cellStyle name="Normal 3 2 2 2 5 2 2" xfId="28790"/>
    <cellStyle name="Normal 3 2 2 2 5 2 2 2" xfId="28791"/>
    <cellStyle name="Normal 3 2 2 2 5 2 2 3" xfId="28792"/>
    <cellStyle name="Normal 3 2 2 2 5 2 3" xfId="28793"/>
    <cellStyle name="Normal 3 2 2 2 5 2 3 2" xfId="28794"/>
    <cellStyle name="Normal 3 2 2 2 5 2 3 3" xfId="28795"/>
    <cellStyle name="Normal 3 2 2 2 5 2 4" xfId="28796"/>
    <cellStyle name="Normal 3 2 2 2 5 2 4 2" xfId="28797"/>
    <cellStyle name="Normal 3 2 2 2 5 2 4 3" xfId="28798"/>
    <cellStyle name="Normal 3 2 2 2 5 2 5" xfId="28799"/>
    <cellStyle name="Normal 3 2 2 2 5 2 5 2" xfId="28800"/>
    <cellStyle name="Normal 3 2 2 2 5 2 5 3" xfId="28801"/>
    <cellStyle name="Normal 3 2 2 2 5 2 6" xfId="28802"/>
    <cellStyle name="Normal 3 2 2 2 5 2 7" xfId="28803"/>
    <cellStyle name="Normal 3 2 2 2 5 3" xfId="28804"/>
    <cellStyle name="Normal 3 2 2 2 5 3 2" xfId="28805"/>
    <cellStyle name="Normal 3 2 2 2 5 3 3" xfId="28806"/>
    <cellStyle name="Normal 3 2 2 2 5 4" xfId="28807"/>
    <cellStyle name="Normal 3 2 2 2 5 4 2" xfId="28808"/>
    <cellStyle name="Normal 3 2 2 2 5 4 3" xfId="28809"/>
    <cellStyle name="Normal 3 2 2 2 5 5" xfId="28810"/>
    <cellStyle name="Normal 3 2 2 2 5 5 2" xfId="28811"/>
    <cellStyle name="Normal 3 2 2 2 5 5 3" xfId="28812"/>
    <cellStyle name="Normal 3 2 2 2 5 6" xfId="28813"/>
    <cellStyle name="Normal 3 2 2 2 5 6 2" xfId="28814"/>
    <cellStyle name="Normal 3 2 2 2 5 6 3" xfId="28815"/>
    <cellStyle name="Normal 3 2 2 2 5 7" xfId="28816"/>
    <cellStyle name="Normal 3 2 2 2 5 8" xfId="28817"/>
    <cellStyle name="Normal 3 2 2 2 6" xfId="28818"/>
    <cellStyle name="Normal 3 2 2 2 6 2" xfId="28819"/>
    <cellStyle name="Normal 3 2 2 2 6 2 2" xfId="28820"/>
    <cellStyle name="Normal 3 2 2 2 6 2 3" xfId="28821"/>
    <cellStyle name="Normal 3 2 2 2 6 3" xfId="28822"/>
    <cellStyle name="Normal 3 2 2 2 6 3 2" xfId="28823"/>
    <cellStyle name="Normal 3 2 2 2 6 3 3" xfId="28824"/>
    <cellStyle name="Normal 3 2 2 2 6 4" xfId="28825"/>
    <cellStyle name="Normal 3 2 2 2 6 4 2" xfId="28826"/>
    <cellStyle name="Normal 3 2 2 2 6 4 3" xfId="28827"/>
    <cellStyle name="Normal 3 2 2 2 6 5" xfId="28828"/>
    <cellStyle name="Normal 3 2 2 2 6 5 2" xfId="28829"/>
    <cellStyle name="Normal 3 2 2 2 6 5 3" xfId="28830"/>
    <cellStyle name="Normal 3 2 2 2 6 6" xfId="28831"/>
    <cellStyle name="Normal 3 2 2 2 6 7" xfId="28832"/>
    <cellStyle name="Normal 3 2 2 2 7" xfId="28833"/>
    <cellStyle name="Normal 3 2 2 2 7 2" xfId="28834"/>
    <cellStyle name="Normal 3 2 2 2 7 2 2" xfId="28835"/>
    <cellStyle name="Normal 3 2 2 2 7 2 3" xfId="28836"/>
    <cellStyle name="Normal 3 2 2 2 7 3" xfId="28837"/>
    <cellStyle name="Normal 3 2 2 2 7 3 2" xfId="28838"/>
    <cellStyle name="Normal 3 2 2 2 7 3 3" xfId="28839"/>
    <cellStyle name="Normal 3 2 2 2 7 4" xfId="28840"/>
    <cellStyle name="Normal 3 2 2 2 7 4 2" xfId="28841"/>
    <cellStyle name="Normal 3 2 2 2 7 4 3" xfId="28842"/>
    <cellStyle name="Normal 3 2 2 2 7 5" xfId="28843"/>
    <cellStyle name="Normal 3 2 2 2 7 5 2" xfId="28844"/>
    <cellStyle name="Normal 3 2 2 2 7 5 3" xfId="28845"/>
    <cellStyle name="Normal 3 2 2 2 7 6" xfId="28846"/>
    <cellStyle name="Normal 3 2 2 2 7 7" xfId="28847"/>
    <cellStyle name="Normal 3 2 2 2 8" xfId="28848"/>
    <cellStyle name="Normal 3 2 2 2 8 2" xfId="28849"/>
    <cellStyle name="Normal 3 2 2 2 8 2 2" xfId="28850"/>
    <cellStyle name="Normal 3 2 2 2 8 2 3" xfId="28851"/>
    <cellStyle name="Normal 3 2 2 2 8 3" xfId="28852"/>
    <cellStyle name="Normal 3 2 2 2 8 3 2" xfId="28853"/>
    <cellStyle name="Normal 3 2 2 2 8 3 3" xfId="28854"/>
    <cellStyle name="Normal 3 2 2 2 8 4" xfId="28855"/>
    <cellStyle name="Normal 3 2 2 2 8 4 2" xfId="28856"/>
    <cellStyle name="Normal 3 2 2 2 8 4 3" xfId="28857"/>
    <cellStyle name="Normal 3 2 2 2 8 5" xfId="28858"/>
    <cellStyle name="Normal 3 2 2 2 8 5 2" xfId="28859"/>
    <cellStyle name="Normal 3 2 2 2 8 5 3" xfId="28860"/>
    <cellStyle name="Normal 3 2 2 2 8 6" xfId="28861"/>
    <cellStyle name="Normal 3 2 2 2 8 7" xfId="28862"/>
    <cellStyle name="Normal 3 2 2 2 9" xfId="28863"/>
    <cellStyle name="Normal 3 2 2 2 9 2" xfId="28864"/>
    <cellStyle name="Normal 3 2 2 2 9 2 2" xfId="28865"/>
    <cellStyle name="Normal 3 2 2 2 9 2 3" xfId="28866"/>
    <cellStyle name="Normal 3 2 2 2 9 3" xfId="28867"/>
    <cellStyle name="Normal 3 2 2 2 9 3 2" xfId="28868"/>
    <cellStyle name="Normal 3 2 2 2 9 3 3" xfId="28869"/>
    <cellStyle name="Normal 3 2 2 2 9 4" xfId="28870"/>
    <cellStyle name="Normal 3 2 2 2 9 4 2" xfId="28871"/>
    <cellStyle name="Normal 3 2 2 2 9 4 3" xfId="28872"/>
    <cellStyle name="Normal 3 2 2 2 9 5" xfId="28873"/>
    <cellStyle name="Normal 3 2 2 2 9 5 2" xfId="28874"/>
    <cellStyle name="Normal 3 2 2 2 9 5 3" xfId="28875"/>
    <cellStyle name="Normal 3 2 2 2 9 6" xfId="28876"/>
    <cellStyle name="Normal 3 2 2 2 9 7" xfId="28877"/>
    <cellStyle name="Normal 3 2 2 3" xfId="28878"/>
    <cellStyle name="Normal 3 2 2 3 10" xfId="28879"/>
    <cellStyle name="Normal 3 2 2 3 10 2" xfId="28880"/>
    <cellStyle name="Normal 3 2 2 3 10 3" xfId="28881"/>
    <cellStyle name="Normal 3 2 2 3 11" xfId="28882"/>
    <cellStyle name="Normal 3 2 2 3 11 2" xfId="28883"/>
    <cellStyle name="Normal 3 2 2 3 11 3" xfId="28884"/>
    <cellStyle name="Normal 3 2 2 3 12" xfId="28885"/>
    <cellStyle name="Normal 3 2 2 3 12 2" xfId="28886"/>
    <cellStyle name="Normal 3 2 2 3 12 3" xfId="28887"/>
    <cellStyle name="Normal 3 2 2 3 13" xfId="28888"/>
    <cellStyle name="Normal 3 2 2 3 14" xfId="28889"/>
    <cellStyle name="Normal 3 2 2 3 2" xfId="28890"/>
    <cellStyle name="Normal 3 2 2 3 2 10" xfId="28891"/>
    <cellStyle name="Normal 3 2 2 3 2 11" xfId="28892"/>
    <cellStyle name="Normal 3 2 2 3 2 2" xfId="28893"/>
    <cellStyle name="Normal 3 2 2 3 2 2 2" xfId="28894"/>
    <cellStyle name="Normal 3 2 2 3 2 2 2 2" xfId="28895"/>
    <cellStyle name="Normal 3 2 2 3 2 2 2 2 2" xfId="28896"/>
    <cellStyle name="Normal 3 2 2 3 2 2 2 2 3" xfId="28897"/>
    <cellStyle name="Normal 3 2 2 3 2 2 2 3" xfId="28898"/>
    <cellStyle name="Normal 3 2 2 3 2 2 2 3 2" xfId="28899"/>
    <cellStyle name="Normal 3 2 2 3 2 2 2 3 3" xfId="28900"/>
    <cellStyle name="Normal 3 2 2 3 2 2 2 4" xfId="28901"/>
    <cellStyle name="Normal 3 2 2 3 2 2 2 4 2" xfId="28902"/>
    <cellStyle name="Normal 3 2 2 3 2 2 2 4 3" xfId="28903"/>
    <cellStyle name="Normal 3 2 2 3 2 2 2 5" xfId="28904"/>
    <cellStyle name="Normal 3 2 2 3 2 2 2 5 2" xfId="28905"/>
    <cellStyle name="Normal 3 2 2 3 2 2 2 5 3" xfId="28906"/>
    <cellStyle name="Normal 3 2 2 3 2 2 2 6" xfId="28907"/>
    <cellStyle name="Normal 3 2 2 3 2 2 2 7" xfId="28908"/>
    <cellStyle name="Normal 3 2 2 3 2 2 3" xfId="28909"/>
    <cellStyle name="Normal 3 2 2 3 2 2 3 2" xfId="28910"/>
    <cellStyle name="Normal 3 2 2 3 2 2 3 3" xfId="28911"/>
    <cellStyle name="Normal 3 2 2 3 2 2 4" xfId="28912"/>
    <cellStyle name="Normal 3 2 2 3 2 2 4 2" xfId="28913"/>
    <cellStyle name="Normal 3 2 2 3 2 2 4 3" xfId="28914"/>
    <cellStyle name="Normal 3 2 2 3 2 2 5" xfId="28915"/>
    <cellStyle name="Normal 3 2 2 3 2 2 5 2" xfId="28916"/>
    <cellStyle name="Normal 3 2 2 3 2 2 5 3" xfId="28917"/>
    <cellStyle name="Normal 3 2 2 3 2 2 6" xfId="28918"/>
    <cellStyle name="Normal 3 2 2 3 2 2 6 2" xfId="28919"/>
    <cellStyle name="Normal 3 2 2 3 2 2 6 3" xfId="28920"/>
    <cellStyle name="Normal 3 2 2 3 2 2 7" xfId="28921"/>
    <cellStyle name="Normal 3 2 2 3 2 2 8" xfId="28922"/>
    <cellStyle name="Normal 3 2 2 3 2 3" xfId="28923"/>
    <cellStyle name="Normal 3 2 2 3 2 3 2" xfId="28924"/>
    <cellStyle name="Normal 3 2 2 3 2 3 2 2" xfId="28925"/>
    <cellStyle name="Normal 3 2 2 3 2 3 2 3" xfId="28926"/>
    <cellStyle name="Normal 3 2 2 3 2 3 3" xfId="28927"/>
    <cellStyle name="Normal 3 2 2 3 2 3 3 2" xfId="28928"/>
    <cellStyle name="Normal 3 2 2 3 2 3 3 3" xfId="28929"/>
    <cellStyle name="Normal 3 2 2 3 2 3 4" xfId="28930"/>
    <cellStyle name="Normal 3 2 2 3 2 3 4 2" xfId="28931"/>
    <cellStyle name="Normal 3 2 2 3 2 3 4 3" xfId="28932"/>
    <cellStyle name="Normal 3 2 2 3 2 3 5" xfId="28933"/>
    <cellStyle name="Normal 3 2 2 3 2 3 5 2" xfId="28934"/>
    <cellStyle name="Normal 3 2 2 3 2 3 5 3" xfId="28935"/>
    <cellStyle name="Normal 3 2 2 3 2 3 6" xfId="28936"/>
    <cellStyle name="Normal 3 2 2 3 2 3 7" xfId="28937"/>
    <cellStyle name="Normal 3 2 2 3 2 4" xfId="28938"/>
    <cellStyle name="Normal 3 2 2 3 2 4 2" xfId="28939"/>
    <cellStyle name="Normal 3 2 2 3 2 4 2 2" xfId="28940"/>
    <cellStyle name="Normal 3 2 2 3 2 4 2 3" xfId="28941"/>
    <cellStyle name="Normal 3 2 2 3 2 4 3" xfId="28942"/>
    <cellStyle name="Normal 3 2 2 3 2 4 3 2" xfId="28943"/>
    <cellStyle name="Normal 3 2 2 3 2 4 3 3" xfId="28944"/>
    <cellStyle name="Normal 3 2 2 3 2 4 4" xfId="28945"/>
    <cellStyle name="Normal 3 2 2 3 2 4 4 2" xfId="28946"/>
    <cellStyle name="Normal 3 2 2 3 2 4 4 3" xfId="28947"/>
    <cellStyle name="Normal 3 2 2 3 2 4 5" xfId="28948"/>
    <cellStyle name="Normal 3 2 2 3 2 4 5 2" xfId="28949"/>
    <cellStyle name="Normal 3 2 2 3 2 4 5 3" xfId="28950"/>
    <cellStyle name="Normal 3 2 2 3 2 4 6" xfId="28951"/>
    <cellStyle name="Normal 3 2 2 3 2 4 7" xfId="28952"/>
    <cellStyle name="Normal 3 2 2 3 2 5" xfId="28953"/>
    <cellStyle name="Normal 3 2 2 3 2 5 2" xfId="28954"/>
    <cellStyle name="Normal 3 2 2 3 2 5 2 2" xfId="28955"/>
    <cellStyle name="Normal 3 2 2 3 2 5 2 3" xfId="28956"/>
    <cellStyle name="Normal 3 2 2 3 2 5 3" xfId="28957"/>
    <cellStyle name="Normal 3 2 2 3 2 5 3 2" xfId="28958"/>
    <cellStyle name="Normal 3 2 2 3 2 5 3 3" xfId="28959"/>
    <cellStyle name="Normal 3 2 2 3 2 5 4" xfId="28960"/>
    <cellStyle name="Normal 3 2 2 3 2 5 4 2" xfId="28961"/>
    <cellStyle name="Normal 3 2 2 3 2 5 4 3" xfId="28962"/>
    <cellStyle name="Normal 3 2 2 3 2 5 5" xfId="28963"/>
    <cellStyle name="Normal 3 2 2 3 2 5 5 2" xfId="28964"/>
    <cellStyle name="Normal 3 2 2 3 2 5 5 3" xfId="28965"/>
    <cellStyle name="Normal 3 2 2 3 2 5 6" xfId="28966"/>
    <cellStyle name="Normal 3 2 2 3 2 5 7" xfId="28967"/>
    <cellStyle name="Normal 3 2 2 3 2 6" xfId="28968"/>
    <cellStyle name="Normal 3 2 2 3 2 6 2" xfId="28969"/>
    <cellStyle name="Normal 3 2 2 3 2 6 3" xfId="28970"/>
    <cellStyle name="Normal 3 2 2 3 2 7" xfId="28971"/>
    <cellStyle name="Normal 3 2 2 3 2 7 2" xfId="28972"/>
    <cellStyle name="Normal 3 2 2 3 2 7 3" xfId="28973"/>
    <cellStyle name="Normal 3 2 2 3 2 8" xfId="28974"/>
    <cellStyle name="Normal 3 2 2 3 2 8 2" xfId="28975"/>
    <cellStyle name="Normal 3 2 2 3 2 8 3" xfId="28976"/>
    <cellStyle name="Normal 3 2 2 3 2 9" xfId="28977"/>
    <cellStyle name="Normal 3 2 2 3 2 9 2" xfId="28978"/>
    <cellStyle name="Normal 3 2 2 3 2 9 3" xfId="28979"/>
    <cellStyle name="Normal 3 2 2 3 3" xfId="28980"/>
    <cellStyle name="Normal 3 2 2 3 3 2" xfId="28981"/>
    <cellStyle name="Normal 3 2 2 3 3 2 2" xfId="28982"/>
    <cellStyle name="Normal 3 2 2 3 3 2 2 2" xfId="28983"/>
    <cellStyle name="Normal 3 2 2 3 3 2 2 3" xfId="28984"/>
    <cellStyle name="Normal 3 2 2 3 3 2 3" xfId="28985"/>
    <cellStyle name="Normal 3 2 2 3 3 2 3 2" xfId="28986"/>
    <cellStyle name="Normal 3 2 2 3 3 2 3 3" xfId="28987"/>
    <cellStyle name="Normal 3 2 2 3 3 2 4" xfId="28988"/>
    <cellStyle name="Normal 3 2 2 3 3 2 4 2" xfId="28989"/>
    <cellStyle name="Normal 3 2 2 3 3 2 4 3" xfId="28990"/>
    <cellStyle name="Normal 3 2 2 3 3 2 5" xfId="28991"/>
    <cellStyle name="Normal 3 2 2 3 3 2 5 2" xfId="28992"/>
    <cellStyle name="Normal 3 2 2 3 3 2 5 3" xfId="28993"/>
    <cellStyle name="Normal 3 2 2 3 3 2 6" xfId="28994"/>
    <cellStyle name="Normal 3 2 2 3 3 2 7" xfId="28995"/>
    <cellStyle name="Normal 3 2 2 3 3 3" xfId="28996"/>
    <cellStyle name="Normal 3 2 2 3 3 3 2" xfId="28997"/>
    <cellStyle name="Normal 3 2 2 3 3 3 3" xfId="28998"/>
    <cellStyle name="Normal 3 2 2 3 3 4" xfId="28999"/>
    <cellStyle name="Normal 3 2 2 3 3 4 2" xfId="29000"/>
    <cellStyle name="Normal 3 2 2 3 3 4 3" xfId="29001"/>
    <cellStyle name="Normal 3 2 2 3 3 5" xfId="29002"/>
    <cellStyle name="Normal 3 2 2 3 3 5 2" xfId="29003"/>
    <cellStyle name="Normal 3 2 2 3 3 5 3" xfId="29004"/>
    <cellStyle name="Normal 3 2 2 3 3 6" xfId="29005"/>
    <cellStyle name="Normal 3 2 2 3 3 6 2" xfId="29006"/>
    <cellStyle name="Normal 3 2 2 3 3 6 3" xfId="29007"/>
    <cellStyle name="Normal 3 2 2 3 3 7" xfId="29008"/>
    <cellStyle name="Normal 3 2 2 3 3 8" xfId="29009"/>
    <cellStyle name="Normal 3 2 2 3 4" xfId="29010"/>
    <cellStyle name="Normal 3 2 2 3 4 2" xfId="29011"/>
    <cellStyle name="Normal 3 2 2 3 4 2 2" xfId="29012"/>
    <cellStyle name="Normal 3 2 2 3 4 2 2 2" xfId="29013"/>
    <cellStyle name="Normal 3 2 2 3 4 2 2 3" xfId="29014"/>
    <cellStyle name="Normal 3 2 2 3 4 2 3" xfId="29015"/>
    <cellStyle name="Normal 3 2 2 3 4 2 3 2" xfId="29016"/>
    <cellStyle name="Normal 3 2 2 3 4 2 3 3" xfId="29017"/>
    <cellStyle name="Normal 3 2 2 3 4 2 4" xfId="29018"/>
    <cellStyle name="Normal 3 2 2 3 4 2 4 2" xfId="29019"/>
    <cellStyle name="Normal 3 2 2 3 4 2 4 3" xfId="29020"/>
    <cellStyle name="Normal 3 2 2 3 4 2 5" xfId="29021"/>
    <cellStyle name="Normal 3 2 2 3 4 2 5 2" xfId="29022"/>
    <cellStyle name="Normal 3 2 2 3 4 2 5 3" xfId="29023"/>
    <cellStyle name="Normal 3 2 2 3 4 2 6" xfId="29024"/>
    <cellStyle name="Normal 3 2 2 3 4 2 7" xfId="29025"/>
    <cellStyle name="Normal 3 2 2 3 4 3" xfId="29026"/>
    <cellStyle name="Normal 3 2 2 3 4 3 2" xfId="29027"/>
    <cellStyle name="Normal 3 2 2 3 4 3 3" xfId="29028"/>
    <cellStyle name="Normal 3 2 2 3 4 4" xfId="29029"/>
    <cellStyle name="Normal 3 2 2 3 4 4 2" xfId="29030"/>
    <cellStyle name="Normal 3 2 2 3 4 4 3" xfId="29031"/>
    <cellStyle name="Normal 3 2 2 3 4 5" xfId="29032"/>
    <cellStyle name="Normal 3 2 2 3 4 5 2" xfId="29033"/>
    <cellStyle name="Normal 3 2 2 3 4 5 3" xfId="29034"/>
    <cellStyle name="Normal 3 2 2 3 4 6" xfId="29035"/>
    <cellStyle name="Normal 3 2 2 3 4 6 2" xfId="29036"/>
    <cellStyle name="Normal 3 2 2 3 4 6 3" xfId="29037"/>
    <cellStyle name="Normal 3 2 2 3 4 7" xfId="29038"/>
    <cellStyle name="Normal 3 2 2 3 4 8" xfId="29039"/>
    <cellStyle name="Normal 3 2 2 3 5" xfId="29040"/>
    <cellStyle name="Normal 3 2 2 3 5 2" xfId="29041"/>
    <cellStyle name="Normal 3 2 2 3 5 2 2" xfId="29042"/>
    <cellStyle name="Normal 3 2 2 3 5 2 3" xfId="29043"/>
    <cellStyle name="Normal 3 2 2 3 5 3" xfId="29044"/>
    <cellStyle name="Normal 3 2 2 3 5 3 2" xfId="29045"/>
    <cellStyle name="Normal 3 2 2 3 5 3 3" xfId="29046"/>
    <cellStyle name="Normal 3 2 2 3 5 4" xfId="29047"/>
    <cellStyle name="Normal 3 2 2 3 5 4 2" xfId="29048"/>
    <cellStyle name="Normal 3 2 2 3 5 4 3" xfId="29049"/>
    <cellStyle name="Normal 3 2 2 3 5 5" xfId="29050"/>
    <cellStyle name="Normal 3 2 2 3 5 5 2" xfId="29051"/>
    <cellStyle name="Normal 3 2 2 3 5 5 3" xfId="29052"/>
    <cellStyle name="Normal 3 2 2 3 5 6" xfId="29053"/>
    <cellStyle name="Normal 3 2 2 3 5 7" xfId="29054"/>
    <cellStyle name="Normal 3 2 2 3 6" xfId="29055"/>
    <cellStyle name="Normal 3 2 2 3 6 2" xfId="29056"/>
    <cellStyle name="Normal 3 2 2 3 6 2 2" xfId="29057"/>
    <cellStyle name="Normal 3 2 2 3 6 2 3" xfId="29058"/>
    <cellStyle name="Normal 3 2 2 3 6 3" xfId="29059"/>
    <cellStyle name="Normal 3 2 2 3 6 3 2" xfId="29060"/>
    <cellStyle name="Normal 3 2 2 3 6 3 3" xfId="29061"/>
    <cellStyle name="Normal 3 2 2 3 6 4" xfId="29062"/>
    <cellStyle name="Normal 3 2 2 3 6 4 2" xfId="29063"/>
    <cellStyle name="Normal 3 2 2 3 6 4 3" xfId="29064"/>
    <cellStyle name="Normal 3 2 2 3 6 5" xfId="29065"/>
    <cellStyle name="Normal 3 2 2 3 6 5 2" xfId="29066"/>
    <cellStyle name="Normal 3 2 2 3 6 5 3" xfId="29067"/>
    <cellStyle name="Normal 3 2 2 3 6 6" xfId="29068"/>
    <cellStyle name="Normal 3 2 2 3 6 7" xfId="29069"/>
    <cellStyle name="Normal 3 2 2 3 7" xfId="29070"/>
    <cellStyle name="Normal 3 2 2 3 7 2" xfId="29071"/>
    <cellStyle name="Normal 3 2 2 3 7 2 2" xfId="29072"/>
    <cellStyle name="Normal 3 2 2 3 7 2 3" xfId="29073"/>
    <cellStyle name="Normal 3 2 2 3 7 3" xfId="29074"/>
    <cellStyle name="Normal 3 2 2 3 7 3 2" xfId="29075"/>
    <cellStyle name="Normal 3 2 2 3 7 3 3" xfId="29076"/>
    <cellStyle name="Normal 3 2 2 3 7 4" xfId="29077"/>
    <cellStyle name="Normal 3 2 2 3 7 4 2" xfId="29078"/>
    <cellStyle name="Normal 3 2 2 3 7 4 3" xfId="29079"/>
    <cellStyle name="Normal 3 2 2 3 7 5" xfId="29080"/>
    <cellStyle name="Normal 3 2 2 3 7 5 2" xfId="29081"/>
    <cellStyle name="Normal 3 2 2 3 7 5 3" xfId="29082"/>
    <cellStyle name="Normal 3 2 2 3 7 6" xfId="29083"/>
    <cellStyle name="Normal 3 2 2 3 7 7" xfId="29084"/>
    <cellStyle name="Normal 3 2 2 3 8" xfId="29085"/>
    <cellStyle name="Normal 3 2 2 3 8 2" xfId="29086"/>
    <cellStyle name="Normal 3 2 2 3 8 2 2" xfId="29087"/>
    <cellStyle name="Normal 3 2 2 3 8 2 3" xfId="29088"/>
    <cellStyle name="Normal 3 2 2 3 8 3" xfId="29089"/>
    <cellStyle name="Normal 3 2 2 3 8 3 2" xfId="29090"/>
    <cellStyle name="Normal 3 2 2 3 8 3 3" xfId="29091"/>
    <cellStyle name="Normal 3 2 2 3 8 4" xfId="29092"/>
    <cellStyle name="Normal 3 2 2 3 8 4 2" xfId="29093"/>
    <cellStyle name="Normal 3 2 2 3 8 4 3" xfId="29094"/>
    <cellStyle name="Normal 3 2 2 3 8 5" xfId="29095"/>
    <cellStyle name="Normal 3 2 2 3 8 5 2" xfId="29096"/>
    <cellStyle name="Normal 3 2 2 3 8 5 3" xfId="29097"/>
    <cellStyle name="Normal 3 2 2 3 8 6" xfId="29098"/>
    <cellStyle name="Normal 3 2 2 3 8 7" xfId="29099"/>
    <cellStyle name="Normal 3 2 2 3 9" xfId="29100"/>
    <cellStyle name="Normal 3 2 2 3 9 2" xfId="29101"/>
    <cellStyle name="Normal 3 2 2 3 9 3" xfId="29102"/>
    <cellStyle name="Normal 3 2 2 4" xfId="29103"/>
    <cellStyle name="Normal 3 2 2 4 10" xfId="29104"/>
    <cellStyle name="Normal 3 2 2 4 11" xfId="29105"/>
    <cellStyle name="Normal 3 2 2 4 2" xfId="29106"/>
    <cellStyle name="Normal 3 2 2 4 2 2" xfId="29107"/>
    <cellStyle name="Normal 3 2 2 4 2 2 2" xfId="29108"/>
    <cellStyle name="Normal 3 2 2 4 2 2 2 2" xfId="29109"/>
    <cellStyle name="Normal 3 2 2 4 2 2 2 3" xfId="29110"/>
    <cellStyle name="Normal 3 2 2 4 2 2 3" xfId="29111"/>
    <cellStyle name="Normal 3 2 2 4 2 2 3 2" xfId="29112"/>
    <cellStyle name="Normal 3 2 2 4 2 2 3 3" xfId="29113"/>
    <cellStyle name="Normal 3 2 2 4 2 2 4" xfId="29114"/>
    <cellStyle name="Normal 3 2 2 4 2 2 4 2" xfId="29115"/>
    <cellStyle name="Normal 3 2 2 4 2 2 4 3" xfId="29116"/>
    <cellStyle name="Normal 3 2 2 4 2 2 5" xfId="29117"/>
    <cellStyle name="Normal 3 2 2 4 2 2 5 2" xfId="29118"/>
    <cellStyle name="Normal 3 2 2 4 2 2 5 3" xfId="29119"/>
    <cellStyle name="Normal 3 2 2 4 2 2 6" xfId="29120"/>
    <cellStyle name="Normal 3 2 2 4 2 2 7" xfId="29121"/>
    <cellStyle name="Normal 3 2 2 4 2 3" xfId="29122"/>
    <cellStyle name="Normal 3 2 2 4 2 3 2" xfId="29123"/>
    <cellStyle name="Normal 3 2 2 4 2 3 3" xfId="29124"/>
    <cellStyle name="Normal 3 2 2 4 2 4" xfId="29125"/>
    <cellStyle name="Normal 3 2 2 4 2 4 2" xfId="29126"/>
    <cellStyle name="Normal 3 2 2 4 2 4 3" xfId="29127"/>
    <cellStyle name="Normal 3 2 2 4 2 5" xfId="29128"/>
    <cellStyle name="Normal 3 2 2 4 2 5 2" xfId="29129"/>
    <cellStyle name="Normal 3 2 2 4 2 5 3" xfId="29130"/>
    <cellStyle name="Normal 3 2 2 4 2 6" xfId="29131"/>
    <cellStyle name="Normal 3 2 2 4 2 6 2" xfId="29132"/>
    <cellStyle name="Normal 3 2 2 4 2 6 3" xfId="29133"/>
    <cellStyle name="Normal 3 2 2 4 2 7" xfId="29134"/>
    <cellStyle name="Normal 3 2 2 4 2 8" xfId="29135"/>
    <cellStyle name="Normal 3 2 2 4 3" xfId="29136"/>
    <cellStyle name="Normal 3 2 2 4 3 2" xfId="29137"/>
    <cellStyle name="Normal 3 2 2 4 3 2 2" xfId="29138"/>
    <cellStyle name="Normal 3 2 2 4 3 2 3" xfId="29139"/>
    <cellStyle name="Normal 3 2 2 4 3 3" xfId="29140"/>
    <cellStyle name="Normal 3 2 2 4 3 3 2" xfId="29141"/>
    <cellStyle name="Normal 3 2 2 4 3 3 3" xfId="29142"/>
    <cellStyle name="Normal 3 2 2 4 3 4" xfId="29143"/>
    <cellStyle name="Normal 3 2 2 4 3 4 2" xfId="29144"/>
    <cellStyle name="Normal 3 2 2 4 3 4 3" xfId="29145"/>
    <cellStyle name="Normal 3 2 2 4 3 5" xfId="29146"/>
    <cellStyle name="Normal 3 2 2 4 3 5 2" xfId="29147"/>
    <cellStyle name="Normal 3 2 2 4 3 5 3" xfId="29148"/>
    <cellStyle name="Normal 3 2 2 4 3 6" xfId="29149"/>
    <cellStyle name="Normal 3 2 2 4 3 7" xfId="29150"/>
    <cellStyle name="Normal 3 2 2 4 4" xfId="29151"/>
    <cellStyle name="Normal 3 2 2 4 4 2" xfId="29152"/>
    <cellStyle name="Normal 3 2 2 4 4 2 2" xfId="29153"/>
    <cellStyle name="Normal 3 2 2 4 4 2 3" xfId="29154"/>
    <cellStyle name="Normal 3 2 2 4 4 3" xfId="29155"/>
    <cellStyle name="Normal 3 2 2 4 4 3 2" xfId="29156"/>
    <cellStyle name="Normal 3 2 2 4 4 3 3" xfId="29157"/>
    <cellStyle name="Normal 3 2 2 4 4 4" xfId="29158"/>
    <cellStyle name="Normal 3 2 2 4 4 4 2" xfId="29159"/>
    <cellStyle name="Normal 3 2 2 4 4 4 3" xfId="29160"/>
    <cellStyle name="Normal 3 2 2 4 4 5" xfId="29161"/>
    <cellStyle name="Normal 3 2 2 4 4 5 2" xfId="29162"/>
    <cellStyle name="Normal 3 2 2 4 4 5 3" xfId="29163"/>
    <cellStyle name="Normal 3 2 2 4 4 6" xfId="29164"/>
    <cellStyle name="Normal 3 2 2 4 4 7" xfId="29165"/>
    <cellStyle name="Normal 3 2 2 4 5" xfId="29166"/>
    <cellStyle name="Normal 3 2 2 4 5 2" xfId="29167"/>
    <cellStyle name="Normal 3 2 2 4 5 2 2" xfId="29168"/>
    <cellStyle name="Normal 3 2 2 4 5 2 3" xfId="29169"/>
    <cellStyle name="Normal 3 2 2 4 5 3" xfId="29170"/>
    <cellStyle name="Normal 3 2 2 4 5 3 2" xfId="29171"/>
    <cellStyle name="Normal 3 2 2 4 5 3 3" xfId="29172"/>
    <cellStyle name="Normal 3 2 2 4 5 4" xfId="29173"/>
    <cellStyle name="Normal 3 2 2 4 5 4 2" xfId="29174"/>
    <cellStyle name="Normal 3 2 2 4 5 4 3" xfId="29175"/>
    <cellStyle name="Normal 3 2 2 4 5 5" xfId="29176"/>
    <cellStyle name="Normal 3 2 2 4 5 5 2" xfId="29177"/>
    <cellStyle name="Normal 3 2 2 4 5 5 3" xfId="29178"/>
    <cellStyle name="Normal 3 2 2 4 5 6" xfId="29179"/>
    <cellStyle name="Normal 3 2 2 4 5 7" xfId="29180"/>
    <cellStyle name="Normal 3 2 2 4 6" xfId="29181"/>
    <cellStyle name="Normal 3 2 2 4 6 2" xfId="29182"/>
    <cellStyle name="Normal 3 2 2 4 6 3" xfId="29183"/>
    <cellStyle name="Normal 3 2 2 4 7" xfId="29184"/>
    <cellStyle name="Normal 3 2 2 4 7 2" xfId="29185"/>
    <cellStyle name="Normal 3 2 2 4 7 3" xfId="29186"/>
    <cellStyle name="Normal 3 2 2 4 8" xfId="29187"/>
    <cellStyle name="Normal 3 2 2 4 8 2" xfId="29188"/>
    <cellStyle name="Normal 3 2 2 4 8 3" xfId="29189"/>
    <cellStyle name="Normal 3 2 2 4 9" xfId="29190"/>
    <cellStyle name="Normal 3 2 2 4 9 2" xfId="29191"/>
    <cellStyle name="Normal 3 2 2 4 9 3" xfId="29192"/>
    <cellStyle name="Normal 3 2 2 5" xfId="29193"/>
    <cellStyle name="Normal 3 2 2 5 2" xfId="29194"/>
    <cellStyle name="Normal 3 2 2 5 2 2" xfId="29195"/>
    <cellStyle name="Normal 3 2 2 5 2 2 2" xfId="29196"/>
    <cellStyle name="Normal 3 2 2 5 2 2 3" xfId="29197"/>
    <cellStyle name="Normal 3 2 2 5 2 3" xfId="29198"/>
    <cellStyle name="Normal 3 2 2 5 2 3 2" xfId="29199"/>
    <cellStyle name="Normal 3 2 2 5 2 3 3" xfId="29200"/>
    <cellStyle name="Normal 3 2 2 5 2 4" xfId="29201"/>
    <cellStyle name="Normal 3 2 2 5 2 4 2" xfId="29202"/>
    <cellStyle name="Normal 3 2 2 5 2 4 3" xfId="29203"/>
    <cellStyle name="Normal 3 2 2 5 2 5" xfId="29204"/>
    <cellStyle name="Normal 3 2 2 5 2 5 2" xfId="29205"/>
    <cellStyle name="Normal 3 2 2 5 2 5 3" xfId="29206"/>
    <cellStyle name="Normal 3 2 2 5 2 6" xfId="29207"/>
    <cellStyle name="Normal 3 2 2 5 2 7" xfId="29208"/>
    <cellStyle name="Normal 3 2 2 5 3" xfId="29209"/>
    <cellStyle name="Normal 3 2 2 5 3 2" xfId="29210"/>
    <cellStyle name="Normal 3 2 2 5 3 3" xfId="29211"/>
    <cellStyle name="Normal 3 2 2 5 4" xfId="29212"/>
    <cellStyle name="Normal 3 2 2 5 4 2" xfId="29213"/>
    <cellStyle name="Normal 3 2 2 5 4 3" xfId="29214"/>
    <cellStyle name="Normal 3 2 2 5 5" xfId="29215"/>
    <cellStyle name="Normal 3 2 2 5 5 2" xfId="29216"/>
    <cellStyle name="Normal 3 2 2 5 5 3" xfId="29217"/>
    <cellStyle name="Normal 3 2 2 5 6" xfId="29218"/>
    <cellStyle name="Normal 3 2 2 5 6 2" xfId="29219"/>
    <cellStyle name="Normal 3 2 2 5 6 3" xfId="29220"/>
    <cellStyle name="Normal 3 2 2 5 7" xfId="29221"/>
    <cellStyle name="Normal 3 2 2 5 8" xfId="29222"/>
    <cellStyle name="Normal 3 2 2 6" xfId="29223"/>
    <cellStyle name="Normal 3 2 2 6 2" xfId="29224"/>
    <cellStyle name="Normal 3 2 2 6 2 2" xfId="29225"/>
    <cellStyle name="Normal 3 2 2 6 2 2 2" xfId="29226"/>
    <cellStyle name="Normal 3 2 2 6 2 2 3" xfId="29227"/>
    <cellStyle name="Normal 3 2 2 6 2 3" xfId="29228"/>
    <cellStyle name="Normal 3 2 2 6 2 3 2" xfId="29229"/>
    <cellStyle name="Normal 3 2 2 6 2 3 3" xfId="29230"/>
    <cellStyle name="Normal 3 2 2 6 2 4" xfId="29231"/>
    <cellStyle name="Normal 3 2 2 6 2 4 2" xfId="29232"/>
    <cellStyle name="Normal 3 2 2 6 2 4 3" xfId="29233"/>
    <cellStyle name="Normal 3 2 2 6 2 5" xfId="29234"/>
    <cellStyle name="Normal 3 2 2 6 2 5 2" xfId="29235"/>
    <cellStyle name="Normal 3 2 2 6 2 5 3" xfId="29236"/>
    <cellStyle name="Normal 3 2 2 6 2 6" xfId="29237"/>
    <cellStyle name="Normal 3 2 2 6 2 7" xfId="29238"/>
    <cellStyle name="Normal 3 2 2 6 3" xfId="29239"/>
    <cellStyle name="Normal 3 2 2 6 3 2" xfId="29240"/>
    <cellStyle name="Normal 3 2 2 6 3 3" xfId="29241"/>
    <cellStyle name="Normal 3 2 2 6 4" xfId="29242"/>
    <cellStyle name="Normal 3 2 2 6 4 2" xfId="29243"/>
    <cellStyle name="Normal 3 2 2 6 4 3" xfId="29244"/>
    <cellStyle name="Normal 3 2 2 6 5" xfId="29245"/>
    <cellStyle name="Normal 3 2 2 6 5 2" xfId="29246"/>
    <cellStyle name="Normal 3 2 2 6 5 3" xfId="29247"/>
    <cellStyle name="Normal 3 2 2 6 6" xfId="29248"/>
    <cellStyle name="Normal 3 2 2 6 6 2" xfId="29249"/>
    <cellStyle name="Normal 3 2 2 6 6 3" xfId="29250"/>
    <cellStyle name="Normal 3 2 2 6 7" xfId="29251"/>
    <cellStyle name="Normal 3 2 2 6 8" xfId="29252"/>
    <cellStyle name="Normal 3 2 2 7" xfId="29253"/>
    <cellStyle name="Normal 3 2 2 7 2" xfId="29254"/>
    <cellStyle name="Normal 3 2 2 7 2 2" xfId="29255"/>
    <cellStyle name="Normal 3 2 2 7 2 3" xfId="29256"/>
    <cellStyle name="Normal 3 2 2 7 3" xfId="29257"/>
    <cellStyle name="Normal 3 2 2 7 3 2" xfId="29258"/>
    <cellStyle name="Normal 3 2 2 7 3 3" xfId="29259"/>
    <cellStyle name="Normal 3 2 2 7 4" xfId="29260"/>
    <cellStyle name="Normal 3 2 2 7 4 2" xfId="29261"/>
    <cellStyle name="Normal 3 2 2 7 4 3" xfId="29262"/>
    <cellStyle name="Normal 3 2 2 7 5" xfId="29263"/>
    <cellStyle name="Normal 3 2 2 7 5 2" xfId="29264"/>
    <cellStyle name="Normal 3 2 2 7 5 3" xfId="29265"/>
    <cellStyle name="Normal 3 2 2 7 6" xfId="29266"/>
    <cellStyle name="Normal 3 2 2 7 7" xfId="29267"/>
    <cellStyle name="Normal 3 2 2 8" xfId="29268"/>
    <cellStyle name="Normal 3 2 2 8 2" xfId="29269"/>
    <cellStyle name="Normal 3 2 2 8 2 2" xfId="29270"/>
    <cellStyle name="Normal 3 2 2 8 2 3" xfId="29271"/>
    <cellStyle name="Normal 3 2 2 8 3" xfId="29272"/>
    <cellStyle name="Normal 3 2 2 8 3 2" xfId="29273"/>
    <cellStyle name="Normal 3 2 2 8 3 3" xfId="29274"/>
    <cellStyle name="Normal 3 2 2 8 4" xfId="29275"/>
    <cellStyle name="Normal 3 2 2 8 4 2" xfId="29276"/>
    <cellStyle name="Normal 3 2 2 8 4 3" xfId="29277"/>
    <cellStyle name="Normal 3 2 2 8 5" xfId="29278"/>
    <cellStyle name="Normal 3 2 2 8 5 2" xfId="29279"/>
    <cellStyle name="Normal 3 2 2 8 5 3" xfId="29280"/>
    <cellStyle name="Normal 3 2 2 8 6" xfId="29281"/>
    <cellStyle name="Normal 3 2 2 8 7" xfId="29282"/>
    <cellStyle name="Normal 3 2 2 9" xfId="29283"/>
    <cellStyle name="Normal 3 2 2 9 2" xfId="29284"/>
    <cellStyle name="Normal 3 2 2 9 2 2" xfId="29285"/>
    <cellStyle name="Normal 3 2 2 9 2 3" xfId="29286"/>
    <cellStyle name="Normal 3 2 2 9 3" xfId="29287"/>
    <cellStyle name="Normal 3 2 2 9 3 2" xfId="29288"/>
    <cellStyle name="Normal 3 2 2 9 3 3" xfId="29289"/>
    <cellStyle name="Normal 3 2 2 9 4" xfId="29290"/>
    <cellStyle name="Normal 3 2 2 9 4 2" xfId="29291"/>
    <cellStyle name="Normal 3 2 2 9 4 3" xfId="29292"/>
    <cellStyle name="Normal 3 2 2 9 5" xfId="29293"/>
    <cellStyle name="Normal 3 2 2 9 5 2" xfId="29294"/>
    <cellStyle name="Normal 3 2 2 9 5 3" xfId="29295"/>
    <cellStyle name="Normal 3 2 2 9 6" xfId="29296"/>
    <cellStyle name="Normal 3 2 2 9 7" xfId="29297"/>
    <cellStyle name="Normal 3 2 20" xfId="29298"/>
    <cellStyle name="Normal 3 2 3" xfId="1462"/>
    <cellStyle name="Normal 3 2 3 10" xfId="29299"/>
    <cellStyle name="Normal 3 2 3 10 2" xfId="29300"/>
    <cellStyle name="Normal 3 2 3 10 3" xfId="29301"/>
    <cellStyle name="Normal 3 2 3 11" xfId="29302"/>
    <cellStyle name="Normal 3 2 3 11 2" xfId="29303"/>
    <cellStyle name="Normal 3 2 3 11 3" xfId="29304"/>
    <cellStyle name="Normal 3 2 3 12" xfId="29305"/>
    <cellStyle name="Normal 3 2 3 12 2" xfId="29306"/>
    <cellStyle name="Normal 3 2 3 12 3" xfId="29307"/>
    <cellStyle name="Normal 3 2 3 13" xfId="29308"/>
    <cellStyle name="Normal 3 2 3 13 2" xfId="29309"/>
    <cellStyle name="Normal 3 2 3 13 3" xfId="29310"/>
    <cellStyle name="Normal 3 2 3 14" xfId="29311"/>
    <cellStyle name="Normal 3 2 3 15" xfId="29312"/>
    <cellStyle name="Normal 3 2 3 2" xfId="29313"/>
    <cellStyle name="Normal 3 2 3 2 10" xfId="29314"/>
    <cellStyle name="Normal 3 2 3 2 10 2" xfId="29315"/>
    <cellStyle name="Normal 3 2 3 2 10 3" xfId="29316"/>
    <cellStyle name="Normal 3 2 3 2 11" xfId="29317"/>
    <cellStyle name="Normal 3 2 3 2 11 2" xfId="29318"/>
    <cellStyle name="Normal 3 2 3 2 11 3" xfId="29319"/>
    <cellStyle name="Normal 3 2 3 2 12" xfId="29320"/>
    <cellStyle name="Normal 3 2 3 2 12 2" xfId="29321"/>
    <cellStyle name="Normal 3 2 3 2 12 3" xfId="29322"/>
    <cellStyle name="Normal 3 2 3 2 13" xfId="29323"/>
    <cellStyle name="Normal 3 2 3 2 14" xfId="29324"/>
    <cellStyle name="Normal 3 2 3 2 2" xfId="29325"/>
    <cellStyle name="Normal 3 2 3 2 2 10" xfId="29326"/>
    <cellStyle name="Normal 3 2 3 2 2 11" xfId="29327"/>
    <cellStyle name="Normal 3 2 3 2 2 2" xfId="29328"/>
    <cellStyle name="Normal 3 2 3 2 2 2 2" xfId="29329"/>
    <cellStyle name="Normal 3 2 3 2 2 2 2 2" xfId="29330"/>
    <cellStyle name="Normal 3 2 3 2 2 2 2 2 2" xfId="29331"/>
    <cellStyle name="Normal 3 2 3 2 2 2 2 2 3" xfId="29332"/>
    <cellStyle name="Normal 3 2 3 2 2 2 2 3" xfId="29333"/>
    <cellStyle name="Normal 3 2 3 2 2 2 2 3 2" xfId="29334"/>
    <cellStyle name="Normal 3 2 3 2 2 2 2 3 3" xfId="29335"/>
    <cellStyle name="Normal 3 2 3 2 2 2 2 4" xfId="29336"/>
    <cellStyle name="Normal 3 2 3 2 2 2 2 4 2" xfId="29337"/>
    <cellStyle name="Normal 3 2 3 2 2 2 2 4 3" xfId="29338"/>
    <cellStyle name="Normal 3 2 3 2 2 2 2 5" xfId="29339"/>
    <cellStyle name="Normal 3 2 3 2 2 2 2 5 2" xfId="29340"/>
    <cellStyle name="Normal 3 2 3 2 2 2 2 5 3" xfId="29341"/>
    <cellStyle name="Normal 3 2 3 2 2 2 2 6" xfId="29342"/>
    <cellStyle name="Normal 3 2 3 2 2 2 2 7" xfId="29343"/>
    <cellStyle name="Normal 3 2 3 2 2 2 3" xfId="29344"/>
    <cellStyle name="Normal 3 2 3 2 2 2 3 2" xfId="29345"/>
    <cellStyle name="Normal 3 2 3 2 2 2 3 3" xfId="29346"/>
    <cellStyle name="Normal 3 2 3 2 2 2 4" xfId="29347"/>
    <cellStyle name="Normal 3 2 3 2 2 2 4 2" xfId="29348"/>
    <cellStyle name="Normal 3 2 3 2 2 2 4 3" xfId="29349"/>
    <cellStyle name="Normal 3 2 3 2 2 2 5" xfId="29350"/>
    <cellStyle name="Normal 3 2 3 2 2 2 5 2" xfId="29351"/>
    <cellStyle name="Normal 3 2 3 2 2 2 5 3" xfId="29352"/>
    <cellStyle name="Normal 3 2 3 2 2 2 6" xfId="29353"/>
    <cellStyle name="Normal 3 2 3 2 2 2 6 2" xfId="29354"/>
    <cellStyle name="Normal 3 2 3 2 2 2 6 3" xfId="29355"/>
    <cellStyle name="Normal 3 2 3 2 2 2 7" xfId="29356"/>
    <cellStyle name="Normal 3 2 3 2 2 2 8" xfId="29357"/>
    <cellStyle name="Normal 3 2 3 2 2 3" xfId="29358"/>
    <cellStyle name="Normal 3 2 3 2 2 3 2" xfId="29359"/>
    <cellStyle name="Normal 3 2 3 2 2 3 2 2" xfId="29360"/>
    <cellStyle name="Normal 3 2 3 2 2 3 2 3" xfId="29361"/>
    <cellStyle name="Normal 3 2 3 2 2 3 3" xfId="29362"/>
    <cellStyle name="Normal 3 2 3 2 2 3 3 2" xfId="29363"/>
    <cellStyle name="Normal 3 2 3 2 2 3 3 3" xfId="29364"/>
    <cellStyle name="Normal 3 2 3 2 2 3 4" xfId="29365"/>
    <cellStyle name="Normal 3 2 3 2 2 3 4 2" xfId="29366"/>
    <cellStyle name="Normal 3 2 3 2 2 3 4 3" xfId="29367"/>
    <cellStyle name="Normal 3 2 3 2 2 3 5" xfId="29368"/>
    <cellStyle name="Normal 3 2 3 2 2 3 5 2" xfId="29369"/>
    <cellStyle name="Normal 3 2 3 2 2 3 5 3" xfId="29370"/>
    <cellStyle name="Normal 3 2 3 2 2 3 6" xfId="29371"/>
    <cellStyle name="Normal 3 2 3 2 2 3 7" xfId="29372"/>
    <cellStyle name="Normal 3 2 3 2 2 4" xfId="29373"/>
    <cellStyle name="Normal 3 2 3 2 2 4 2" xfId="29374"/>
    <cellStyle name="Normal 3 2 3 2 2 4 2 2" xfId="29375"/>
    <cellStyle name="Normal 3 2 3 2 2 4 2 3" xfId="29376"/>
    <cellStyle name="Normal 3 2 3 2 2 4 3" xfId="29377"/>
    <cellStyle name="Normal 3 2 3 2 2 4 3 2" xfId="29378"/>
    <cellStyle name="Normal 3 2 3 2 2 4 3 3" xfId="29379"/>
    <cellStyle name="Normal 3 2 3 2 2 4 4" xfId="29380"/>
    <cellStyle name="Normal 3 2 3 2 2 4 4 2" xfId="29381"/>
    <cellStyle name="Normal 3 2 3 2 2 4 4 3" xfId="29382"/>
    <cellStyle name="Normal 3 2 3 2 2 4 5" xfId="29383"/>
    <cellStyle name="Normal 3 2 3 2 2 4 5 2" xfId="29384"/>
    <cellStyle name="Normal 3 2 3 2 2 4 5 3" xfId="29385"/>
    <cellStyle name="Normal 3 2 3 2 2 4 6" xfId="29386"/>
    <cellStyle name="Normal 3 2 3 2 2 4 7" xfId="29387"/>
    <cellStyle name="Normal 3 2 3 2 2 5" xfId="29388"/>
    <cellStyle name="Normal 3 2 3 2 2 5 2" xfId="29389"/>
    <cellStyle name="Normal 3 2 3 2 2 5 2 2" xfId="29390"/>
    <cellStyle name="Normal 3 2 3 2 2 5 2 3" xfId="29391"/>
    <cellStyle name="Normal 3 2 3 2 2 5 3" xfId="29392"/>
    <cellStyle name="Normal 3 2 3 2 2 5 3 2" xfId="29393"/>
    <cellStyle name="Normal 3 2 3 2 2 5 3 3" xfId="29394"/>
    <cellStyle name="Normal 3 2 3 2 2 5 4" xfId="29395"/>
    <cellStyle name="Normal 3 2 3 2 2 5 4 2" xfId="29396"/>
    <cellStyle name="Normal 3 2 3 2 2 5 4 3" xfId="29397"/>
    <cellStyle name="Normal 3 2 3 2 2 5 5" xfId="29398"/>
    <cellStyle name="Normal 3 2 3 2 2 5 5 2" xfId="29399"/>
    <cellStyle name="Normal 3 2 3 2 2 5 5 3" xfId="29400"/>
    <cellStyle name="Normal 3 2 3 2 2 5 6" xfId="29401"/>
    <cellStyle name="Normal 3 2 3 2 2 5 7" xfId="29402"/>
    <cellStyle name="Normal 3 2 3 2 2 6" xfId="29403"/>
    <cellStyle name="Normal 3 2 3 2 2 6 2" xfId="29404"/>
    <cellStyle name="Normal 3 2 3 2 2 6 3" xfId="29405"/>
    <cellStyle name="Normal 3 2 3 2 2 7" xfId="29406"/>
    <cellStyle name="Normal 3 2 3 2 2 7 2" xfId="29407"/>
    <cellStyle name="Normal 3 2 3 2 2 7 3" xfId="29408"/>
    <cellStyle name="Normal 3 2 3 2 2 8" xfId="29409"/>
    <cellStyle name="Normal 3 2 3 2 2 8 2" xfId="29410"/>
    <cellStyle name="Normal 3 2 3 2 2 8 3" xfId="29411"/>
    <cellStyle name="Normal 3 2 3 2 2 9" xfId="29412"/>
    <cellStyle name="Normal 3 2 3 2 2 9 2" xfId="29413"/>
    <cellStyle name="Normal 3 2 3 2 2 9 3" xfId="29414"/>
    <cellStyle name="Normal 3 2 3 2 3" xfId="29415"/>
    <cellStyle name="Normal 3 2 3 2 3 2" xfId="29416"/>
    <cellStyle name="Normal 3 2 3 2 3 2 2" xfId="29417"/>
    <cellStyle name="Normal 3 2 3 2 3 2 2 2" xfId="29418"/>
    <cellStyle name="Normal 3 2 3 2 3 2 2 3" xfId="29419"/>
    <cellStyle name="Normal 3 2 3 2 3 2 3" xfId="29420"/>
    <cellStyle name="Normal 3 2 3 2 3 2 3 2" xfId="29421"/>
    <cellStyle name="Normal 3 2 3 2 3 2 3 3" xfId="29422"/>
    <cellStyle name="Normal 3 2 3 2 3 2 4" xfId="29423"/>
    <cellStyle name="Normal 3 2 3 2 3 2 4 2" xfId="29424"/>
    <cellStyle name="Normal 3 2 3 2 3 2 4 3" xfId="29425"/>
    <cellStyle name="Normal 3 2 3 2 3 2 5" xfId="29426"/>
    <cellStyle name="Normal 3 2 3 2 3 2 5 2" xfId="29427"/>
    <cellStyle name="Normal 3 2 3 2 3 2 5 3" xfId="29428"/>
    <cellStyle name="Normal 3 2 3 2 3 2 6" xfId="29429"/>
    <cellStyle name="Normal 3 2 3 2 3 2 7" xfId="29430"/>
    <cellStyle name="Normal 3 2 3 2 3 3" xfId="29431"/>
    <cellStyle name="Normal 3 2 3 2 3 3 2" xfId="29432"/>
    <cellStyle name="Normal 3 2 3 2 3 3 3" xfId="29433"/>
    <cellStyle name="Normal 3 2 3 2 3 4" xfId="29434"/>
    <cellStyle name="Normal 3 2 3 2 3 4 2" xfId="29435"/>
    <cellStyle name="Normal 3 2 3 2 3 4 3" xfId="29436"/>
    <cellStyle name="Normal 3 2 3 2 3 5" xfId="29437"/>
    <cellStyle name="Normal 3 2 3 2 3 5 2" xfId="29438"/>
    <cellStyle name="Normal 3 2 3 2 3 5 3" xfId="29439"/>
    <cellStyle name="Normal 3 2 3 2 3 6" xfId="29440"/>
    <cellStyle name="Normal 3 2 3 2 3 6 2" xfId="29441"/>
    <cellStyle name="Normal 3 2 3 2 3 6 3" xfId="29442"/>
    <cellStyle name="Normal 3 2 3 2 3 7" xfId="29443"/>
    <cellStyle name="Normal 3 2 3 2 3 8" xfId="29444"/>
    <cellStyle name="Normal 3 2 3 2 4" xfId="29445"/>
    <cellStyle name="Normal 3 2 3 2 4 2" xfId="29446"/>
    <cellStyle name="Normal 3 2 3 2 4 2 2" xfId="29447"/>
    <cellStyle name="Normal 3 2 3 2 4 2 2 2" xfId="29448"/>
    <cellStyle name="Normal 3 2 3 2 4 2 2 3" xfId="29449"/>
    <cellStyle name="Normal 3 2 3 2 4 2 3" xfId="29450"/>
    <cellStyle name="Normal 3 2 3 2 4 2 3 2" xfId="29451"/>
    <cellStyle name="Normal 3 2 3 2 4 2 3 3" xfId="29452"/>
    <cellStyle name="Normal 3 2 3 2 4 2 4" xfId="29453"/>
    <cellStyle name="Normal 3 2 3 2 4 2 4 2" xfId="29454"/>
    <cellStyle name="Normal 3 2 3 2 4 2 4 3" xfId="29455"/>
    <cellStyle name="Normal 3 2 3 2 4 2 5" xfId="29456"/>
    <cellStyle name="Normal 3 2 3 2 4 2 5 2" xfId="29457"/>
    <cellStyle name="Normal 3 2 3 2 4 2 5 3" xfId="29458"/>
    <cellStyle name="Normal 3 2 3 2 4 2 6" xfId="29459"/>
    <cellStyle name="Normal 3 2 3 2 4 2 7" xfId="29460"/>
    <cellStyle name="Normal 3 2 3 2 4 3" xfId="29461"/>
    <cellStyle name="Normal 3 2 3 2 4 3 2" xfId="29462"/>
    <cellStyle name="Normal 3 2 3 2 4 3 3" xfId="29463"/>
    <cellStyle name="Normal 3 2 3 2 4 4" xfId="29464"/>
    <cellStyle name="Normal 3 2 3 2 4 4 2" xfId="29465"/>
    <cellStyle name="Normal 3 2 3 2 4 4 3" xfId="29466"/>
    <cellStyle name="Normal 3 2 3 2 4 5" xfId="29467"/>
    <cellStyle name="Normal 3 2 3 2 4 5 2" xfId="29468"/>
    <cellStyle name="Normal 3 2 3 2 4 5 3" xfId="29469"/>
    <cellStyle name="Normal 3 2 3 2 4 6" xfId="29470"/>
    <cellStyle name="Normal 3 2 3 2 4 6 2" xfId="29471"/>
    <cellStyle name="Normal 3 2 3 2 4 6 3" xfId="29472"/>
    <cellStyle name="Normal 3 2 3 2 4 7" xfId="29473"/>
    <cellStyle name="Normal 3 2 3 2 4 8" xfId="29474"/>
    <cellStyle name="Normal 3 2 3 2 5" xfId="29475"/>
    <cellStyle name="Normal 3 2 3 2 5 2" xfId="29476"/>
    <cellStyle name="Normal 3 2 3 2 5 2 2" xfId="29477"/>
    <cellStyle name="Normal 3 2 3 2 5 2 3" xfId="29478"/>
    <cellStyle name="Normal 3 2 3 2 5 3" xfId="29479"/>
    <cellStyle name="Normal 3 2 3 2 5 3 2" xfId="29480"/>
    <cellStyle name="Normal 3 2 3 2 5 3 3" xfId="29481"/>
    <cellStyle name="Normal 3 2 3 2 5 4" xfId="29482"/>
    <cellStyle name="Normal 3 2 3 2 5 4 2" xfId="29483"/>
    <cellStyle name="Normal 3 2 3 2 5 4 3" xfId="29484"/>
    <cellStyle name="Normal 3 2 3 2 5 5" xfId="29485"/>
    <cellStyle name="Normal 3 2 3 2 5 5 2" xfId="29486"/>
    <cellStyle name="Normal 3 2 3 2 5 5 3" xfId="29487"/>
    <cellStyle name="Normal 3 2 3 2 5 6" xfId="29488"/>
    <cellStyle name="Normal 3 2 3 2 5 7" xfId="29489"/>
    <cellStyle name="Normal 3 2 3 2 6" xfId="29490"/>
    <cellStyle name="Normal 3 2 3 2 6 2" xfId="29491"/>
    <cellStyle name="Normal 3 2 3 2 6 2 2" xfId="29492"/>
    <cellStyle name="Normal 3 2 3 2 6 2 3" xfId="29493"/>
    <cellStyle name="Normal 3 2 3 2 6 3" xfId="29494"/>
    <cellStyle name="Normal 3 2 3 2 6 3 2" xfId="29495"/>
    <cellStyle name="Normal 3 2 3 2 6 3 3" xfId="29496"/>
    <cellStyle name="Normal 3 2 3 2 6 4" xfId="29497"/>
    <cellStyle name="Normal 3 2 3 2 6 4 2" xfId="29498"/>
    <cellStyle name="Normal 3 2 3 2 6 4 3" xfId="29499"/>
    <cellStyle name="Normal 3 2 3 2 6 5" xfId="29500"/>
    <cellStyle name="Normal 3 2 3 2 6 5 2" xfId="29501"/>
    <cellStyle name="Normal 3 2 3 2 6 5 3" xfId="29502"/>
    <cellStyle name="Normal 3 2 3 2 6 6" xfId="29503"/>
    <cellStyle name="Normal 3 2 3 2 6 7" xfId="29504"/>
    <cellStyle name="Normal 3 2 3 2 7" xfId="29505"/>
    <cellStyle name="Normal 3 2 3 2 7 2" xfId="29506"/>
    <cellStyle name="Normal 3 2 3 2 7 2 2" xfId="29507"/>
    <cellStyle name="Normal 3 2 3 2 7 2 3" xfId="29508"/>
    <cellStyle name="Normal 3 2 3 2 7 3" xfId="29509"/>
    <cellStyle name="Normal 3 2 3 2 7 3 2" xfId="29510"/>
    <cellStyle name="Normal 3 2 3 2 7 3 3" xfId="29511"/>
    <cellStyle name="Normal 3 2 3 2 7 4" xfId="29512"/>
    <cellStyle name="Normal 3 2 3 2 7 4 2" xfId="29513"/>
    <cellStyle name="Normal 3 2 3 2 7 4 3" xfId="29514"/>
    <cellStyle name="Normal 3 2 3 2 7 5" xfId="29515"/>
    <cellStyle name="Normal 3 2 3 2 7 5 2" xfId="29516"/>
    <cellStyle name="Normal 3 2 3 2 7 5 3" xfId="29517"/>
    <cellStyle name="Normal 3 2 3 2 7 6" xfId="29518"/>
    <cellStyle name="Normal 3 2 3 2 7 7" xfId="29519"/>
    <cellStyle name="Normal 3 2 3 2 8" xfId="29520"/>
    <cellStyle name="Normal 3 2 3 2 8 2" xfId="29521"/>
    <cellStyle name="Normal 3 2 3 2 8 2 2" xfId="29522"/>
    <cellStyle name="Normal 3 2 3 2 8 2 3" xfId="29523"/>
    <cellStyle name="Normal 3 2 3 2 8 3" xfId="29524"/>
    <cellStyle name="Normal 3 2 3 2 8 3 2" xfId="29525"/>
    <cellStyle name="Normal 3 2 3 2 8 3 3" xfId="29526"/>
    <cellStyle name="Normal 3 2 3 2 8 4" xfId="29527"/>
    <cellStyle name="Normal 3 2 3 2 8 4 2" xfId="29528"/>
    <cellStyle name="Normal 3 2 3 2 8 4 3" xfId="29529"/>
    <cellStyle name="Normal 3 2 3 2 8 5" xfId="29530"/>
    <cellStyle name="Normal 3 2 3 2 8 5 2" xfId="29531"/>
    <cellStyle name="Normal 3 2 3 2 8 5 3" xfId="29532"/>
    <cellStyle name="Normal 3 2 3 2 8 6" xfId="29533"/>
    <cellStyle name="Normal 3 2 3 2 8 7" xfId="29534"/>
    <cellStyle name="Normal 3 2 3 2 9" xfId="29535"/>
    <cellStyle name="Normal 3 2 3 2 9 2" xfId="29536"/>
    <cellStyle name="Normal 3 2 3 2 9 3" xfId="29537"/>
    <cellStyle name="Normal 3 2 3 3" xfId="29538"/>
    <cellStyle name="Normal 3 2 3 3 10" xfId="29539"/>
    <cellStyle name="Normal 3 2 3 3 11" xfId="29540"/>
    <cellStyle name="Normal 3 2 3 3 2" xfId="29541"/>
    <cellStyle name="Normal 3 2 3 3 2 2" xfId="29542"/>
    <cellStyle name="Normal 3 2 3 3 2 2 2" xfId="29543"/>
    <cellStyle name="Normal 3 2 3 3 2 2 2 2" xfId="29544"/>
    <cellStyle name="Normal 3 2 3 3 2 2 2 3" xfId="29545"/>
    <cellStyle name="Normal 3 2 3 3 2 2 3" xfId="29546"/>
    <cellStyle name="Normal 3 2 3 3 2 2 3 2" xfId="29547"/>
    <cellStyle name="Normal 3 2 3 3 2 2 3 3" xfId="29548"/>
    <cellStyle name="Normal 3 2 3 3 2 2 4" xfId="29549"/>
    <cellStyle name="Normal 3 2 3 3 2 2 4 2" xfId="29550"/>
    <cellStyle name="Normal 3 2 3 3 2 2 4 3" xfId="29551"/>
    <cellStyle name="Normal 3 2 3 3 2 2 5" xfId="29552"/>
    <cellStyle name="Normal 3 2 3 3 2 2 5 2" xfId="29553"/>
    <cellStyle name="Normal 3 2 3 3 2 2 5 3" xfId="29554"/>
    <cellStyle name="Normal 3 2 3 3 2 2 6" xfId="29555"/>
    <cellStyle name="Normal 3 2 3 3 2 2 7" xfId="29556"/>
    <cellStyle name="Normal 3 2 3 3 2 3" xfId="29557"/>
    <cellStyle name="Normal 3 2 3 3 2 3 2" xfId="29558"/>
    <cellStyle name="Normal 3 2 3 3 2 3 3" xfId="29559"/>
    <cellStyle name="Normal 3 2 3 3 2 4" xfId="29560"/>
    <cellStyle name="Normal 3 2 3 3 2 4 2" xfId="29561"/>
    <cellStyle name="Normal 3 2 3 3 2 4 3" xfId="29562"/>
    <cellStyle name="Normal 3 2 3 3 2 5" xfId="29563"/>
    <cellStyle name="Normal 3 2 3 3 2 5 2" xfId="29564"/>
    <cellStyle name="Normal 3 2 3 3 2 5 3" xfId="29565"/>
    <cellStyle name="Normal 3 2 3 3 2 6" xfId="29566"/>
    <cellStyle name="Normal 3 2 3 3 2 6 2" xfId="29567"/>
    <cellStyle name="Normal 3 2 3 3 2 6 3" xfId="29568"/>
    <cellStyle name="Normal 3 2 3 3 2 7" xfId="29569"/>
    <cellStyle name="Normal 3 2 3 3 2 8" xfId="29570"/>
    <cellStyle name="Normal 3 2 3 3 3" xfId="29571"/>
    <cellStyle name="Normal 3 2 3 3 3 2" xfId="29572"/>
    <cellStyle name="Normal 3 2 3 3 3 2 2" xfId="29573"/>
    <cellStyle name="Normal 3 2 3 3 3 2 3" xfId="29574"/>
    <cellStyle name="Normal 3 2 3 3 3 3" xfId="29575"/>
    <cellStyle name="Normal 3 2 3 3 3 3 2" xfId="29576"/>
    <cellStyle name="Normal 3 2 3 3 3 3 3" xfId="29577"/>
    <cellStyle name="Normal 3 2 3 3 3 4" xfId="29578"/>
    <cellStyle name="Normal 3 2 3 3 3 4 2" xfId="29579"/>
    <cellStyle name="Normal 3 2 3 3 3 4 3" xfId="29580"/>
    <cellStyle name="Normal 3 2 3 3 3 5" xfId="29581"/>
    <cellStyle name="Normal 3 2 3 3 3 5 2" xfId="29582"/>
    <cellStyle name="Normal 3 2 3 3 3 5 3" xfId="29583"/>
    <cellStyle name="Normal 3 2 3 3 3 6" xfId="29584"/>
    <cellStyle name="Normal 3 2 3 3 3 7" xfId="29585"/>
    <cellStyle name="Normal 3 2 3 3 4" xfId="29586"/>
    <cellStyle name="Normal 3 2 3 3 4 2" xfId="29587"/>
    <cellStyle name="Normal 3 2 3 3 4 2 2" xfId="29588"/>
    <cellStyle name="Normal 3 2 3 3 4 2 3" xfId="29589"/>
    <cellStyle name="Normal 3 2 3 3 4 3" xfId="29590"/>
    <cellStyle name="Normal 3 2 3 3 4 3 2" xfId="29591"/>
    <cellStyle name="Normal 3 2 3 3 4 3 3" xfId="29592"/>
    <cellStyle name="Normal 3 2 3 3 4 4" xfId="29593"/>
    <cellStyle name="Normal 3 2 3 3 4 4 2" xfId="29594"/>
    <cellStyle name="Normal 3 2 3 3 4 4 3" xfId="29595"/>
    <cellStyle name="Normal 3 2 3 3 4 5" xfId="29596"/>
    <cellStyle name="Normal 3 2 3 3 4 5 2" xfId="29597"/>
    <cellStyle name="Normal 3 2 3 3 4 5 3" xfId="29598"/>
    <cellStyle name="Normal 3 2 3 3 4 6" xfId="29599"/>
    <cellStyle name="Normal 3 2 3 3 4 7" xfId="29600"/>
    <cellStyle name="Normal 3 2 3 3 5" xfId="29601"/>
    <cellStyle name="Normal 3 2 3 3 5 2" xfId="29602"/>
    <cellStyle name="Normal 3 2 3 3 5 2 2" xfId="29603"/>
    <cellStyle name="Normal 3 2 3 3 5 2 3" xfId="29604"/>
    <cellStyle name="Normal 3 2 3 3 5 3" xfId="29605"/>
    <cellStyle name="Normal 3 2 3 3 5 3 2" xfId="29606"/>
    <cellStyle name="Normal 3 2 3 3 5 3 3" xfId="29607"/>
    <cellStyle name="Normal 3 2 3 3 5 4" xfId="29608"/>
    <cellStyle name="Normal 3 2 3 3 5 4 2" xfId="29609"/>
    <cellStyle name="Normal 3 2 3 3 5 4 3" xfId="29610"/>
    <cellStyle name="Normal 3 2 3 3 5 5" xfId="29611"/>
    <cellStyle name="Normal 3 2 3 3 5 5 2" xfId="29612"/>
    <cellStyle name="Normal 3 2 3 3 5 5 3" xfId="29613"/>
    <cellStyle name="Normal 3 2 3 3 5 6" xfId="29614"/>
    <cellStyle name="Normal 3 2 3 3 5 7" xfId="29615"/>
    <cellStyle name="Normal 3 2 3 3 6" xfId="29616"/>
    <cellStyle name="Normal 3 2 3 3 6 2" xfId="29617"/>
    <cellStyle name="Normal 3 2 3 3 6 3" xfId="29618"/>
    <cellStyle name="Normal 3 2 3 3 7" xfId="29619"/>
    <cellStyle name="Normal 3 2 3 3 7 2" xfId="29620"/>
    <cellStyle name="Normal 3 2 3 3 7 3" xfId="29621"/>
    <cellStyle name="Normal 3 2 3 3 8" xfId="29622"/>
    <cellStyle name="Normal 3 2 3 3 8 2" xfId="29623"/>
    <cellStyle name="Normal 3 2 3 3 8 3" xfId="29624"/>
    <cellStyle name="Normal 3 2 3 3 9" xfId="29625"/>
    <cellStyle name="Normal 3 2 3 3 9 2" xfId="29626"/>
    <cellStyle name="Normal 3 2 3 3 9 3" xfId="29627"/>
    <cellStyle name="Normal 3 2 3 4" xfId="29628"/>
    <cellStyle name="Normal 3 2 3 4 2" xfId="29629"/>
    <cellStyle name="Normal 3 2 3 4 2 2" xfId="29630"/>
    <cellStyle name="Normal 3 2 3 4 2 2 2" xfId="29631"/>
    <cellStyle name="Normal 3 2 3 4 2 2 3" xfId="29632"/>
    <cellStyle name="Normal 3 2 3 4 2 3" xfId="29633"/>
    <cellStyle name="Normal 3 2 3 4 2 3 2" xfId="29634"/>
    <cellStyle name="Normal 3 2 3 4 2 3 3" xfId="29635"/>
    <cellStyle name="Normal 3 2 3 4 2 4" xfId="29636"/>
    <cellStyle name="Normal 3 2 3 4 2 4 2" xfId="29637"/>
    <cellStyle name="Normal 3 2 3 4 2 4 3" xfId="29638"/>
    <cellStyle name="Normal 3 2 3 4 2 5" xfId="29639"/>
    <cellStyle name="Normal 3 2 3 4 2 5 2" xfId="29640"/>
    <cellStyle name="Normal 3 2 3 4 2 5 3" xfId="29641"/>
    <cellStyle name="Normal 3 2 3 4 2 6" xfId="29642"/>
    <cellStyle name="Normal 3 2 3 4 2 7" xfId="29643"/>
    <cellStyle name="Normal 3 2 3 4 3" xfId="29644"/>
    <cellStyle name="Normal 3 2 3 4 3 2" xfId="29645"/>
    <cellStyle name="Normal 3 2 3 4 3 3" xfId="29646"/>
    <cellStyle name="Normal 3 2 3 4 4" xfId="29647"/>
    <cellStyle name="Normal 3 2 3 4 4 2" xfId="29648"/>
    <cellStyle name="Normal 3 2 3 4 4 3" xfId="29649"/>
    <cellStyle name="Normal 3 2 3 4 5" xfId="29650"/>
    <cellStyle name="Normal 3 2 3 4 5 2" xfId="29651"/>
    <cellStyle name="Normal 3 2 3 4 5 3" xfId="29652"/>
    <cellStyle name="Normal 3 2 3 4 6" xfId="29653"/>
    <cellStyle name="Normal 3 2 3 4 6 2" xfId="29654"/>
    <cellStyle name="Normal 3 2 3 4 6 3" xfId="29655"/>
    <cellStyle name="Normal 3 2 3 4 7" xfId="29656"/>
    <cellStyle name="Normal 3 2 3 4 8" xfId="29657"/>
    <cellStyle name="Normal 3 2 3 5" xfId="29658"/>
    <cellStyle name="Normal 3 2 3 5 2" xfId="29659"/>
    <cellStyle name="Normal 3 2 3 5 2 2" xfId="29660"/>
    <cellStyle name="Normal 3 2 3 5 2 2 2" xfId="29661"/>
    <cellStyle name="Normal 3 2 3 5 2 2 3" xfId="29662"/>
    <cellStyle name="Normal 3 2 3 5 2 3" xfId="29663"/>
    <cellStyle name="Normal 3 2 3 5 2 3 2" xfId="29664"/>
    <cellStyle name="Normal 3 2 3 5 2 3 3" xfId="29665"/>
    <cellStyle name="Normal 3 2 3 5 2 4" xfId="29666"/>
    <cellStyle name="Normal 3 2 3 5 2 4 2" xfId="29667"/>
    <cellStyle name="Normal 3 2 3 5 2 4 3" xfId="29668"/>
    <cellStyle name="Normal 3 2 3 5 2 5" xfId="29669"/>
    <cellStyle name="Normal 3 2 3 5 2 5 2" xfId="29670"/>
    <cellStyle name="Normal 3 2 3 5 2 5 3" xfId="29671"/>
    <cellStyle name="Normal 3 2 3 5 2 6" xfId="29672"/>
    <cellStyle name="Normal 3 2 3 5 2 7" xfId="29673"/>
    <cellStyle name="Normal 3 2 3 5 3" xfId="29674"/>
    <cellStyle name="Normal 3 2 3 5 3 2" xfId="29675"/>
    <cellStyle name="Normal 3 2 3 5 3 3" xfId="29676"/>
    <cellStyle name="Normal 3 2 3 5 4" xfId="29677"/>
    <cellStyle name="Normal 3 2 3 5 4 2" xfId="29678"/>
    <cellStyle name="Normal 3 2 3 5 4 3" xfId="29679"/>
    <cellStyle name="Normal 3 2 3 5 5" xfId="29680"/>
    <cellStyle name="Normal 3 2 3 5 5 2" xfId="29681"/>
    <cellStyle name="Normal 3 2 3 5 5 3" xfId="29682"/>
    <cellStyle name="Normal 3 2 3 5 6" xfId="29683"/>
    <cellStyle name="Normal 3 2 3 5 6 2" xfId="29684"/>
    <cellStyle name="Normal 3 2 3 5 6 3" xfId="29685"/>
    <cellStyle name="Normal 3 2 3 5 7" xfId="29686"/>
    <cellStyle name="Normal 3 2 3 5 8" xfId="29687"/>
    <cellStyle name="Normal 3 2 3 6" xfId="29688"/>
    <cellStyle name="Normal 3 2 3 6 2" xfId="29689"/>
    <cellStyle name="Normal 3 2 3 6 2 2" xfId="29690"/>
    <cellStyle name="Normal 3 2 3 6 2 3" xfId="29691"/>
    <cellStyle name="Normal 3 2 3 6 3" xfId="29692"/>
    <cellStyle name="Normal 3 2 3 6 3 2" xfId="29693"/>
    <cellStyle name="Normal 3 2 3 6 3 3" xfId="29694"/>
    <cellStyle name="Normal 3 2 3 6 4" xfId="29695"/>
    <cellStyle name="Normal 3 2 3 6 4 2" xfId="29696"/>
    <cellStyle name="Normal 3 2 3 6 4 3" xfId="29697"/>
    <cellStyle name="Normal 3 2 3 6 5" xfId="29698"/>
    <cellStyle name="Normal 3 2 3 6 5 2" xfId="29699"/>
    <cellStyle name="Normal 3 2 3 6 5 3" xfId="29700"/>
    <cellStyle name="Normal 3 2 3 6 6" xfId="29701"/>
    <cellStyle name="Normal 3 2 3 6 7" xfId="29702"/>
    <cellStyle name="Normal 3 2 3 7" xfId="29703"/>
    <cellStyle name="Normal 3 2 3 7 2" xfId="29704"/>
    <cellStyle name="Normal 3 2 3 7 2 2" xfId="29705"/>
    <cellStyle name="Normal 3 2 3 7 2 3" xfId="29706"/>
    <cellStyle name="Normal 3 2 3 7 3" xfId="29707"/>
    <cellStyle name="Normal 3 2 3 7 3 2" xfId="29708"/>
    <cellStyle name="Normal 3 2 3 7 3 3" xfId="29709"/>
    <cellStyle name="Normal 3 2 3 7 4" xfId="29710"/>
    <cellStyle name="Normal 3 2 3 7 4 2" xfId="29711"/>
    <cellStyle name="Normal 3 2 3 7 4 3" xfId="29712"/>
    <cellStyle name="Normal 3 2 3 7 5" xfId="29713"/>
    <cellStyle name="Normal 3 2 3 7 5 2" xfId="29714"/>
    <cellStyle name="Normal 3 2 3 7 5 3" xfId="29715"/>
    <cellStyle name="Normal 3 2 3 7 6" xfId="29716"/>
    <cellStyle name="Normal 3 2 3 7 7" xfId="29717"/>
    <cellStyle name="Normal 3 2 3 8" xfId="29718"/>
    <cellStyle name="Normal 3 2 3 8 2" xfId="29719"/>
    <cellStyle name="Normal 3 2 3 8 2 2" xfId="29720"/>
    <cellStyle name="Normal 3 2 3 8 2 3" xfId="29721"/>
    <cellStyle name="Normal 3 2 3 8 3" xfId="29722"/>
    <cellStyle name="Normal 3 2 3 8 3 2" xfId="29723"/>
    <cellStyle name="Normal 3 2 3 8 3 3" xfId="29724"/>
    <cellStyle name="Normal 3 2 3 8 4" xfId="29725"/>
    <cellStyle name="Normal 3 2 3 8 4 2" xfId="29726"/>
    <cellStyle name="Normal 3 2 3 8 4 3" xfId="29727"/>
    <cellStyle name="Normal 3 2 3 8 5" xfId="29728"/>
    <cellStyle name="Normal 3 2 3 8 5 2" xfId="29729"/>
    <cellStyle name="Normal 3 2 3 8 5 3" xfId="29730"/>
    <cellStyle name="Normal 3 2 3 8 6" xfId="29731"/>
    <cellStyle name="Normal 3 2 3 8 7" xfId="29732"/>
    <cellStyle name="Normal 3 2 3 9" xfId="29733"/>
    <cellStyle name="Normal 3 2 3 9 2" xfId="29734"/>
    <cellStyle name="Normal 3 2 3 9 2 2" xfId="29735"/>
    <cellStyle name="Normal 3 2 3 9 2 3" xfId="29736"/>
    <cellStyle name="Normal 3 2 3 9 3" xfId="29737"/>
    <cellStyle name="Normal 3 2 3 9 3 2" xfId="29738"/>
    <cellStyle name="Normal 3 2 3 9 3 3" xfId="29739"/>
    <cellStyle name="Normal 3 2 3 9 4" xfId="29740"/>
    <cellStyle name="Normal 3 2 3 9 4 2" xfId="29741"/>
    <cellStyle name="Normal 3 2 3 9 4 3" xfId="29742"/>
    <cellStyle name="Normal 3 2 3 9 5" xfId="29743"/>
    <cellStyle name="Normal 3 2 3 9 5 2" xfId="29744"/>
    <cellStyle name="Normal 3 2 3 9 5 3" xfId="29745"/>
    <cellStyle name="Normal 3 2 3 9 6" xfId="29746"/>
    <cellStyle name="Normal 3 2 3 9 7" xfId="29747"/>
    <cellStyle name="Normal 3 2 4" xfId="1497"/>
    <cellStyle name="Normal 3 2 4 10" xfId="29749"/>
    <cellStyle name="Normal 3 2 4 10 2" xfId="29750"/>
    <cellStyle name="Normal 3 2 4 10 3" xfId="29751"/>
    <cellStyle name="Normal 3 2 4 11" xfId="29752"/>
    <cellStyle name="Normal 3 2 4 11 2" xfId="29753"/>
    <cellStyle name="Normal 3 2 4 11 3" xfId="29754"/>
    <cellStyle name="Normal 3 2 4 12" xfId="29755"/>
    <cellStyle name="Normal 3 2 4 12 2" xfId="29756"/>
    <cellStyle name="Normal 3 2 4 12 3" xfId="29757"/>
    <cellStyle name="Normal 3 2 4 13" xfId="29758"/>
    <cellStyle name="Normal 3 2 4 14" xfId="29759"/>
    <cellStyle name="Normal 3 2 4 15" xfId="29748"/>
    <cellStyle name="Normal 3 2 4 2" xfId="29760"/>
    <cellStyle name="Normal 3 2 4 2 10" xfId="29761"/>
    <cellStyle name="Normal 3 2 4 2 11" xfId="29762"/>
    <cellStyle name="Normal 3 2 4 2 2" xfId="29763"/>
    <cellStyle name="Normal 3 2 4 2 2 2" xfId="29764"/>
    <cellStyle name="Normal 3 2 4 2 2 2 2" xfId="29765"/>
    <cellStyle name="Normal 3 2 4 2 2 2 2 2" xfId="29766"/>
    <cellStyle name="Normal 3 2 4 2 2 2 2 3" xfId="29767"/>
    <cellStyle name="Normal 3 2 4 2 2 2 3" xfId="29768"/>
    <cellStyle name="Normal 3 2 4 2 2 2 3 2" xfId="29769"/>
    <cellStyle name="Normal 3 2 4 2 2 2 3 3" xfId="29770"/>
    <cellStyle name="Normal 3 2 4 2 2 2 4" xfId="29771"/>
    <cellStyle name="Normal 3 2 4 2 2 2 4 2" xfId="29772"/>
    <cellStyle name="Normal 3 2 4 2 2 2 4 3" xfId="29773"/>
    <cellStyle name="Normal 3 2 4 2 2 2 5" xfId="29774"/>
    <cellStyle name="Normal 3 2 4 2 2 2 5 2" xfId="29775"/>
    <cellStyle name="Normal 3 2 4 2 2 2 5 3" xfId="29776"/>
    <cellStyle name="Normal 3 2 4 2 2 2 6" xfId="29777"/>
    <cellStyle name="Normal 3 2 4 2 2 2 7" xfId="29778"/>
    <cellStyle name="Normal 3 2 4 2 2 3" xfId="29779"/>
    <cellStyle name="Normal 3 2 4 2 2 3 2" xfId="29780"/>
    <cellStyle name="Normal 3 2 4 2 2 3 3" xfId="29781"/>
    <cellStyle name="Normal 3 2 4 2 2 4" xfId="29782"/>
    <cellStyle name="Normal 3 2 4 2 2 4 2" xfId="29783"/>
    <cellStyle name="Normal 3 2 4 2 2 4 3" xfId="29784"/>
    <cellStyle name="Normal 3 2 4 2 2 5" xfId="29785"/>
    <cellStyle name="Normal 3 2 4 2 2 5 2" xfId="29786"/>
    <cellStyle name="Normal 3 2 4 2 2 5 3" xfId="29787"/>
    <cellStyle name="Normal 3 2 4 2 2 6" xfId="29788"/>
    <cellStyle name="Normal 3 2 4 2 2 6 2" xfId="29789"/>
    <cellStyle name="Normal 3 2 4 2 2 6 3" xfId="29790"/>
    <cellStyle name="Normal 3 2 4 2 2 7" xfId="29791"/>
    <cellStyle name="Normal 3 2 4 2 2 8" xfId="29792"/>
    <cellStyle name="Normal 3 2 4 2 3" xfId="29793"/>
    <cellStyle name="Normal 3 2 4 2 3 2" xfId="29794"/>
    <cellStyle name="Normal 3 2 4 2 3 2 2" xfId="29795"/>
    <cellStyle name="Normal 3 2 4 2 3 2 3" xfId="29796"/>
    <cellStyle name="Normal 3 2 4 2 3 3" xfId="29797"/>
    <cellStyle name="Normal 3 2 4 2 3 3 2" xfId="29798"/>
    <cellStyle name="Normal 3 2 4 2 3 3 3" xfId="29799"/>
    <cellStyle name="Normal 3 2 4 2 3 4" xfId="29800"/>
    <cellStyle name="Normal 3 2 4 2 3 4 2" xfId="29801"/>
    <cellStyle name="Normal 3 2 4 2 3 4 3" xfId="29802"/>
    <cellStyle name="Normal 3 2 4 2 3 5" xfId="29803"/>
    <cellStyle name="Normal 3 2 4 2 3 5 2" xfId="29804"/>
    <cellStyle name="Normal 3 2 4 2 3 5 3" xfId="29805"/>
    <cellStyle name="Normal 3 2 4 2 3 6" xfId="29806"/>
    <cellStyle name="Normal 3 2 4 2 3 7" xfId="29807"/>
    <cellStyle name="Normal 3 2 4 2 4" xfId="29808"/>
    <cellStyle name="Normal 3 2 4 2 4 2" xfId="29809"/>
    <cellStyle name="Normal 3 2 4 2 4 2 2" xfId="29810"/>
    <cellStyle name="Normal 3 2 4 2 4 2 3" xfId="29811"/>
    <cellStyle name="Normal 3 2 4 2 4 3" xfId="29812"/>
    <cellStyle name="Normal 3 2 4 2 4 3 2" xfId="29813"/>
    <cellStyle name="Normal 3 2 4 2 4 3 3" xfId="29814"/>
    <cellStyle name="Normal 3 2 4 2 4 4" xfId="29815"/>
    <cellStyle name="Normal 3 2 4 2 4 4 2" xfId="29816"/>
    <cellStyle name="Normal 3 2 4 2 4 4 3" xfId="29817"/>
    <cellStyle name="Normal 3 2 4 2 4 5" xfId="29818"/>
    <cellStyle name="Normal 3 2 4 2 4 5 2" xfId="29819"/>
    <cellStyle name="Normal 3 2 4 2 4 5 3" xfId="29820"/>
    <cellStyle name="Normal 3 2 4 2 4 6" xfId="29821"/>
    <cellStyle name="Normal 3 2 4 2 4 7" xfId="29822"/>
    <cellStyle name="Normal 3 2 4 2 5" xfId="29823"/>
    <cellStyle name="Normal 3 2 4 2 5 2" xfId="29824"/>
    <cellStyle name="Normal 3 2 4 2 5 2 2" xfId="29825"/>
    <cellStyle name="Normal 3 2 4 2 5 2 3" xfId="29826"/>
    <cellStyle name="Normal 3 2 4 2 5 3" xfId="29827"/>
    <cellStyle name="Normal 3 2 4 2 5 3 2" xfId="29828"/>
    <cellStyle name="Normal 3 2 4 2 5 3 3" xfId="29829"/>
    <cellStyle name="Normal 3 2 4 2 5 4" xfId="29830"/>
    <cellStyle name="Normal 3 2 4 2 5 4 2" xfId="29831"/>
    <cellStyle name="Normal 3 2 4 2 5 4 3" xfId="29832"/>
    <cellStyle name="Normal 3 2 4 2 5 5" xfId="29833"/>
    <cellStyle name="Normal 3 2 4 2 5 5 2" xfId="29834"/>
    <cellStyle name="Normal 3 2 4 2 5 5 3" xfId="29835"/>
    <cellStyle name="Normal 3 2 4 2 5 6" xfId="29836"/>
    <cellStyle name="Normal 3 2 4 2 5 7" xfId="29837"/>
    <cellStyle name="Normal 3 2 4 2 6" xfId="29838"/>
    <cellStyle name="Normal 3 2 4 2 6 2" xfId="29839"/>
    <cellStyle name="Normal 3 2 4 2 6 3" xfId="29840"/>
    <cellStyle name="Normal 3 2 4 2 7" xfId="29841"/>
    <cellStyle name="Normal 3 2 4 2 7 2" xfId="29842"/>
    <cellStyle name="Normal 3 2 4 2 7 3" xfId="29843"/>
    <cellStyle name="Normal 3 2 4 2 8" xfId="29844"/>
    <cellStyle name="Normal 3 2 4 2 8 2" xfId="29845"/>
    <cellStyle name="Normal 3 2 4 2 8 3" xfId="29846"/>
    <cellStyle name="Normal 3 2 4 2 9" xfId="29847"/>
    <cellStyle name="Normal 3 2 4 2 9 2" xfId="29848"/>
    <cellStyle name="Normal 3 2 4 2 9 3" xfId="29849"/>
    <cellStyle name="Normal 3 2 4 3" xfId="29850"/>
    <cellStyle name="Normal 3 2 4 3 2" xfId="29851"/>
    <cellStyle name="Normal 3 2 4 3 2 2" xfId="29852"/>
    <cellStyle name="Normal 3 2 4 3 2 2 2" xfId="29853"/>
    <cellStyle name="Normal 3 2 4 3 2 2 3" xfId="29854"/>
    <cellStyle name="Normal 3 2 4 3 2 3" xfId="29855"/>
    <cellStyle name="Normal 3 2 4 3 2 3 2" xfId="29856"/>
    <cellStyle name="Normal 3 2 4 3 2 3 3" xfId="29857"/>
    <cellStyle name="Normal 3 2 4 3 2 4" xfId="29858"/>
    <cellStyle name="Normal 3 2 4 3 2 4 2" xfId="29859"/>
    <cellStyle name="Normal 3 2 4 3 2 4 3" xfId="29860"/>
    <cellStyle name="Normal 3 2 4 3 2 5" xfId="29861"/>
    <cellStyle name="Normal 3 2 4 3 2 5 2" xfId="29862"/>
    <cellStyle name="Normal 3 2 4 3 2 5 3" xfId="29863"/>
    <cellStyle name="Normal 3 2 4 3 2 6" xfId="29864"/>
    <cellStyle name="Normal 3 2 4 3 2 7" xfId="29865"/>
    <cellStyle name="Normal 3 2 4 3 3" xfId="29866"/>
    <cellStyle name="Normal 3 2 4 3 3 2" xfId="29867"/>
    <cellStyle name="Normal 3 2 4 3 3 3" xfId="29868"/>
    <cellStyle name="Normal 3 2 4 3 4" xfId="29869"/>
    <cellStyle name="Normal 3 2 4 3 4 2" xfId="29870"/>
    <cellStyle name="Normal 3 2 4 3 4 3" xfId="29871"/>
    <cellStyle name="Normal 3 2 4 3 5" xfId="29872"/>
    <cellStyle name="Normal 3 2 4 3 5 2" xfId="29873"/>
    <cellStyle name="Normal 3 2 4 3 5 3" xfId="29874"/>
    <cellStyle name="Normal 3 2 4 3 6" xfId="29875"/>
    <cellStyle name="Normal 3 2 4 3 6 2" xfId="29876"/>
    <cellStyle name="Normal 3 2 4 3 6 3" xfId="29877"/>
    <cellStyle name="Normal 3 2 4 3 7" xfId="29878"/>
    <cellStyle name="Normal 3 2 4 3 8" xfId="29879"/>
    <cellStyle name="Normal 3 2 4 4" xfId="29880"/>
    <cellStyle name="Normal 3 2 4 4 2" xfId="29881"/>
    <cellStyle name="Normal 3 2 4 4 2 2" xfId="29882"/>
    <cellStyle name="Normal 3 2 4 4 2 2 2" xfId="29883"/>
    <cellStyle name="Normal 3 2 4 4 2 2 3" xfId="29884"/>
    <cellStyle name="Normal 3 2 4 4 2 3" xfId="29885"/>
    <cellStyle name="Normal 3 2 4 4 2 3 2" xfId="29886"/>
    <cellStyle name="Normal 3 2 4 4 2 3 3" xfId="29887"/>
    <cellStyle name="Normal 3 2 4 4 2 4" xfId="29888"/>
    <cellStyle name="Normal 3 2 4 4 2 4 2" xfId="29889"/>
    <cellStyle name="Normal 3 2 4 4 2 4 3" xfId="29890"/>
    <cellStyle name="Normal 3 2 4 4 2 5" xfId="29891"/>
    <cellStyle name="Normal 3 2 4 4 2 5 2" xfId="29892"/>
    <cellStyle name="Normal 3 2 4 4 2 5 3" xfId="29893"/>
    <cellStyle name="Normal 3 2 4 4 2 6" xfId="29894"/>
    <cellStyle name="Normal 3 2 4 4 2 7" xfId="29895"/>
    <cellStyle name="Normal 3 2 4 4 3" xfId="29896"/>
    <cellStyle name="Normal 3 2 4 4 3 2" xfId="29897"/>
    <cellStyle name="Normal 3 2 4 4 3 3" xfId="29898"/>
    <cellStyle name="Normal 3 2 4 4 4" xfId="29899"/>
    <cellStyle name="Normal 3 2 4 4 4 2" xfId="29900"/>
    <cellStyle name="Normal 3 2 4 4 4 3" xfId="29901"/>
    <cellStyle name="Normal 3 2 4 4 5" xfId="29902"/>
    <cellStyle name="Normal 3 2 4 4 5 2" xfId="29903"/>
    <cellStyle name="Normal 3 2 4 4 5 3" xfId="29904"/>
    <cellStyle name="Normal 3 2 4 4 6" xfId="29905"/>
    <cellStyle name="Normal 3 2 4 4 6 2" xfId="29906"/>
    <cellStyle name="Normal 3 2 4 4 6 3" xfId="29907"/>
    <cellStyle name="Normal 3 2 4 4 7" xfId="29908"/>
    <cellStyle name="Normal 3 2 4 4 8" xfId="29909"/>
    <cellStyle name="Normal 3 2 4 5" xfId="29910"/>
    <cellStyle name="Normal 3 2 4 5 2" xfId="29911"/>
    <cellStyle name="Normal 3 2 4 5 2 2" xfId="29912"/>
    <cellStyle name="Normal 3 2 4 5 2 3" xfId="29913"/>
    <cellStyle name="Normal 3 2 4 5 3" xfId="29914"/>
    <cellStyle name="Normal 3 2 4 5 3 2" xfId="29915"/>
    <cellStyle name="Normal 3 2 4 5 3 3" xfId="29916"/>
    <cellStyle name="Normal 3 2 4 5 4" xfId="29917"/>
    <cellStyle name="Normal 3 2 4 5 4 2" xfId="29918"/>
    <cellStyle name="Normal 3 2 4 5 4 3" xfId="29919"/>
    <cellStyle name="Normal 3 2 4 5 5" xfId="29920"/>
    <cellStyle name="Normal 3 2 4 5 5 2" xfId="29921"/>
    <cellStyle name="Normal 3 2 4 5 5 3" xfId="29922"/>
    <cellStyle name="Normal 3 2 4 5 6" xfId="29923"/>
    <cellStyle name="Normal 3 2 4 5 7" xfId="29924"/>
    <cellStyle name="Normal 3 2 4 6" xfId="29925"/>
    <cellStyle name="Normal 3 2 4 6 2" xfId="29926"/>
    <cellStyle name="Normal 3 2 4 6 2 2" xfId="29927"/>
    <cellStyle name="Normal 3 2 4 6 2 3" xfId="29928"/>
    <cellStyle name="Normal 3 2 4 6 3" xfId="29929"/>
    <cellStyle name="Normal 3 2 4 6 3 2" xfId="29930"/>
    <cellStyle name="Normal 3 2 4 6 3 3" xfId="29931"/>
    <cellStyle name="Normal 3 2 4 6 4" xfId="29932"/>
    <cellStyle name="Normal 3 2 4 6 4 2" xfId="29933"/>
    <cellStyle name="Normal 3 2 4 6 4 3" xfId="29934"/>
    <cellStyle name="Normal 3 2 4 6 5" xfId="29935"/>
    <cellStyle name="Normal 3 2 4 6 5 2" xfId="29936"/>
    <cellStyle name="Normal 3 2 4 6 5 3" xfId="29937"/>
    <cellStyle name="Normal 3 2 4 6 6" xfId="29938"/>
    <cellStyle name="Normal 3 2 4 6 7" xfId="29939"/>
    <cellStyle name="Normal 3 2 4 7" xfId="29940"/>
    <cellStyle name="Normal 3 2 4 7 2" xfId="29941"/>
    <cellStyle name="Normal 3 2 4 7 2 2" xfId="29942"/>
    <cellStyle name="Normal 3 2 4 7 2 3" xfId="29943"/>
    <cellStyle name="Normal 3 2 4 7 3" xfId="29944"/>
    <cellStyle name="Normal 3 2 4 7 3 2" xfId="29945"/>
    <cellStyle name="Normal 3 2 4 7 3 3" xfId="29946"/>
    <cellStyle name="Normal 3 2 4 7 4" xfId="29947"/>
    <cellStyle name="Normal 3 2 4 7 4 2" xfId="29948"/>
    <cellStyle name="Normal 3 2 4 7 4 3" xfId="29949"/>
    <cellStyle name="Normal 3 2 4 7 5" xfId="29950"/>
    <cellStyle name="Normal 3 2 4 7 5 2" xfId="29951"/>
    <cellStyle name="Normal 3 2 4 7 5 3" xfId="29952"/>
    <cellStyle name="Normal 3 2 4 7 6" xfId="29953"/>
    <cellStyle name="Normal 3 2 4 7 7" xfId="29954"/>
    <cellStyle name="Normal 3 2 4 8" xfId="29955"/>
    <cellStyle name="Normal 3 2 4 8 2" xfId="29956"/>
    <cellStyle name="Normal 3 2 4 8 2 2" xfId="29957"/>
    <cellStyle name="Normal 3 2 4 8 2 3" xfId="29958"/>
    <cellStyle name="Normal 3 2 4 8 3" xfId="29959"/>
    <cellStyle name="Normal 3 2 4 8 3 2" xfId="29960"/>
    <cellStyle name="Normal 3 2 4 8 3 3" xfId="29961"/>
    <cellStyle name="Normal 3 2 4 8 4" xfId="29962"/>
    <cellStyle name="Normal 3 2 4 8 4 2" xfId="29963"/>
    <cellStyle name="Normal 3 2 4 8 4 3" xfId="29964"/>
    <cellStyle name="Normal 3 2 4 8 5" xfId="29965"/>
    <cellStyle name="Normal 3 2 4 8 5 2" xfId="29966"/>
    <cellStyle name="Normal 3 2 4 8 5 3" xfId="29967"/>
    <cellStyle name="Normal 3 2 4 8 6" xfId="29968"/>
    <cellStyle name="Normal 3 2 4 8 7" xfId="29969"/>
    <cellStyle name="Normal 3 2 4 9" xfId="29970"/>
    <cellStyle name="Normal 3 2 4 9 2" xfId="29971"/>
    <cellStyle name="Normal 3 2 4 9 3" xfId="29972"/>
    <cellStyle name="Normal 3 2 5" xfId="29973"/>
    <cellStyle name="Normal 3 2 5 10" xfId="29974"/>
    <cellStyle name="Normal 3 2 5 11" xfId="29975"/>
    <cellStyle name="Normal 3 2 5 2" xfId="29976"/>
    <cellStyle name="Normal 3 2 5 2 2" xfId="29977"/>
    <cellStyle name="Normal 3 2 5 2 2 2" xfId="29978"/>
    <cellStyle name="Normal 3 2 5 2 2 2 2" xfId="29979"/>
    <cellStyle name="Normal 3 2 5 2 2 2 3" xfId="29980"/>
    <cellStyle name="Normal 3 2 5 2 2 3" xfId="29981"/>
    <cellStyle name="Normal 3 2 5 2 2 3 2" xfId="29982"/>
    <cellStyle name="Normal 3 2 5 2 2 3 3" xfId="29983"/>
    <cellStyle name="Normal 3 2 5 2 2 4" xfId="29984"/>
    <cellStyle name="Normal 3 2 5 2 2 4 2" xfId="29985"/>
    <cellStyle name="Normal 3 2 5 2 2 4 3" xfId="29986"/>
    <cellStyle name="Normal 3 2 5 2 2 5" xfId="29987"/>
    <cellStyle name="Normal 3 2 5 2 2 5 2" xfId="29988"/>
    <cellStyle name="Normal 3 2 5 2 2 5 3" xfId="29989"/>
    <cellStyle name="Normal 3 2 5 2 2 6" xfId="29990"/>
    <cellStyle name="Normal 3 2 5 2 2 7" xfId="29991"/>
    <cellStyle name="Normal 3 2 5 2 3" xfId="29992"/>
    <cellStyle name="Normal 3 2 5 2 3 2" xfId="29993"/>
    <cellStyle name="Normal 3 2 5 2 3 3" xfId="29994"/>
    <cellStyle name="Normal 3 2 5 2 4" xfId="29995"/>
    <cellStyle name="Normal 3 2 5 2 4 2" xfId="29996"/>
    <cellStyle name="Normal 3 2 5 2 4 3" xfId="29997"/>
    <cellStyle name="Normal 3 2 5 2 5" xfId="29998"/>
    <cellStyle name="Normal 3 2 5 2 5 2" xfId="29999"/>
    <cellStyle name="Normal 3 2 5 2 5 3" xfId="30000"/>
    <cellStyle name="Normal 3 2 5 2 6" xfId="30001"/>
    <cellStyle name="Normal 3 2 5 2 6 2" xfId="30002"/>
    <cellStyle name="Normal 3 2 5 2 6 3" xfId="30003"/>
    <cellStyle name="Normal 3 2 5 2 7" xfId="30004"/>
    <cellStyle name="Normal 3 2 5 2 8" xfId="30005"/>
    <cellStyle name="Normal 3 2 5 3" xfId="30006"/>
    <cellStyle name="Normal 3 2 5 3 2" xfId="30007"/>
    <cellStyle name="Normal 3 2 5 3 2 2" xfId="30008"/>
    <cellStyle name="Normal 3 2 5 3 2 3" xfId="30009"/>
    <cellStyle name="Normal 3 2 5 3 3" xfId="30010"/>
    <cellStyle name="Normal 3 2 5 3 3 2" xfId="30011"/>
    <cellStyle name="Normal 3 2 5 3 3 3" xfId="30012"/>
    <cellStyle name="Normal 3 2 5 3 4" xfId="30013"/>
    <cellStyle name="Normal 3 2 5 3 4 2" xfId="30014"/>
    <cellStyle name="Normal 3 2 5 3 4 3" xfId="30015"/>
    <cellStyle name="Normal 3 2 5 3 5" xfId="30016"/>
    <cellStyle name="Normal 3 2 5 3 5 2" xfId="30017"/>
    <cellStyle name="Normal 3 2 5 3 5 3" xfId="30018"/>
    <cellStyle name="Normal 3 2 5 3 6" xfId="30019"/>
    <cellStyle name="Normal 3 2 5 3 7" xfId="30020"/>
    <cellStyle name="Normal 3 2 5 4" xfId="30021"/>
    <cellStyle name="Normal 3 2 5 4 2" xfId="30022"/>
    <cellStyle name="Normal 3 2 5 4 2 2" xfId="30023"/>
    <cellStyle name="Normal 3 2 5 4 2 3" xfId="30024"/>
    <cellStyle name="Normal 3 2 5 4 3" xfId="30025"/>
    <cellStyle name="Normal 3 2 5 4 3 2" xfId="30026"/>
    <cellStyle name="Normal 3 2 5 4 3 3" xfId="30027"/>
    <cellStyle name="Normal 3 2 5 4 4" xfId="30028"/>
    <cellStyle name="Normal 3 2 5 4 4 2" xfId="30029"/>
    <cellStyle name="Normal 3 2 5 4 4 3" xfId="30030"/>
    <cellStyle name="Normal 3 2 5 4 5" xfId="30031"/>
    <cellStyle name="Normal 3 2 5 4 5 2" xfId="30032"/>
    <cellStyle name="Normal 3 2 5 4 5 3" xfId="30033"/>
    <cellStyle name="Normal 3 2 5 4 6" xfId="30034"/>
    <cellStyle name="Normal 3 2 5 4 7" xfId="30035"/>
    <cellStyle name="Normal 3 2 5 5" xfId="30036"/>
    <cellStyle name="Normal 3 2 5 5 2" xfId="30037"/>
    <cellStyle name="Normal 3 2 5 5 2 2" xfId="30038"/>
    <cellStyle name="Normal 3 2 5 5 2 3" xfId="30039"/>
    <cellStyle name="Normal 3 2 5 5 3" xfId="30040"/>
    <cellStyle name="Normal 3 2 5 5 3 2" xfId="30041"/>
    <cellStyle name="Normal 3 2 5 5 3 3" xfId="30042"/>
    <cellStyle name="Normal 3 2 5 5 4" xfId="30043"/>
    <cellStyle name="Normal 3 2 5 5 4 2" xfId="30044"/>
    <cellStyle name="Normal 3 2 5 5 4 3" xfId="30045"/>
    <cellStyle name="Normal 3 2 5 5 5" xfId="30046"/>
    <cellStyle name="Normal 3 2 5 5 5 2" xfId="30047"/>
    <cellStyle name="Normal 3 2 5 5 5 3" xfId="30048"/>
    <cellStyle name="Normal 3 2 5 5 6" xfId="30049"/>
    <cellStyle name="Normal 3 2 5 5 7" xfId="30050"/>
    <cellStyle name="Normal 3 2 5 6" xfId="30051"/>
    <cellStyle name="Normal 3 2 5 6 2" xfId="30052"/>
    <cellStyle name="Normal 3 2 5 6 3" xfId="30053"/>
    <cellStyle name="Normal 3 2 5 7" xfId="30054"/>
    <cellStyle name="Normal 3 2 5 7 2" xfId="30055"/>
    <cellStyle name="Normal 3 2 5 7 3" xfId="30056"/>
    <cellStyle name="Normal 3 2 5 8" xfId="30057"/>
    <cellStyle name="Normal 3 2 5 8 2" xfId="30058"/>
    <cellStyle name="Normal 3 2 5 8 3" xfId="30059"/>
    <cellStyle name="Normal 3 2 5 9" xfId="30060"/>
    <cellStyle name="Normal 3 2 5 9 2" xfId="30061"/>
    <cellStyle name="Normal 3 2 5 9 3" xfId="30062"/>
    <cellStyle name="Normal 3 2 6" xfId="30063"/>
    <cellStyle name="Normal 3 2 6 2" xfId="30064"/>
    <cellStyle name="Normal 3 2 6 2 2" xfId="30065"/>
    <cellStyle name="Normal 3 2 6 2 2 2" xfId="30066"/>
    <cellStyle name="Normal 3 2 6 2 2 3" xfId="30067"/>
    <cellStyle name="Normal 3 2 6 2 3" xfId="30068"/>
    <cellStyle name="Normal 3 2 6 2 3 2" xfId="30069"/>
    <cellStyle name="Normal 3 2 6 2 3 3" xfId="30070"/>
    <cellStyle name="Normal 3 2 6 2 4" xfId="30071"/>
    <cellStyle name="Normal 3 2 6 2 4 2" xfId="30072"/>
    <cellStyle name="Normal 3 2 6 2 4 3" xfId="30073"/>
    <cellStyle name="Normal 3 2 6 2 5" xfId="30074"/>
    <cellStyle name="Normal 3 2 6 2 5 2" xfId="30075"/>
    <cellStyle name="Normal 3 2 6 2 5 3" xfId="30076"/>
    <cellStyle name="Normal 3 2 6 2 6" xfId="30077"/>
    <cellStyle name="Normal 3 2 6 2 7" xfId="30078"/>
    <cellStyle name="Normal 3 2 6 3" xfId="30079"/>
    <cellStyle name="Normal 3 2 6 3 2" xfId="30080"/>
    <cellStyle name="Normal 3 2 6 3 3" xfId="30081"/>
    <cellStyle name="Normal 3 2 6 4" xfId="30082"/>
    <cellStyle name="Normal 3 2 6 4 2" xfId="30083"/>
    <cellStyle name="Normal 3 2 6 4 3" xfId="30084"/>
    <cellStyle name="Normal 3 2 6 5" xfId="30085"/>
    <cellStyle name="Normal 3 2 6 5 2" xfId="30086"/>
    <cellStyle name="Normal 3 2 6 5 3" xfId="30087"/>
    <cellStyle name="Normal 3 2 6 6" xfId="30088"/>
    <cellStyle name="Normal 3 2 6 6 2" xfId="30089"/>
    <cellStyle name="Normal 3 2 6 6 3" xfId="30090"/>
    <cellStyle name="Normal 3 2 6 7" xfId="30091"/>
    <cellStyle name="Normal 3 2 6 8" xfId="30092"/>
    <cellStyle name="Normal 3 2 7" xfId="30093"/>
    <cellStyle name="Normal 3 2 8" xfId="30094"/>
    <cellStyle name="Normal 3 2 8 2" xfId="30095"/>
    <cellStyle name="Normal 3 2 8 2 2" xfId="30096"/>
    <cellStyle name="Normal 3 2 8 2 2 2" xfId="30097"/>
    <cellStyle name="Normal 3 2 8 2 2 3" xfId="30098"/>
    <cellStyle name="Normal 3 2 8 2 3" xfId="30099"/>
    <cellStyle name="Normal 3 2 8 2 3 2" xfId="30100"/>
    <cellStyle name="Normal 3 2 8 2 3 3" xfId="30101"/>
    <cellStyle name="Normal 3 2 8 2 4" xfId="30102"/>
    <cellStyle name="Normal 3 2 8 2 4 2" xfId="30103"/>
    <cellStyle name="Normal 3 2 8 2 4 3" xfId="30104"/>
    <cellStyle name="Normal 3 2 8 2 5" xfId="30105"/>
    <cellStyle name="Normal 3 2 8 2 5 2" xfId="30106"/>
    <cellStyle name="Normal 3 2 8 2 5 3" xfId="30107"/>
    <cellStyle name="Normal 3 2 8 2 6" xfId="30108"/>
    <cellStyle name="Normal 3 2 8 2 7" xfId="30109"/>
    <cellStyle name="Normal 3 2 8 3" xfId="30110"/>
    <cellStyle name="Normal 3 2 8 3 2" xfId="30111"/>
    <cellStyle name="Normal 3 2 8 3 3" xfId="30112"/>
    <cellStyle name="Normal 3 2 8 4" xfId="30113"/>
    <cellStyle name="Normal 3 2 8 4 2" xfId="30114"/>
    <cellStyle name="Normal 3 2 8 4 3" xfId="30115"/>
    <cellStyle name="Normal 3 2 8 5" xfId="30116"/>
    <cellStyle name="Normal 3 2 8 5 2" xfId="30117"/>
    <cellStyle name="Normal 3 2 8 5 3" xfId="30118"/>
    <cellStyle name="Normal 3 2 8 6" xfId="30119"/>
    <cellStyle name="Normal 3 2 8 6 2" xfId="30120"/>
    <cellStyle name="Normal 3 2 8 6 3" xfId="30121"/>
    <cellStyle name="Normal 3 2 8 7" xfId="30122"/>
    <cellStyle name="Normal 3 2 8 8" xfId="30123"/>
    <cellStyle name="Normal 3 2 9" xfId="30124"/>
    <cellStyle name="Normal 3 2 9 2" xfId="30125"/>
    <cellStyle name="Normal 3 2 9 2 2" xfId="30126"/>
    <cellStyle name="Normal 3 2 9 2 2 2" xfId="30127"/>
    <cellStyle name="Normal 3 2 9 2 2 3" xfId="30128"/>
    <cellStyle name="Normal 3 2 9 2 3" xfId="30129"/>
    <cellStyle name="Normal 3 2 9 2 3 2" xfId="30130"/>
    <cellStyle name="Normal 3 2 9 2 3 3" xfId="30131"/>
    <cellStyle name="Normal 3 2 9 2 4" xfId="30132"/>
    <cellStyle name="Normal 3 2 9 2 4 2" xfId="30133"/>
    <cellStyle name="Normal 3 2 9 2 4 3" xfId="30134"/>
    <cellStyle name="Normal 3 2 9 2 5" xfId="30135"/>
    <cellStyle name="Normal 3 2 9 2 5 2" xfId="30136"/>
    <cellStyle name="Normal 3 2 9 2 5 3" xfId="30137"/>
    <cellStyle name="Normal 3 2 9 2 6" xfId="30138"/>
    <cellStyle name="Normal 3 2 9 2 7" xfId="30139"/>
    <cellStyle name="Normal 3 2 9 3" xfId="30140"/>
    <cellStyle name="Normal 3 2 9 3 2" xfId="30141"/>
    <cellStyle name="Normal 3 2 9 3 3" xfId="30142"/>
    <cellStyle name="Normal 3 2 9 4" xfId="30143"/>
    <cellStyle name="Normal 3 2 9 4 2" xfId="30144"/>
    <cellStyle name="Normal 3 2 9 4 3" xfId="30145"/>
    <cellStyle name="Normal 3 2 9 5" xfId="30146"/>
    <cellStyle name="Normal 3 2 9 5 2" xfId="30147"/>
    <cellStyle name="Normal 3 2 9 5 3" xfId="30148"/>
    <cellStyle name="Normal 3 2 9 6" xfId="30149"/>
    <cellStyle name="Normal 3 2 9 6 2" xfId="30150"/>
    <cellStyle name="Normal 3 2 9 6 3" xfId="30151"/>
    <cellStyle name="Normal 3 2 9 7" xfId="30152"/>
    <cellStyle name="Normal 3 2 9 8" xfId="30153"/>
    <cellStyle name="Normal 3 2_Exec Summ" xfId="30154"/>
    <cellStyle name="Normal 3 20" xfId="30155"/>
    <cellStyle name="Normal 3 21" xfId="28222"/>
    <cellStyle name="Normal 3 3" xfId="1059"/>
    <cellStyle name="Normal 3 3 10" xfId="30156"/>
    <cellStyle name="Normal 3 3 10 2" xfId="30157"/>
    <cellStyle name="Normal 3 3 10 2 2" xfId="30158"/>
    <cellStyle name="Normal 3 3 10 2 3" xfId="30159"/>
    <cellStyle name="Normal 3 3 10 3" xfId="30160"/>
    <cellStyle name="Normal 3 3 10 3 2" xfId="30161"/>
    <cellStyle name="Normal 3 3 10 3 3" xfId="30162"/>
    <cellStyle name="Normal 3 3 10 4" xfId="30163"/>
    <cellStyle name="Normal 3 3 10 4 2" xfId="30164"/>
    <cellStyle name="Normal 3 3 10 4 3" xfId="30165"/>
    <cellStyle name="Normal 3 3 10 5" xfId="30166"/>
    <cellStyle name="Normal 3 3 10 5 2" xfId="30167"/>
    <cellStyle name="Normal 3 3 10 5 3" xfId="30168"/>
    <cellStyle name="Normal 3 3 10 6" xfId="30169"/>
    <cellStyle name="Normal 3 3 10 7" xfId="30170"/>
    <cellStyle name="Normal 3 3 11" xfId="30171"/>
    <cellStyle name="Normal 3 3 11 2" xfId="30172"/>
    <cellStyle name="Normal 3 3 11 2 2" xfId="30173"/>
    <cellStyle name="Normal 3 3 11 2 3" xfId="30174"/>
    <cellStyle name="Normal 3 3 11 3" xfId="30175"/>
    <cellStyle name="Normal 3 3 11 3 2" xfId="30176"/>
    <cellStyle name="Normal 3 3 11 3 3" xfId="30177"/>
    <cellStyle name="Normal 3 3 11 4" xfId="30178"/>
    <cellStyle name="Normal 3 3 11 4 2" xfId="30179"/>
    <cellStyle name="Normal 3 3 11 4 3" xfId="30180"/>
    <cellStyle name="Normal 3 3 11 5" xfId="30181"/>
    <cellStyle name="Normal 3 3 11 5 2" xfId="30182"/>
    <cellStyle name="Normal 3 3 11 5 3" xfId="30183"/>
    <cellStyle name="Normal 3 3 11 6" xfId="30184"/>
    <cellStyle name="Normal 3 3 11 7" xfId="30185"/>
    <cellStyle name="Normal 3 3 12" xfId="30186"/>
    <cellStyle name="Normal 3 3 12 2" xfId="30187"/>
    <cellStyle name="Normal 3 3 12 3" xfId="30188"/>
    <cellStyle name="Normal 3 3 13" xfId="30189"/>
    <cellStyle name="Normal 3 3 13 2" xfId="30190"/>
    <cellStyle name="Normal 3 3 13 3" xfId="30191"/>
    <cellStyle name="Normal 3 3 14" xfId="30192"/>
    <cellStyle name="Normal 3 3 14 2" xfId="30193"/>
    <cellStyle name="Normal 3 3 14 3" xfId="30194"/>
    <cellStyle name="Normal 3 3 15" xfId="30195"/>
    <cellStyle name="Normal 3 3 15 2" xfId="30196"/>
    <cellStyle name="Normal 3 3 15 3" xfId="30197"/>
    <cellStyle name="Normal 3 3 16" xfId="30198"/>
    <cellStyle name="Normal 3 3 17" xfId="30199"/>
    <cellStyle name="Normal 3 3 2" xfId="1525"/>
    <cellStyle name="Normal 3 3 2 10" xfId="30200"/>
    <cellStyle name="Normal 3 3 2 10 2" xfId="30201"/>
    <cellStyle name="Normal 3 3 2 10 3" xfId="30202"/>
    <cellStyle name="Normal 3 3 2 11" xfId="30203"/>
    <cellStyle name="Normal 3 3 2 11 2" xfId="30204"/>
    <cellStyle name="Normal 3 3 2 11 3" xfId="30205"/>
    <cellStyle name="Normal 3 3 2 12" xfId="30206"/>
    <cellStyle name="Normal 3 3 2 12 2" xfId="30207"/>
    <cellStyle name="Normal 3 3 2 12 3" xfId="30208"/>
    <cellStyle name="Normal 3 3 2 13" xfId="30209"/>
    <cellStyle name="Normal 3 3 2 13 2" xfId="30210"/>
    <cellStyle name="Normal 3 3 2 13 3" xfId="30211"/>
    <cellStyle name="Normal 3 3 2 14" xfId="30212"/>
    <cellStyle name="Normal 3 3 2 15" xfId="30213"/>
    <cellStyle name="Normal 3 3 2 2" xfId="30214"/>
    <cellStyle name="Normal 3 3 2 2 10" xfId="30215"/>
    <cellStyle name="Normal 3 3 2 2 10 2" xfId="30216"/>
    <cellStyle name="Normal 3 3 2 2 10 3" xfId="30217"/>
    <cellStyle name="Normal 3 3 2 2 11" xfId="30218"/>
    <cellStyle name="Normal 3 3 2 2 11 2" xfId="30219"/>
    <cellStyle name="Normal 3 3 2 2 11 3" xfId="30220"/>
    <cellStyle name="Normal 3 3 2 2 12" xfId="30221"/>
    <cellStyle name="Normal 3 3 2 2 12 2" xfId="30222"/>
    <cellStyle name="Normal 3 3 2 2 12 3" xfId="30223"/>
    <cellStyle name="Normal 3 3 2 2 13" xfId="30224"/>
    <cellStyle name="Normal 3 3 2 2 14" xfId="30225"/>
    <cellStyle name="Normal 3 3 2 2 2" xfId="30226"/>
    <cellStyle name="Normal 3 3 2 2 2 10" xfId="30227"/>
    <cellStyle name="Normal 3 3 2 2 2 11" xfId="30228"/>
    <cellStyle name="Normal 3 3 2 2 2 2" xfId="30229"/>
    <cellStyle name="Normal 3 3 2 2 2 2 2" xfId="30230"/>
    <cellStyle name="Normal 3 3 2 2 2 2 2 2" xfId="30231"/>
    <cellStyle name="Normal 3 3 2 2 2 2 2 2 2" xfId="30232"/>
    <cellStyle name="Normal 3 3 2 2 2 2 2 2 3" xfId="30233"/>
    <cellStyle name="Normal 3 3 2 2 2 2 2 3" xfId="30234"/>
    <cellStyle name="Normal 3 3 2 2 2 2 2 3 2" xfId="30235"/>
    <cellStyle name="Normal 3 3 2 2 2 2 2 3 3" xfId="30236"/>
    <cellStyle name="Normal 3 3 2 2 2 2 2 4" xfId="30237"/>
    <cellStyle name="Normal 3 3 2 2 2 2 2 4 2" xfId="30238"/>
    <cellStyle name="Normal 3 3 2 2 2 2 2 4 3" xfId="30239"/>
    <cellStyle name="Normal 3 3 2 2 2 2 2 5" xfId="30240"/>
    <cellStyle name="Normal 3 3 2 2 2 2 2 5 2" xfId="30241"/>
    <cellStyle name="Normal 3 3 2 2 2 2 2 5 3" xfId="30242"/>
    <cellStyle name="Normal 3 3 2 2 2 2 2 6" xfId="30243"/>
    <cellStyle name="Normal 3 3 2 2 2 2 2 7" xfId="30244"/>
    <cellStyle name="Normal 3 3 2 2 2 2 3" xfId="30245"/>
    <cellStyle name="Normal 3 3 2 2 2 2 3 2" xfId="30246"/>
    <cellStyle name="Normal 3 3 2 2 2 2 3 3" xfId="30247"/>
    <cellStyle name="Normal 3 3 2 2 2 2 4" xfId="30248"/>
    <cellStyle name="Normal 3 3 2 2 2 2 4 2" xfId="30249"/>
    <cellStyle name="Normal 3 3 2 2 2 2 4 3" xfId="30250"/>
    <cellStyle name="Normal 3 3 2 2 2 2 5" xfId="30251"/>
    <cellStyle name="Normal 3 3 2 2 2 2 5 2" xfId="30252"/>
    <cellStyle name="Normal 3 3 2 2 2 2 5 3" xfId="30253"/>
    <cellStyle name="Normal 3 3 2 2 2 2 6" xfId="30254"/>
    <cellStyle name="Normal 3 3 2 2 2 2 6 2" xfId="30255"/>
    <cellStyle name="Normal 3 3 2 2 2 2 6 3" xfId="30256"/>
    <cellStyle name="Normal 3 3 2 2 2 2 7" xfId="30257"/>
    <cellStyle name="Normal 3 3 2 2 2 2 8" xfId="30258"/>
    <cellStyle name="Normal 3 3 2 2 2 3" xfId="30259"/>
    <cellStyle name="Normal 3 3 2 2 2 3 2" xfId="30260"/>
    <cellStyle name="Normal 3 3 2 2 2 3 2 2" xfId="30261"/>
    <cellStyle name="Normal 3 3 2 2 2 3 2 3" xfId="30262"/>
    <cellStyle name="Normal 3 3 2 2 2 3 3" xfId="30263"/>
    <cellStyle name="Normal 3 3 2 2 2 3 3 2" xfId="30264"/>
    <cellStyle name="Normal 3 3 2 2 2 3 3 3" xfId="30265"/>
    <cellStyle name="Normal 3 3 2 2 2 3 4" xfId="30266"/>
    <cellStyle name="Normal 3 3 2 2 2 3 4 2" xfId="30267"/>
    <cellStyle name="Normal 3 3 2 2 2 3 4 3" xfId="30268"/>
    <cellStyle name="Normal 3 3 2 2 2 3 5" xfId="30269"/>
    <cellStyle name="Normal 3 3 2 2 2 3 5 2" xfId="30270"/>
    <cellStyle name="Normal 3 3 2 2 2 3 5 3" xfId="30271"/>
    <cellStyle name="Normal 3 3 2 2 2 3 6" xfId="30272"/>
    <cellStyle name="Normal 3 3 2 2 2 3 7" xfId="30273"/>
    <cellStyle name="Normal 3 3 2 2 2 4" xfId="30274"/>
    <cellStyle name="Normal 3 3 2 2 2 4 2" xfId="30275"/>
    <cellStyle name="Normal 3 3 2 2 2 4 2 2" xfId="30276"/>
    <cellStyle name="Normal 3 3 2 2 2 4 2 3" xfId="30277"/>
    <cellStyle name="Normal 3 3 2 2 2 4 3" xfId="30278"/>
    <cellStyle name="Normal 3 3 2 2 2 4 3 2" xfId="30279"/>
    <cellStyle name="Normal 3 3 2 2 2 4 3 3" xfId="30280"/>
    <cellStyle name="Normal 3 3 2 2 2 4 4" xfId="30281"/>
    <cellStyle name="Normal 3 3 2 2 2 4 4 2" xfId="30282"/>
    <cellStyle name="Normal 3 3 2 2 2 4 4 3" xfId="30283"/>
    <cellStyle name="Normal 3 3 2 2 2 4 5" xfId="30284"/>
    <cellStyle name="Normal 3 3 2 2 2 4 5 2" xfId="30285"/>
    <cellStyle name="Normal 3 3 2 2 2 4 5 3" xfId="30286"/>
    <cellStyle name="Normal 3 3 2 2 2 4 6" xfId="30287"/>
    <cellStyle name="Normal 3 3 2 2 2 4 7" xfId="30288"/>
    <cellStyle name="Normal 3 3 2 2 2 5" xfId="30289"/>
    <cellStyle name="Normal 3 3 2 2 2 5 2" xfId="30290"/>
    <cellStyle name="Normal 3 3 2 2 2 5 2 2" xfId="30291"/>
    <cellStyle name="Normal 3 3 2 2 2 5 2 3" xfId="30292"/>
    <cellStyle name="Normal 3 3 2 2 2 5 3" xfId="30293"/>
    <cellStyle name="Normal 3 3 2 2 2 5 3 2" xfId="30294"/>
    <cellStyle name="Normal 3 3 2 2 2 5 3 3" xfId="30295"/>
    <cellStyle name="Normal 3 3 2 2 2 5 4" xfId="30296"/>
    <cellStyle name="Normal 3 3 2 2 2 5 4 2" xfId="30297"/>
    <cellStyle name="Normal 3 3 2 2 2 5 4 3" xfId="30298"/>
    <cellStyle name="Normal 3 3 2 2 2 5 5" xfId="30299"/>
    <cellStyle name="Normal 3 3 2 2 2 5 5 2" xfId="30300"/>
    <cellStyle name="Normal 3 3 2 2 2 5 5 3" xfId="30301"/>
    <cellStyle name="Normal 3 3 2 2 2 5 6" xfId="30302"/>
    <cellStyle name="Normal 3 3 2 2 2 5 7" xfId="30303"/>
    <cellStyle name="Normal 3 3 2 2 2 6" xfId="30304"/>
    <cellStyle name="Normal 3 3 2 2 2 6 2" xfId="30305"/>
    <cellStyle name="Normal 3 3 2 2 2 6 3" xfId="30306"/>
    <cellStyle name="Normal 3 3 2 2 2 7" xfId="30307"/>
    <cellStyle name="Normal 3 3 2 2 2 7 2" xfId="30308"/>
    <cellStyle name="Normal 3 3 2 2 2 7 3" xfId="30309"/>
    <cellStyle name="Normal 3 3 2 2 2 8" xfId="30310"/>
    <cellStyle name="Normal 3 3 2 2 2 8 2" xfId="30311"/>
    <cellStyle name="Normal 3 3 2 2 2 8 3" xfId="30312"/>
    <cellStyle name="Normal 3 3 2 2 2 9" xfId="30313"/>
    <cellStyle name="Normal 3 3 2 2 2 9 2" xfId="30314"/>
    <cellStyle name="Normal 3 3 2 2 2 9 3" xfId="30315"/>
    <cellStyle name="Normal 3 3 2 2 3" xfId="30316"/>
    <cellStyle name="Normal 3 3 2 2 3 2" xfId="30317"/>
    <cellStyle name="Normal 3 3 2 2 3 2 2" xfId="30318"/>
    <cellStyle name="Normal 3 3 2 2 3 2 2 2" xfId="30319"/>
    <cellStyle name="Normal 3 3 2 2 3 2 2 3" xfId="30320"/>
    <cellStyle name="Normal 3 3 2 2 3 2 3" xfId="30321"/>
    <cellStyle name="Normal 3 3 2 2 3 2 3 2" xfId="30322"/>
    <cellStyle name="Normal 3 3 2 2 3 2 3 3" xfId="30323"/>
    <cellStyle name="Normal 3 3 2 2 3 2 4" xfId="30324"/>
    <cellStyle name="Normal 3 3 2 2 3 2 4 2" xfId="30325"/>
    <cellStyle name="Normal 3 3 2 2 3 2 4 3" xfId="30326"/>
    <cellStyle name="Normal 3 3 2 2 3 2 5" xfId="30327"/>
    <cellStyle name="Normal 3 3 2 2 3 2 5 2" xfId="30328"/>
    <cellStyle name="Normal 3 3 2 2 3 2 5 3" xfId="30329"/>
    <cellStyle name="Normal 3 3 2 2 3 2 6" xfId="30330"/>
    <cellStyle name="Normal 3 3 2 2 3 2 7" xfId="30331"/>
    <cellStyle name="Normal 3 3 2 2 3 3" xfId="30332"/>
    <cellStyle name="Normal 3 3 2 2 3 3 2" xfId="30333"/>
    <cellStyle name="Normal 3 3 2 2 3 3 3" xfId="30334"/>
    <cellStyle name="Normal 3 3 2 2 3 4" xfId="30335"/>
    <cellStyle name="Normal 3 3 2 2 3 4 2" xfId="30336"/>
    <cellStyle name="Normal 3 3 2 2 3 4 3" xfId="30337"/>
    <cellStyle name="Normal 3 3 2 2 3 5" xfId="30338"/>
    <cellStyle name="Normal 3 3 2 2 3 5 2" xfId="30339"/>
    <cellStyle name="Normal 3 3 2 2 3 5 3" xfId="30340"/>
    <cellStyle name="Normal 3 3 2 2 3 6" xfId="30341"/>
    <cellStyle name="Normal 3 3 2 2 3 6 2" xfId="30342"/>
    <cellStyle name="Normal 3 3 2 2 3 6 3" xfId="30343"/>
    <cellStyle name="Normal 3 3 2 2 3 7" xfId="30344"/>
    <cellStyle name="Normal 3 3 2 2 3 8" xfId="30345"/>
    <cellStyle name="Normal 3 3 2 2 4" xfId="30346"/>
    <cellStyle name="Normal 3 3 2 2 4 2" xfId="30347"/>
    <cellStyle name="Normal 3 3 2 2 4 2 2" xfId="30348"/>
    <cellStyle name="Normal 3 3 2 2 4 2 2 2" xfId="30349"/>
    <cellStyle name="Normal 3 3 2 2 4 2 2 3" xfId="30350"/>
    <cellStyle name="Normal 3 3 2 2 4 2 3" xfId="30351"/>
    <cellStyle name="Normal 3 3 2 2 4 2 3 2" xfId="30352"/>
    <cellStyle name="Normal 3 3 2 2 4 2 3 3" xfId="30353"/>
    <cellStyle name="Normal 3 3 2 2 4 2 4" xfId="30354"/>
    <cellStyle name="Normal 3 3 2 2 4 2 4 2" xfId="30355"/>
    <cellStyle name="Normal 3 3 2 2 4 2 4 3" xfId="30356"/>
    <cellStyle name="Normal 3 3 2 2 4 2 5" xfId="30357"/>
    <cellStyle name="Normal 3 3 2 2 4 2 5 2" xfId="30358"/>
    <cellStyle name="Normal 3 3 2 2 4 2 5 3" xfId="30359"/>
    <cellStyle name="Normal 3 3 2 2 4 2 6" xfId="30360"/>
    <cellStyle name="Normal 3 3 2 2 4 2 7" xfId="30361"/>
    <cellStyle name="Normal 3 3 2 2 4 3" xfId="30362"/>
    <cellStyle name="Normal 3 3 2 2 4 3 2" xfId="30363"/>
    <cellStyle name="Normal 3 3 2 2 4 3 3" xfId="30364"/>
    <cellStyle name="Normal 3 3 2 2 4 4" xfId="30365"/>
    <cellStyle name="Normal 3 3 2 2 4 4 2" xfId="30366"/>
    <cellStyle name="Normal 3 3 2 2 4 4 3" xfId="30367"/>
    <cellStyle name="Normal 3 3 2 2 4 5" xfId="30368"/>
    <cellStyle name="Normal 3 3 2 2 4 5 2" xfId="30369"/>
    <cellStyle name="Normal 3 3 2 2 4 5 3" xfId="30370"/>
    <cellStyle name="Normal 3 3 2 2 4 6" xfId="30371"/>
    <cellStyle name="Normal 3 3 2 2 4 6 2" xfId="30372"/>
    <cellStyle name="Normal 3 3 2 2 4 6 3" xfId="30373"/>
    <cellStyle name="Normal 3 3 2 2 4 7" xfId="30374"/>
    <cellStyle name="Normal 3 3 2 2 4 8" xfId="30375"/>
    <cellStyle name="Normal 3 3 2 2 5" xfId="30376"/>
    <cellStyle name="Normal 3 3 2 2 5 2" xfId="30377"/>
    <cellStyle name="Normal 3 3 2 2 5 2 2" xfId="30378"/>
    <cellStyle name="Normal 3 3 2 2 5 2 3" xfId="30379"/>
    <cellStyle name="Normal 3 3 2 2 5 3" xfId="30380"/>
    <cellStyle name="Normal 3 3 2 2 5 3 2" xfId="30381"/>
    <cellStyle name="Normal 3 3 2 2 5 3 3" xfId="30382"/>
    <cellStyle name="Normal 3 3 2 2 5 4" xfId="30383"/>
    <cellStyle name="Normal 3 3 2 2 5 4 2" xfId="30384"/>
    <cellStyle name="Normal 3 3 2 2 5 4 3" xfId="30385"/>
    <cellStyle name="Normal 3 3 2 2 5 5" xfId="30386"/>
    <cellStyle name="Normal 3 3 2 2 5 5 2" xfId="30387"/>
    <cellStyle name="Normal 3 3 2 2 5 5 3" xfId="30388"/>
    <cellStyle name="Normal 3 3 2 2 5 6" xfId="30389"/>
    <cellStyle name="Normal 3 3 2 2 5 7" xfId="30390"/>
    <cellStyle name="Normal 3 3 2 2 6" xfId="30391"/>
    <cellStyle name="Normal 3 3 2 2 6 2" xfId="30392"/>
    <cellStyle name="Normal 3 3 2 2 6 2 2" xfId="30393"/>
    <cellStyle name="Normal 3 3 2 2 6 2 3" xfId="30394"/>
    <cellStyle name="Normal 3 3 2 2 6 3" xfId="30395"/>
    <cellStyle name="Normal 3 3 2 2 6 3 2" xfId="30396"/>
    <cellStyle name="Normal 3 3 2 2 6 3 3" xfId="30397"/>
    <cellStyle name="Normal 3 3 2 2 6 4" xfId="30398"/>
    <cellStyle name="Normal 3 3 2 2 6 4 2" xfId="30399"/>
    <cellStyle name="Normal 3 3 2 2 6 4 3" xfId="30400"/>
    <cellStyle name="Normal 3 3 2 2 6 5" xfId="30401"/>
    <cellStyle name="Normal 3 3 2 2 6 5 2" xfId="30402"/>
    <cellStyle name="Normal 3 3 2 2 6 5 3" xfId="30403"/>
    <cellStyle name="Normal 3 3 2 2 6 6" xfId="30404"/>
    <cellStyle name="Normal 3 3 2 2 6 7" xfId="30405"/>
    <cellStyle name="Normal 3 3 2 2 7" xfId="30406"/>
    <cellStyle name="Normal 3 3 2 2 7 2" xfId="30407"/>
    <cellStyle name="Normal 3 3 2 2 7 2 2" xfId="30408"/>
    <cellStyle name="Normal 3 3 2 2 7 2 3" xfId="30409"/>
    <cellStyle name="Normal 3 3 2 2 7 3" xfId="30410"/>
    <cellStyle name="Normal 3 3 2 2 7 3 2" xfId="30411"/>
    <cellStyle name="Normal 3 3 2 2 7 3 3" xfId="30412"/>
    <cellStyle name="Normal 3 3 2 2 7 4" xfId="30413"/>
    <cellStyle name="Normal 3 3 2 2 7 4 2" xfId="30414"/>
    <cellStyle name="Normal 3 3 2 2 7 4 3" xfId="30415"/>
    <cellStyle name="Normal 3 3 2 2 7 5" xfId="30416"/>
    <cellStyle name="Normal 3 3 2 2 7 5 2" xfId="30417"/>
    <cellStyle name="Normal 3 3 2 2 7 5 3" xfId="30418"/>
    <cellStyle name="Normal 3 3 2 2 7 6" xfId="30419"/>
    <cellStyle name="Normal 3 3 2 2 7 7" xfId="30420"/>
    <cellStyle name="Normal 3 3 2 2 8" xfId="30421"/>
    <cellStyle name="Normal 3 3 2 2 8 2" xfId="30422"/>
    <cellStyle name="Normal 3 3 2 2 8 2 2" xfId="30423"/>
    <cellStyle name="Normal 3 3 2 2 8 2 3" xfId="30424"/>
    <cellStyle name="Normal 3 3 2 2 8 3" xfId="30425"/>
    <cellStyle name="Normal 3 3 2 2 8 3 2" xfId="30426"/>
    <cellStyle name="Normal 3 3 2 2 8 3 3" xfId="30427"/>
    <cellStyle name="Normal 3 3 2 2 8 4" xfId="30428"/>
    <cellStyle name="Normal 3 3 2 2 8 4 2" xfId="30429"/>
    <cellStyle name="Normal 3 3 2 2 8 4 3" xfId="30430"/>
    <cellStyle name="Normal 3 3 2 2 8 5" xfId="30431"/>
    <cellStyle name="Normal 3 3 2 2 8 5 2" xfId="30432"/>
    <cellStyle name="Normal 3 3 2 2 8 5 3" xfId="30433"/>
    <cellStyle name="Normal 3 3 2 2 8 6" xfId="30434"/>
    <cellStyle name="Normal 3 3 2 2 8 7" xfId="30435"/>
    <cellStyle name="Normal 3 3 2 2 9" xfId="30436"/>
    <cellStyle name="Normal 3 3 2 2 9 2" xfId="30437"/>
    <cellStyle name="Normal 3 3 2 2 9 3" xfId="30438"/>
    <cellStyle name="Normal 3 3 2 3" xfId="30439"/>
    <cellStyle name="Normal 3 3 2 3 10" xfId="30440"/>
    <cellStyle name="Normal 3 3 2 3 11" xfId="30441"/>
    <cellStyle name="Normal 3 3 2 3 2" xfId="30442"/>
    <cellStyle name="Normal 3 3 2 3 2 2" xfId="30443"/>
    <cellStyle name="Normal 3 3 2 3 2 2 2" xfId="30444"/>
    <cellStyle name="Normal 3 3 2 3 2 2 2 2" xfId="30445"/>
    <cellStyle name="Normal 3 3 2 3 2 2 2 3" xfId="30446"/>
    <cellStyle name="Normal 3 3 2 3 2 2 3" xfId="30447"/>
    <cellStyle name="Normal 3 3 2 3 2 2 3 2" xfId="30448"/>
    <cellStyle name="Normal 3 3 2 3 2 2 3 3" xfId="30449"/>
    <cellStyle name="Normal 3 3 2 3 2 2 4" xfId="30450"/>
    <cellStyle name="Normal 3 3 2 3 2 2 4 2" xfId="30451"/>
    <cellStyle name="Normal 3 3 2 3 2 2 4 3" xfId="30452"/>
    <cellStyle name="Normal 3 3 2 3 2 2 5" xfId="30453"/>
    <cellStyle name="Normal 3 3 2 3 2 2 5 2" xfId="30454"/>
    <cellStyle name="Normal 3 3 2 3 2 2 5 3" xfId="30455"/>
    <cellStyle name="Normal 3 3 2 3 2 2 6" xfId="30456"/>
    <cellStyle name="Normal 3 3 2 3 2 2 7" xfId="30457"/>
    <cellStyle name="Normal 3 3 2 3 2 3" xfId="30458"/>
    <cellStyle name="Normal 3 3 2 3 2 3 2" xfId="30459"/>
    <cellStyle name="Normal 3 3 2 3 2 3 3" xfId="30460"/>
    <cellStyle name="Normal 3 3 2 3 2 4" xfId="30461"/>
    <cellStyle name="Normal 3 3 2 3 2 4 2" xfId="30462"/>
    <cellStyle name="Normal 3 3 2 3 2 4 3" xfId="30463"/>
    <cellStyle name="Normal 3 3 2 3 2 5" xfId="30464"/>
    <cellStyle name="Normal 3 3 2 3 2 5 2" xfId="30465"/>
    <cellStyle name="Normal 3 3 2 3 2 5 3" xfId="30466"/>
    <cellStyle name="Normal 3 3 2 3 2 6" xfId="30467"/>
    <cellStyle name="Normal 3 3 2 3 2 6 2" xfId="30468"/>
    <cellStyle name="Normal 3 3 2 3 2 6 3" xfId="30469"/>
    <cellStyle name="Normal 3 3 2 3 2 7" xfId="30470"/>
    <cellStyle name="Normal 3 3 2 3 2 8" xfId="30471"/>
    <cellStyle name="Normal 3 3 2 3 3" xfId="30472"/>
    <cellStyle name="Normal 3 3 2 3 3 2" xfId="30473"/>
    <cellStyle name="Normal 3 3 2 3 3 2 2" xfId="30474"/>
    <cellStyle name="Normal 3 3 2 3 3 2 3" xfId="30475"/>
    <cellStyle name="Normal 3 3 2 3 3 3" xfId="30476"/>
    <cellStyle name="Normal 3 3 2 3 3 3 2" xfId="30477"/>
    <cellStyle name="Normal 3 3 2 3 3 3 3" xfId="30478"/>
    <cellStyle name="Normal 3 3 2 3 3 4" xfId="30479"/>
    <cellStyle name="Normal 3 3 2 3 3 4 2" xfId="30480"/>
    <cellStyle name="Normal 3 3 2 3 3 4 3" xfId="30481"/>
    <cellStyle name="Normal 3 3 2 3 3 5" xfId="30482"/>
    <cellStyle name="Normal 3 3 2 3 3 5 2" xfId="30483"/>
    <cellStyle name="Normal 3 3 2 3 3 5 3" xfId="30484"/>
    <cellStyle name="Normal 3 3 2 3 3 6" xfId="30485"/>
    <cellStyle name="Normal 3 3 2 3 3 7" xfId="30486"/>
    <cellStyle name="Normal 3 3 2 3 4" xfId="30487"/>
    <cellStyle name="Normal 3 3 2 3 4 2" xfId="30488"/>
    <cellStyle name="Normal 3 3 2 3 4 2 2" xfId="30489"/>
    <cellStyle name="Normal 3 3 2 3 4 2 3" xfId="30490"/>
    <cellStyle name="Normal 3 3 2 3 4 3" xfId="30491"/>
    <cellStyle name="Normal 3 3 2 3 4 3 2" xfId="30492"/>
    <cellStyle name="Normal 3 3 2 3 4 3 3" xfId="30493"/>
    <cellStyle name="Normal 3 3 2 3 4 4" xfId="30494"/>
    <cellStyle name="Normal 3 3 2 3 4 4 2" xfId="30495"/>
    <cellStyle name="Normal 3 3 2 3 4 4 3" xfId="30496"/>
    <cellStyle name="Normal 3 3 2 3 4 5" xfId="30497"/>
    <cellStyle name="Normal 3 3 2 3 4 5 2" xfId="30498"/>
    <cellStyle name="Normal 3 3 2 3 4 5 3" xfId="30499"/>
    <cellStyle name="Normal 3 3 2 3 4 6" xfId="30500"/>
    <cellStyle name="Normal 3 3 2 3 4 7" xfId="30501"/>
    <cellStyle name="Normal 3 3 2 3 5" xfId="30502"/>
    <cellStyle name="Normal 3 3 2 3 5 2" xfId="30503"/>
    <cellStyle name="Normal 3 3 2 3 5 2 2" xfId="30504"/>
    <cellStyle name="Normal 3 3 2 3 5 2 3" xfId="30505"/>
    <cellStyle name="Normal 3 3 2 3 5 3" xfId="30506"/>
    <cellStyle name="Normal 3 3 2 3 5 3 2" xfId="30507"/>
    <cellStyle name="Normal 3 3 2 3 5 3 3" xfId="30508"/>
    <cellStyle name="Normal 3 3 2 3 5 4" xfId="30509"/>
    <cellStyle name="Normal 3 3 2 3 5 4 2" xfId="30510"/>
    <cellStyle name="Normal 3 3 2 3 5 4 3" xfId="30511"/>
    <cellStyle name="Normal 3 3 2 3 5 5" xfId="30512"/>
    <cellStyle name="Normal 3 3 2 3 5 5 2" xfId="30513"/>
    <cellStyle name="Normal 3 3 2 3 5 5 3" xfId="30514"/>
    <cellStyle name="Normal 3 3 2 3 5 6" xfId="30515"/>
    <cellStyle name="Normal 3 3 2 3 5 7" xfId="30516"/>
    <cellStyle name="Normal 3 3 2 3 6" xfId="30517"/>
    <cellStyle name="Normal 3 3 2 3 6 2" xfId="30518"/>
    <cellStyle name="Normal 3 3 2 3 6 3" xfId="30519"/>
    <cellStyle name="Normal 3 3 2 3 7" xfId="30520"/>
    <cellStyle name="Normal 3 3 2 3 7 2" xfId="30521"/>
    <cellStyle name="Normal 3 3 2 3 7 3" xfId="30522"/>
    <cellStyle name="Normal 3 3 2 3 8" xfId="30523"/>
    <cellStyle name="Normal 3 3 2 3 8 2" xfId="30524"/>
    <cellStyle name="Normal 3 3 2 3 8 3" xfId="30525"/>
    <cellStyle name="Normal 3 3 2 3 9" xfId="30526"/>
    <cellStyle name="Normal 3 3 2 3 9 2" xfId="30527"/>
    <cellStyle name="Normal 3 3 2 3 9 3" xfId="30528"/>
    <cellStyle name="Normal 3 3 2 4" xfId="30529"/>
    <cellStyle name="Normal 3 3 2 4 2" xfId="30530"/>
    <cellStyle name="Normal 3 3 2 4 2 2" xfId="30531"/>
    <cellStyle name="Normal 3 3 2 4 2 2 2" xfId="30532"/>
    <cellStyle name="Normal 3 3 2 4 2 2 3" xfId="30533"/>
    <cellStyle name="Normal 3 3 2 4 2 3" xfId="30534"/>
    <cellStyle name="Normal 3 3 2 4 2 3 2" xfId="30535"/>
    <cellStyle name="Normal 3 3 2 4 2 3 3" xfId="30536"/>
    <cellStyle name="Normal 3 3 2 4 2 4" xfId="30537"/>
    <cellStyle name="Normal 3 3 2 4 2 4 2" xfId="30538"/>
    <cellStyle name="Normal 3 3 2 4 2 4 3" xfId="30539"/>
    <cellStyle name="Normal 3 3 2 4 2 5" xfId="30540"/>
    <cellStyle name="Normal 3 3 2 4 2 5 2" xfId="30541"/>
    <cellStyle name="Normal 3 3 2 4 2 5 3" xfId="30542"/>
    <cellStyle name="Normal 3 3 2 4 2 6" xfId="30543"/>
    <cellStyle name="Normal 3 3 2 4 2 7" xfId="30544"/>
    <cellStyle name="Normal 3 3 2 4 3" xfId="30545"/>
    <cellStyle name="Normal 3 3 2 4 3 2" xfId="30546"/>
    <cellStyle name="Normal 3 3 2 4 3 3" xfId="30547"/>
    <cellStyle name="Normal 3 3 2 4 4" xfId="30548"/>
    <cellStyle name="Normal 3 3 2 4 4 2" xfId="30549"/>
    <cellStyle name="Normal 3 3 2 4 4 3" xfId="30550"/>
    <cellStyle name="Normal 3 3 2 4 5" xfId="30551"/>
    <cellStyle name="Normal 3 3 2 4 5 2" xfId="30552"/>
    <cellStyle name="Normal 3 3 2 4 5 3" xfId="30553"/>
    <cellStyle name="Normal 3 3 2 4 6" xfId="30554"/>
    <cellStyle name="Normal 3 3 2 4 6 2" xfId="30555"/>
    <cellStyle name="Normal 3 3 2 4 6 3" xfId="30556"/>
    <cellStyle name="Normal 3 3 2 4 7" xfId="30557"/>
    <cellStyle name="Normal 3 3 2 4 8" xfId="30558"/>
    <cellStyle name="Normal 3 3 2 5" xfId="30559"/>
    <cellStyle name="Normal 3 3 2 5 2" xfId="30560"/>
    <cellStyle name="Normal 3 3 2 5 2 2" xfId="30561"/>
    <cellStyle name="Normal 3 3 2 5 2 2 2" xfId="30562"/>
    <cellStyle name="Normal 3 3 2 5 2 2 3" xfId="30563"/>
    <cellStyle name="Normal 3 3 2 5 2 3" xfId="30564"/>
    <cellStyle name="Normal 3 3 2 5 2 3 2" xfId="30565"/>
    <cellStyle name="Normal 3 3 2 5 2 3 3" xfId="30566"/>
    <cellStyle name="Normal 3 3 2 5 2 4" xfId="30567"/>
    <cellStyle name="Normal 3 3 2 5 2 4 2" xfId="30568"/>
    <cellStyle name="Normal 3 3 2 5 2 4 3" xfId="30569"/>
    <cellStyle name="Normal 3 3 2 5 2 5" xfId="30570"/>
    <cellStyle name="Normal 3 3 2 5 2 5 2" xfId="30571"/>
    <cellStyle name="Normal 3 3 2 5 2 5 3" xfId="30572"/>
    <cellStyle name="Normal 3 3 2 5 2 6" xfId="30573"/>
    <cellStyle name="Normal 3 3 2 5 2 7" xfId="30574"/>
    <cellStyle name="Normal 3 3 2 5 3" xfId="30575"/>
    <cellStyle name="Normal 3 3 2 5 3 2" xfId="30576"/>
    <cellStyle name="Normal 3 3 2 5 3 3" xfId="30577"/>
    <cellStyle name="Normal 3 3 2 5 4" xfId="30578"/>
    <cellStyle name="Normal 3 3 2 5 4 2" xfId="30579"/>
    <cellStyle name="Normal 3 3 2 5 4 3" xfId="30580"/>
    <cellStyle name="Normal 3 3 2 5 5" xfId="30581"/>
    <cellStyle name="Normal 3 3 2 5 5 2" xfId="30582"/>
    <cellStyle name="Normal 3 3 2 5 5 3" xfId="30583"/>
    <cellStyle name="Normal 3 3 2 5 6" xfId="30584"/>
    <cellStyle name="Normal 3 3 2 5 6 2" xfId="30585"/>
    <cellStyle name="Normal 3 3 2 5 6 3" xfId="30586"/>
    <cellStyle name="Normal 3 3 2 5 7" xfId="30587"/>
    <cellStyle name="Normal 3 3 2 5 8" xfId="30588"/>
    <cellStyle name="Normal 3 3 2 6" xfId="30589"/>
    <cellStyle name="Normal 3 3 2 6 2" xfId="30590"/>
    <cellStyle name="Normal 3 3 2 6 2 2" xfId="30591"/>
    <cellStyle name="Normal 3 3 2 6 2 3" xfId="30592"/>
    <cellStyle name="Normal 3 3 2 6 3" xfId="30593"/>
    <cellStyle name="Normal 3 3 2 6 3 2" xfId="30594"/>
    <cellStyle name="Normal 3 3 2 6 3 3" xfId="30595"/>
    <cellStyle name="Normal 3 3 2 6 4" xfId="30596"/>
    <cellStyle name="Normal 3 3 2 6 4 2" xfId="30597"/>
    <cellStyle name="Normal 3 3 2 6 4 3" xfId="30598"/>
    <cellStyle name="Normal 3 3 2 6 5" xfId="30599"/>
    <cellStyle name="Normal 3 3 2 6 5 2" xfId="30600"/>
    <cellStyle name="Normal 3 3 2 6 5 3" xfId="30601"/>
    <cellStyle name="Normal 3 3 2 6 6" xfId="30602"/>
    <cellStyle name="Normal 3 3 2 6 7" xfId="30603"/>
    <cellStyle name="Normal 3 3 2 7" xfId="30604"/>
    <cellStyle name="Normal 3 3 2 7 2" xfId="30605"/>
    <cellStyle name="Normal 3 3 2 7 2 2" xfId="30606"/>
    <cellStyle name="Normal 3 3 2 7 2 3" xfId="30607"/>
    <cellStyle name="Normal 3 3 2 7 3" xfId="30608"/>
    <cellStyle name="Normal 3 3 2 7 3 2" xfId="30609"/>
    <cellStyle name="Normal 3 3 2 7 3 3" xfId="30610"/>
    <cellStyle name="Normal 3 3 2 7 4" xfId="30611"/>
    <cellStyle name="Normal 3 3 2 7 4 2" xfId="30612"/>
    <cellStyle name="Normal 3 3 2 7 4 3" xfId="30613"/>
    <cellStyle name="Normal 3 3 2 7 5" xfId="30614"/>
    <cellStyle name="Normal 3 3 2 7 5 2" xfId="30615"/>
    <cellStyle name="Normal 3 3 2 7 5 3" xfId="30616"/>
    <cellStyle name="Normal 3 3 2 7 6" xfId="30617"/>
    <cellStyle name="Normal 3 3 2 7 7" xfId="30618"/>
    <cellStyle name="Normal 3 3 2 8" xfId="30619"/>
    <cellStyle name="Normal 3 3 2 8 2" xfId="30620"/>
    <cellStyle name="Normal 3 3 2 8 2 2" xfId="30621"/>
    <cellStyle name="Normal 3 3 2 8 2 3" xfId="30622"/>
    <cellStyle name="Normal 3 3 2 8 3" xfId="30623"/>
    <cellStyle name="Normal 3 3 2 8 3 2" xfId="30624"/>
    <cellStyle name="Normal 3 3 2 8 3 3" xfId="30625"/>
    <cellStyle name="Normal 3 3 2 8 4" xfId="30626"/>
    <cellStyle name="Normal 3 3 2 8 4 2" xfId="30627"/>
    <cellStyle name="Normal 3 3 2 8 4 3" xfId="30628"/>
    <cellStyle name="Normal 3 3 2 8 5" xfId="30629"/>
    <cellStyle name="Normal 3 3 2 8 5 2" xfId="30630"/>
    <cellStyle name="Normal 3 3 2 8 5 3" xfId="30631"/>
    <cellStyle name="Normal 3 3 2 8 6" xfId="30632"/>
    <cellStyle name="Normal 3 3 2 8 7" xfId="30633"/>
    <cellStyle name="Normal 3 3 2 9" xfId="30634"/>
    <cellStyle name="Normal 3 3 2 9 2" xfId="30635"/>
    <cellStyle name="Normal 3 3 2 9 2 2" xfId="30636"/>
    <cellStyle name="Normal 3 3 2 9 2 3" xfId="30637"/>
    <cellStyle name="Normal 3 3 2 9 3" xfId="30638"/>
    <cellStyle name="Normal 3 3 2 9 3 2" xfId="30639"/>
    <cellStyle name="Normal 3 3 2 9 3 3" xfId="30640"/>
    <cellStyle name="Normal 3 3 2 9 4" xfId="30641"/>
    <cellStyle name="Normal 3 3 2 9 4 2" xfId="30642"/>
    <cellStyle name="Normal 3 3 2 9 4 3" xfId="30643"/>
    <cellStyle name="Normal 3 3 2 9 5" xfId="30644"/>
    <cellStyle name="Normal 3 3 2 9 5 2" xfId="30645"/>
    <cellStyle name="Normal 3 3 2 9 5 3" xfId="30646"/>
    <cellStyle name="Normal 3 3 2 9 6" xfId="30647"/>
    <cellStyle name="Normal 3 3 2 9 7" xfId="30648"/>
    <cellStyle name="Normal 3 3 3" xfId="30649"/>
    <cellStyle name="Normal 3 3 3 10" xfId="30650"/>
    <cellStyle name="Normal 3 3 3 10 2" xfId="30651"/>
    <cellStyle name="Normal 3 3 3 10 3" xfId="30652"/>
    <cellStyle name="Normal 3 3 3 11" xfId="30653"/>
    <cellStyle name="Normal 3 3 3 11 2" xfId="30654"/>
    <cellStyle name="Normal 3 3 3 11 3" xfId="30655"/>
    <cellStyle name="Normal 3 3 3 12" xfId="30656"/>
    <cellStyle name="Normal 3 3 3 12 2" xfId="30657"/>
    <cellStyle name="Normal 3 3 3 12 3" xfId="30658"/>
    <cellStyle name="Normal 3 3 3 13" xfId="30659"/>
    <cellStyle name="Normal 3 3 3 14" xfId="30660"/>
    <cellStyle name="Normal 3 3 3 2" xfId="30661"/>
    <cellStyle name="Normal 3 3 3 2 10" xfId="30662"/>
    <cellStyle name="Normal 3 3 3 2 11" xfId="30663"/>
    <cellStyle name="Normal 3 3 3 2 2" xfId="30664"/>
    <cellStyle name="Normal 3 3 3 2 2 2" xfId="30665"/>
    <cellStyle name="Normal 3 3 3 2 2 2 2" xfId="30666"/>
    <cellStyle name="Normal 3 3 3 2 2 2 2 2" xfId="30667"/>
    <cellStyle name="Normal 3 3 3 2 2 2 2 3" xfId="30668"/>
    <cellStyle name="Normal 3 3 3 2 2 2 3" xfId="30669"/>
    <cellStyle name="Normal 3 3 3 2 2 2 3 2" xfId="30670"/>
    <cellStyle name="Normal 3 3 3 2 2 2 3 3" xfId="30671"/>
    <cellStyle name="Normal 3 3 3 2 2 2 4" xfId="30672"/>
    <cellStyle name="Normal 3 3 3 2 2 2 4 2" xfId="30673"/>
    <cellStyle name="Normal 3 3 3 2 2 2 4 3" xfId="30674"/>
    <cellStyle name="Normal 3 3 3 2 2 2 5" xfId="30675"/>
    <cellStyle name="Normal 3 3 3 2 2 2 5 2" xfId="30676"/>
    <cellStyle name="Normal 3 3 3 2 2 2 5 3" xfId="30677"/>
    <cellStyle name="Normal 3 3 3 2 2 2 6" xfId="30678"/>
    <cellStyle name="Normal 3 3 3 2 2 2 7" xfId="30679"/>
    <cellStyle name="Normal 3 3 3 2 2 3" xfId="30680"/>
    <cellStyle name="Normal 3 3 3 2 2 3 2" xfId="30681"/>
    <cellStyle name="Normal 3 3 3 2 2 3 3" xfId="30682"/>
    <cellStyle name="Normal 3 3 3 2 2 4" xfId="30683"/>
    <cellStyle name="Normal 3 3 3 2 2 4 2" xfId="30684"/>
    <cellStyle name="Normal 3 3 3 2 2 4 3" xfId="30685"/>
    <cellStyle name="Normal 3 3 3 2 2 5" xfId="30686"/>
    <cellStyle name="Normal 3 3 3 2 2 5 2" xfId="30687"/>
    <cellStyle name="Normal 3 3 3 2 2 5 3" xfId="30688"/>
    <cellStyle name="Normal 3 3 3 2 2 6" xfId="30689"/>
    <cellStyle name="Normal 3 3 3 2 2 6 2" xfId="30690"/>
    <cellStyle name="Normal 3 3 3 2 2 6 3" xfId="30691"/>
    <cellStyle name="Normal 3 3 3 2 2 7" xfId="30692"/>
    <cellStyle name="Normal 3 3 3 2 2 8" xfId="30693"/>
    <cellStyle name="Normal 3 3 3 2 3" xfId="30694"/>
    <cellStyle name="Normal 3 3 3 2 3 2" xfId="30695"/>
    <cellStyle name="Normal 3 3 3 2 3 2 2" xfId="30696"/>
    <cellStyle name="Normal 3 3 3 2 3 2 3" xfId="30697"/>
    <cellStyle name="Normal 3 3 3 2 3 3" xfId="30698"/>
    <cellStyle name="Normal 3 3 3 2 3 3 2" xfId="30699"/>
    <cellStyle name="Normal 3 3 3 2 3 3 3" xfId="30700"/>
    <cellStyle name="Normal 3 3 3 2 3 4" xfId="30701"/>
    <cellStyle name="Normal 3 3 3 2 3 4 2" xfId="30702"/>
    <cellStyle name="Normal 3 3 3 2 3 4 3" xfId="30703"/>
    <cellStyle name="Normal 3 3 3 2 3 5" xfId="30704"/>
    <cellStyle name="Normal 3 3 3 2 3 5 2" xfId="30705"/>
    <cellStyle name="Normal 3 3 3 2 3 5 3" xfId="30706"/>
    <cellStyle name="Normal 3 3 3 2 3 6" xfId="30707"/>
    <cellStyle name="Normal 3 3 3 2 3 7" xfId="30708"/>
    <cellStyle name="Normal 3 3 3 2 4" xfId="30709"/>
    <cellStyle name="Normal 3 3 3 2 4 2" xfId="30710"/>
    <cellStyle name="Normal 3 3 3 2 4 2 2" xfId="30711"/>
    <cellStyle name="Normal 3 3 3 2 4 2 3" xfId="30712"/>
    <cellStyle name="Normal 3 3 3 2 4 3" xfId="30713"/>
    <cellStyle name="Normal 3 3 3 2 4 3 2" xfId="30714"/>
    <cellStyle name="Normal 3 3 3 2 4 3 3" xfId="30715"/>
    <cellStyle name="Normal 3 3 3 2 4 4" xfId="30716"/>
    <cellStyle name="Normal 3 3 3 2 4 4 2" xfId="30717"/>
    <cellStyle name="Normal 3 3 3 2 4 4 3" xfId="30718"/>
    <cellStyle name="Normal 3 3 3 2 4 5" xfId="30719"/>
    <cellStyle name="Normal 3 3 3 2 4 5 2" xfId="30720"/>
    <cellStyle name="Normal 3 3 3 2 4 5 3" xfId="30721"/>
    <cellStyle name="Normal 3 3 3 2 4 6" xfId="30722"/>
    <cellStyle name="Normal 3 3 3 2 4 7" xfId="30723"/>
    <cellStyle name="Normal 3 3 3 2 5" xfId="30724"/>
    <cellStyle name="Normal 3 3 3 2 5 2" xfId="30725"/>
    <cellStyle name="Normal 3 3 3 2 5 2 2" xfId="30726"/>
    <cellStyle name="Normal 3 3 3 2 5 2 3" xfId="30727"/>
    <cellStyle name="Normal 3 3 3 2 5 3" xfId="30728"/>
    <cellStyle name="Normal 3 3 3 2 5 3 2" xfId="30729"/>
    <cellStyle name="Normal 3 3 3 2 5 3 3" xfId="30730"/>
    <cellStyle name="Normal 3 3 3 2 5 4" xfId="30731"/>
    <cellStyle name="Normal 3 3 3 2 5 4 2" xfId="30732"/>
    <cellStyle name="Normal 3 3 3 2 5 4 3" xfId="30733"/>
    <cellStyle name="Normal 3 3 3 2 5 5" xfId="30734"/>
    <cellStyle name="Normal 3 3 3 2 5 5 2" xfId="30735"/>
    <cellStyle name="Normal 3 3 3 2 5 5 3" xfId="30736"/>
    <cellStyle name="Normal 3 3 3 2 5 6" xfId="30737"/>
    <cellStyle name="Normal 3 3 3 2 5 7" xfId="30738"/>
    <cellStyle name="Normal 3 3 3 2 6" xfId="30739"/>
    <cellStyle name="Normal 3 3 3 2 6 2" xfId="30740"/>
    <cellStyle name="Normal 3 3 3 2 6 3" xfId="30741"/>
    <cellStyle name="Normal 3 3 3 2 7" xfId="30742"/>
    <cellStyle name="Normal 3 3 3 2 7 2" xfId="30743"/>
    <cellStyle name="Normal 3 3 3 2 7 3" xfId="30744"/>
    <cellStyle name="Normal 3 3 3 2 8" xfId="30745"/>
    <cellStyle name="Normal 3 3 3 2 8 2" xfId="30746"/>
    <cellStyle name="Normal 3 3 3 2 8 3" xfId="30747"/>
    <cellStyle name="Normal 3 3 3 2 9" xfId="30748"/>
    <cellStyle name="Normal 3 3 3 2 9 2" xfId="30749"/>
    <cellStyle name="Normal 3 3 3 2 9 3" xfId="30750"/>
    <cellStyle name="Normal 3 3 3 3" xfId="30751"/>
    <cellStyle name="Normal 3 3 3 3 2" xfId="30752"/>
    <cellStyle name="Normal 3 3 3 3 2 2" xfId="30753"/>
    <cellStyle name="Normal 3 3 3 3 2 2 2" xfId="30754"/>
    <cellStyle name="Normal 3 3 3 3 2 2 3" xfId="30755"/>
    <cellStyle name="Normal 3 3 3 3 2 3" xfId="30756"/>
    <cellStyle name="Normal 3 3 3 3 2 3 2" xfId="30757"/>
    <cellStyle name="Normal 3 3 3 3 2 3 3" xfId="30758"/>
    <cellStyle name="Normal 3 3 3 3 2 4" xfId="30759"/>
    <cellStyle name="Normal 3 3 3 3 2 4 2" xfId="30760"/>
    <cellStyle name="Normal 3 3 3 3 2 4 3" xfId="30761"/>
    <cellStyle name="Normal 3 3 3 3 2 5" xfId="30762"/>
    <cellStyle name="Normal 3 3 3 3 2 5 2" xfId="30763"/>
    <cellStyle name="Normal 3 3 3 3 2 5 3" xfId="30764"/>
    <cellStyle name="Normal 3 3 3 3 2 6" xfId="30765"/>
    <cellStyle name="Normal 3 3 3 3 2 7" xfId="30766"/>
    <cellStyle name="Normal 3 3 3 3 3" xfId="30767"/>
    <cellStyle name="Normal 3 3 3 3 3 2" xfId="30768"/>
    <cellStyle name="Normal 3 3 3 3 3 3" xfId="30769"/>
    <cellStyle name="Normal 3 3 3 3 4" xfId="30770"/>
    <cellStyle name="Normal 3 3 3 3 4 2" xfId="30771"/>
    <cellStyle name="Normal 3 3 3 3 4 3" xfId="30772"/>
    <cellStyle name="Normal 3 3 3 3 5" xfId="30773"/>
    <cellStyle name="Normal 3 3 3 3 5 2" xfId="30774"/>
    <cellStyle name="Normal 3 3 3 3 5 3" xfId="30775"/>
    <cellStyle name="Normal 3 3 3 3 6" xfId="30776"/>
    <cellStyle name="Normal 3 3 3 3 6 2" xfId="30777"/>
    <cellStyle name="Normal 3 3 3 3 6 3" xfId="30778"/>
    <cellStyle name="Normal 3 3 3 3 7" xfId="30779"/>
    <cellStyle name="Normal 3 3 3 3 8" xfId="30780"/>
    <cellStyle name="Normal 3 3 3 4" xfId="30781"/>
    <cellStyle name="Normal 3 3 3 4 2" xfId="30782"/>
    <cellStyle name="Normal 3 3 3 4 2 2" xfId="30783"/>
    <cellStyle name="Normal 3 3 3 4 2 2 2" xfId="30784"/>
    <cellStyle name="Normal 3 3 3 4 2 2 3" xfId="30785"/>
    <cellStyle name="Normal 3 3 3 4 2 3" xfId="30786"/>
    <cellStyle name="Normal 3 3 3 4 2 3 2" xfId="30787"/>
    <cellStyle name="Normal 3 3 3 4 2 3 3" xfId="30788"/>
    <cellStyle name="Normal 3 3 3 4 2 4" xfId="30789"/>
    <cellStyle name="Normal 3 3 3 4 2 4 2" xfId="30790"/>
    <cellStyle name="Normal 3 3 3 4 2 4 3" xfId="30791"/>
    <cellStyle name="Normal 3 3 3 4 2 5" xfId="30792"/>
    <cellStyle name="Normal 3 3 3 4 2 5 2" xfId="30793"/>
    <cellStyle name="Normal 3 3 3 4 2 5 3" xfId="30794"/>
    <cellStyle name="Normal 3 3 3 4 2 6" xfId="30795"/>
    <cellStyle name="Normal 3 3 3 4 2 7" xfId="30796"/>
    <cellStyle name="Normal 3 3 3 4 3" xfId="30797"/>
    <cellStyle name="Normal 3 3 3 4 3 2" xfId="30798"/>
    <cellStyle name="Normal 3 3 3 4 3 3" xfId="30799"/>
    <cellStyle name="Normal 3 3 3 4 4" xfId="30800"/>
    <cellStyle name="Normal 3 3 3 4 4 2" xfId="30801"/>
    <cellStyle name="Normal 3 3 3 4 4 3" xfId="30802"/>
    <cellStyle name="Normal 3 3 3 4 5" xfId="30803"/>
    <cellStyle name="Normal 3 3 3 4 5 2" xfId="30804"/>
    <cellStyle name="Normal 3 3 3 4 5 3" xfId="30805"/>
    <cellStyle name="Normal 3 3 3 4 6" xfId="30806"/>
    <cellStyle name="Normal 3 3 3 4 6 2" xfId="30807"/>
    <cellStyle name="Normal 3 3 3 4 6 3" xfId="30808"/>
    <cellStyle name="Normal 3 3 3 4 7" xfId="30809"/>
    <cellStyle name="Normal 3 3 3 4 8" xfId="30810"/>
    <cellStyle name="Normal 3 3 3 5" xfId="30811"/>
    <cellStyle name="Normal 3 3 3 5 2" xfId="30812"/>
    <cellStyle name="Normal 3 3 3 5 2 2" xfId="30813"/>
    <cellStyle name="Normal 3 3 3 5 2 3" xfId="30814"/>
    <cellStyle name="Normal 3 3 3 5 3" xfId="30815"/>
    <cellStyle name="Normal 3 3 3 5 3 2" xfId="30816"/>
    <cellStyle name="Normal 3 3 3 5 3 3" xfId="30817"/>
    <cellStyle name="Normal 3 3 3 5 4" xfId="30818"/>
    <cellStyle name="Normal 3 3 3 5 4 2" xfId="30819"/>
    <cellStyle name="Normal 3 3 3 5 4 3" xfId="30820"/>
    <cellStyle name="Normal 3 3 3 5 5" xfId="30821"/>
    <cellStyle name="Normal 3 3 3 5 5 2" xfId="30822"/>
    <cellStyle name="Normal 3 3 3 5 5 3" xfId="30823"/>
    <cellStyle name="Normal 3 3 3 5 6" xfId="30824"/>
    <cellStyle name="Normal 3 3 3 5 7" xfId="30825"/>
    <cellStyle name="Normal 3 3 3 6" xfId="30826"/>
    <cellStyle name="Normal 3 3 3 6 2" xfId="30827"/>
    <cellStyle name="Normal 3 3 3 6 2 2" xfId="30828"/>
    <cellStyle name="Normal 3 3 3 6 2 3" xfId="30829"/>
    <cellStyle name="Normal 3 3 3 6 3" xfId="30830"/>
    <cellStyle name="Normal 3 3 3 6 3 2" xfId="30831"/>
    <cellStyle name="Normal 3 3 3 6 3 3" xfId="30832"/>
    <cellStyle name="Normal 3 3 3 6 4" xfId="30833"/>
    <cellStyle name="Normal 3 3 3 6 4 2" xfId="30834"/>
    <cellStyle name="Normal 3 3 3 6 4 3" xfId="30835"/>
    <cellStyle name="Normal 3 3 3 6 5" xfId="30836"/>
    <cellStyle name="Normal 3 3 3 6 5 2" xfId="30837"/>
    <cellStyle name="Normal 3 3 3 6 5 3" xfId="30838"/>
    <cellStyle name="Normal 3 3 3 6 6" xfId="30839"/>
    <cellStyle name="Normal 3 3 3 6 7" xfId="30840"/>
    <cellStyle name="Normal 3 3 3 7" xfId="30841"/>
    <cellStyle name="Normal 3 3 3 7 2" xfId="30842"/>
    <cellStyle name="Normal 3 3 3 7 2 2" xfId="30843"/>
    <cellStyle name="Normal 3 3 3 7 2 3" xfId="30844"/>
    <cellStyle name="Normal 3 3 3 7 3" xfId="30845"/>
    <cellStyle name="Normal 3 3 3 7 3 2" xfId="30846"/>
    <cellStyle name="Normal 3 3 3 7 3 3" xfId="30847"/>
    <cellStyle name="Normal 3 3 3 7 4" xfId="30848"/>
    <cellStyle name="Normal 3 3 3 7 4 2" xfId="30849"/>
    <cellStyle name="Normal 3 3 3 7 4 3" xfId="30850"/>
    <cellStyle name="Normal 3 3 3 7 5" xfId="30851"/>
    <cellStyle name="Normal 3 3 3 7 5 2" xfId="30852"/>
    <cellStyle name="Normal 3 3 3 7 5 3" xfId="30853"/>
    <cellStyle name="Normal 3 3 3 7 6" xfId="30854"/>
    <cellStyle name="Normal 3 3 3 7 7" xfId="30855"/>
    <cellStyle name="Normal 3 3 3 8" xfId="30856"/>
    <cellStyle name="Normal 3 3 3 8 2" xfId="30857"/>
    <cellStyle name="Normal 3 3 3 8 2 2" xfId="30858"/>
    <cellStyle name="Normal 3 3 3 8 2 3" xfId="30859"/>
    <cellStyle name="Normal 3 3 3 8 3" xfId="30860"/>
    <cellStyle name="Normal 3 3 3 8 3 2" xfId="30861"/>
    <cellStyle name="Normal 3 3 3 8 3 3" xfId="30862"/>
    <cellStyle name="Normal 3 3 3 8 4" xfId="30863"/>
    <cellStyle name="Normal 3 3 3 8 4 2" xfId="30864"/>
    <cellStyle name="Normal 3 3 3 8 4 3" xfId="30865"/>
    <cellStyle name="Normal 3 3 3 8 5" xfId="30866"/>
    <cellStyle name="Normal 3 3 3 8 5 2" xfId="30867"/>
    <cellStyle name="Normal 3 3 3 8 5 3" xfId="30868"/>
    <cellStyle name="Normal 3 3 3 8 6" xfId="30869"/>
    <cellStyle name="Normal 3 3 3 8 7" xfId="30870"/>
    <cellStyle name="Normal 3 3 3 9" xfId="30871"/>
    <cellStyle name="Normal 3 3 3 9 2" xfId="30872"/>
    <cellStyle name="Normal 3 3 3 9 3" xfId="30873"/>
    <cellStyle name="Normal 3 3 4" xfId="30874"/>
    <cellStyle name="Normal 3 3 4 10" xfId="30875"/>
    <cellStyle name="Normal 3 3 4 11" xfId="30876"/>
    <cellStyle name="Normal 3 3 4 2" xfId="30877"/>
    <cellStyle name="Normal 3 3 4 2 2" xfId="30878"/>
    <cellStyle name="Normal 3 3 4 2 2 2" xfId="30879"/>
    <cellStyle name="Normal 3 3 4 2 2 2 2" xfId="30880"/>
    <cellStyle name="Normal 3 3 4 2 2 2 3" xfId="30881"/>
    <cellStyle name="Normal 3 3 4 2 2 3" xfId="30882"/>
    <cellStyle name="Normal 3 3 4 2 2 3 2" xfId="30883"/>
    <cellStyle name="Normal 3 3 4 2 2 3 3" xfId="30884"/>
    <cellStyle name="Normal 3 3 4 2 2 4" xfId="30885"/>
    <cellStyle name="Normal 3 3 4 2 2 4 2" xfId="30886"/>
    <cellStyle name="Normal 3 3 4 2 2 4 3" xfId="30887"/>
    <cellStyle name="Normal 3 3 4 2 2 5" xfId="30888"/>
    <cellStyle name="Normal 3 3 4 2 2 5 2" xfId="30889"/>
    <cellStyle name="Normal 3 3 4 2 2 5 3" xfId="30890"/>
    <cellStyle name="Normal 3 3 4 2 2 6" xfId="30891"/>
    <cellStyle name="Normal 3 3 4 2 2 7" xfId="30892"/>
    <cellStyle name="Normal 3 3 4 2 3" xfId="30893"/>
    <cellStyle name="Normal 3 3 4 2 3 2" xfId="30894"/>
    <cellStyle name="Normal 3 3 4 2 3 3" xfId="30895"/>
    <cellStyle name="Normal 3 3 4 2 4" xfId="30896"/>
    <cellStyle name="Normal 3 3 4 2 4 2" xfId="30897"/>
    <cellStyle name="Normal 3 3 4 2 4 3" xfId="30898"/>
    <cellStyle name="Normal 3 3 4 2 5" xfId="30899"/>
    <cellStyle name="Normal 3 3 4 2 5 2" xfId="30900"/>
    <cellStyle name="Normal 3 3 4 2 5 3" xfId="30901"/>
    <cellStyle name="Normal 3 3 4 2 6" xfId="30902"/>
    <cellStyle name="Normal 3 3 4 2 6 2" xfId="30903"/>
    <cellStyle name="Normal 3 3 4 2 6 3" xfId="30904"/>
    <cellStyle name="Normal 3 3 4 2 7" xfId="30905"/>
    <cellStyle name="Normal 3 3 4 2 8" xfId="30906"/>
    <cellStyle name="Normal 3 3 4 3" xfId="30907"/>
    <cellStyle name="Normal 3 3 4 3 2" xfId="30908"/>
    <cellStyle name="Normal 3 3 4 3 2 2" xfId="30909"/>
    <cellStyle name="Normal 3 3 4 3 2 3" xfId="30910"/>
    <cellStyle name="Normal 3 3 4 3 3" xfId="30911"/>
    <cellStyle name="Normal 3 3 4 3 3 2" xfId="30912"/>
    <cellStyle name="Normal 3 3 4 3 3 3" xfId="30913"/>
    <cellStyle name="Normal 3 3 4 3 4" xfId="30914"/>
    <cellStyle name="Normal 3 3 4 3 4 2" xfId="30915"/>
    <cellStyle name="Normal 3 3 4 3 4 3" xfId="30916"/>
    <cellStyle name="Normal 3 3 4 3 5" xfId="30917"/>
    <cellStyle name="Normal 3 3 4 3 5 2" xfId="30918"/>
    <cellStyle name="Normal 3 3 4 3 5 3" xfId="30919"/>
    <cellStyle name="Normal 3 3 4 3 6" xfId="30920"/>
    <cellStyle name="Normal 3 3 4 3 7" xfId="30921"/>
    <cellStyle name="Normal 3 3 4 4" xfId="30922"/>
    <cellStyle name="Normal 3 3 4 4 2" xfId="30923"/>
    <cellStyle name="Normal 3 3 4 4 2 2" xfId="30924"/>
    <cellStyle name="Normal 3 3 4 4 2 3" xfId="30925"/>
    <cellStyle name="Normal 3 3 4 4 3" xfId="30926"/>
    <cellStyle name="Normal 3 3 4 4 3 2" xfId="30927"/>
    <cellStyle name="Normal 3 3 4 4 3 3" xfId="30928"/>
    <cellStyle name="Normal 3 3 4 4 4" xfId="30929"/>
    <cellStyle name="Normal 3 3 4 4 4 2" xfId="30930"/>
    <cellStyle name="Normal 3 3 4 4 4 3" xfId="30931"/>
    <cellStyle name="Normal 3 3 4 4 5" xfId="30932"/>
    <cellStyle name="Normal 3 3 4 4 5 2" xfId="30933"/>
    <cellStyle name="Normal 3 3 4 4 5 3" xfId="30934"/>
    <cellStyle name="Normal 3 3 4 4 6" xfId="30935"/>
    <cellStyle name="Normal 3 3 4 4 7" xfId="30936"/>
    <cellStyle name="Normal 3 3 4 5" xfId="30937"/>
    <cellStyle name="Normal 3 3 4 5 2" xfId="30938"/>
    <cellStyle name="Normal 3 3 4 5 2 2" xfId="30939"/>
    <cellStyle name="Normal 3 3 4 5 2 3" xfId="30940"/>
    <cellStyle name="Normal 3 3 4 5 3" xfId="30941"/>
    <cellStyle name="Normal 3 3 4 5 3 2" xfId="30942"/>
    <cellStyle name="Normal 3 3 4 5 3 3" xfId="30943"/>
    <cellStyle name="Normal 3 3 4 5 4" xfId="30944"/>
    <cellStyle name="Normal 3 3 4 5 4 2" xfId="30945"/>
    <cellStyle name="Normal 3 3 4 5 4 3" xfId="30946"/>
    <cellStyle name="Normal 3 3 4 5 5" xfId="30947"/>
    <cellStyle name="Normal 3 3 4 5 5 2" xfId="30948"/>
    <cellStyle name="Normal 3 3 4 5 5 3" xfId="30949"/>
    <cellStyle name="Normal 3 3 4 5 6" xfId="30950"/>
    <cellStyle name="Normal 3 3 4 5 7" xfId="30951"/>
    <cellStyle name="Normal 3 3 4 6" xfId="30952"/>
    <cellStyle name="Normal 3 3 4 6 2" xfId="30953"/>
    <cellStyle name="Normal 3 3 4 6 3" xfId="30954"/>
    <cellStyle name="Normal 3 3 4 7" xfId="30955"/>
    <cellStyle name="Normal 3 3 4 7 2" xfId="30956"/>
    <cellStyle name="Normal 3 3 4 7 3" xfId="30957"/>
    <cellStyle name="Normal 3 3 4 8" xfId="30958"/>
    <cellStyle name="Normal 3 3 4 8 2" xfId="30959"/>
    <cellStyle name="Normal 3 3 4 8 3" xfId="30960"/>
    <cellStyle name="Normal 3 3 4 9" xfId="30961"/>
    <cellStyle name="Normal 3 3 4 9 2" xfId="30962"/>
    <cellStyle name="Normal 3 3 4 9 3" xfId="30963"/>
    <cellStyle name="Normal 3 3 5" xfId="30964"/>
    <cellStyle name="Normal 3 3 5 2" xfId="30965"/>
    <cellStyle name="Normal 3 3 5 2 2" xfId="30966"/>
    <cellStyle name="Normal 3 3 5 2 2 2" xfId="30967"/>
    <cellStyle name="Normal 3 3 5 2 2 3" xfId="30968"/>
    <cellStyle name="Normal 3 3 5 2 3" xfId="30969"/>
    <cellStyle name="Normal 3 3 5 2 3 2" xfId="30970"/>
    <cellStyle name="Normal 3 3 5 2 3 3" xfId="30971"/>
    <cellStyle name="Normal 3 3 5 2 4" xfId="30972"/>
    <cellStyle name="Normal 3 3 5 2 4 2" xfId="30973"/>
    <cellStyle name="Normal 3 3 5 2 4 3" xfId="30974"/>
    <cellStyle name="Normal 3 3 5 2 5" xfId="30975"/>
    <cellStyle name="Normal 3 3 5 2 5 2" xfId="30976"/>
    <cellStyle name="Normal 3 3 5 2 5 3" xfId="30977"/>
    <cellStyle name="Normal 3 3 5 2 6" xfId="30978"/>
    <cellStyle name="Normal 3 3 5 2 7" xfId="30979"/>
    <cellStyle name="Normal 3 3 5 3" xfId="30980"/>
    <cellStyle name="Normal 3 3 5 3 2" xfId="30981"/>
    <cellStyle name="Normal 3 3 5 3 3" xfId="30982"/>
    <cellStyle name="Normal 3 3 5 4" xfId="30983"/>
    <cellStyle name="Normal 3 3 5 4 2" xfId="30984"/>
    <cellStyle name="Normal 3 3 5 4 3" xfId="30985"/>
    <cellStyle name="Normal 3 3 5 5" xfId="30986"/>
    <cellStyle name="Normal 3 3 5 5 2" xfId="30987"/>
    <cellStyle name="Normal 3 3 5 5 3" xfId="30988"/>
    <cellStyle name="Normal 3 3 5 6" xfId="30989"/>
    <cellStyle name="Normal 3 3 5 6 2" xfId="30990"/>
    <cellStyle name="Normal 3 3 5 6 3" xfId="30991"/>
    <cellStyle name="Normal 3 3 5 7" xfId="30992"/>
    <cellStyle name="Normal 3 3 5 8" xfId="30993"/>
    <cellStyle name="Normal 3 3 6" xfId="30994"/>
    <cellStyle name="Normal 3 3 7" xfId="30995"/>
    <cellStyle name="Normal 3 3 7 2" xfId="30996"/>
    <cellStyle name="Normal 3 3 7 2 2" xfId="30997"/>
    <cellStyle name="Normal 3 3 7 2 2 2" xfId="30998"/>
    <cellStyle name="Normal 3 3 7 2 2 3" xfId="30999"/>
    <cellStyle name="Normal 3 3 7 2 3" xfId="31000"/>
    <cellStyle name="Normal 3 3 7 2 3 2" xfId="31001"/>
    <cellStyle name="Normal 3 3 7 2 3 3" xfId="31002"/>
    <cellStyle name="Normal 3 3 7 2 4" xfId="31003"/>
    <cellStyle name="Normal 3 3 7 2 4 2" xfId="31004"/>
    <cellStyle name="Normal 3 3 7 2 4 3" xfId="31005"/>
    <cellStyle name="Normal 3 3 7 2 5" xfId="31006"/>
    <cellStyle name="Normal 3 3 7 2 5 2" xfId="31007"/>
    <cellStyle name="Normal 3 3 7 2 5 3" xfId="31008"/>
    <cellStyle name="Normal 3 3 7 2 6" xfId="31009"/>
    <cellStyle name="Normal 3 3 7 2 7" xfId="31010"/>
    <cellStyle name="Normal 3 3 7 3" xfId="31011"/>
    <cellStyle name="Normal 3 3 7 3 2" xfId="31012"/>
    <cellStyle name="Normal 3 3 7 3 3" xfId="31013"/>
    <cellStyle name="Normal 3 3 7 4" xfId="31014"/>
    <cellStyle name="Normal 3 3 7 4 2" xfId="31015"/>
    <cellStyle name="Normal 3 3 7 4 3" xfId="31016"/>
    <cellStyle name="Normal 3 3 7 5" xfId="31017"/>
    <cellStyle name="Normal 3 3 7 5 2" xfId="31018"/>
    <cellStyle name="Normal 3 3 7 5 3" xfId="31019"/>
    <cellStyle name="Normal 3 3 7 6" xfId="31020"/>
    <cellStyle name="Normal 3 3 7 6 2" xfId="31021"/>
    <cellStyle name="Normal 3 3 7 6 3" xfId="31022"/>
    <cellStyle name="Normal 3 3 7 7" xfId="31023"/>
    <cellStyle name="Normal 3 3 7 8" xfId="31024"/>
    <cellStyle name="Normal 3 3 8" xfId="31025"/>
    <cellStyle name="Normal 3 3 8 2" xfId="31026"/>
    <cellStyle name="Normal 3 3 8 2 2" xfId="31027"/>
    <cellStyle name="Normal 3 3 8 2 3" xfId="31028"/>
    <cellStyle name="Normal 3 3 8 3" xfId="31029"/>
    <cellStyle name="Normal 3 3 8 3 2" xfId="31030"/>
    <cellStyle name="Normal 3 3 8 3 3" xfId="31031"/>
    <cellStyle name="Normal 3 3 8 4" xfId="31032"/>
    <cellStyle name="Normal 3 3 8 4 2" xfId="31033"/>
    <cellStyle name="Normal 3 3 8 4 3" xfId="31034"/>
    <cellStyle name="Normal 3 3 8 5" xfId="31035"/>
    <cellStyle name="Normal 3 3 8 5 2" xfId="31036"/>
    <cellStyle name="Normal 3 3 8 5 3" xfId="31037"/>
    <cellStyle name="Normal 3 3 8 6" xfId="31038"/>
    <cellStyle name="Normal 3 3 8 7" xfId="31039"/>
    <cellStyle name="Normal 3 3 9" xfId="31040"/>
    <cellStyle name="Normal 3 3 9 2" xfId="31041"/>
    <cellStyle name="Normal 3 3 9 2 2" xfId="31042"/>
    <cellStyle name="Normal 3 3 9 2 3" xfId="31043"/>
    <cellStyle name="Normal 3 3 9 3" xfId="31044"/>
    <cellStyle name="Normal 3 3 9 3 2" xfId="31045"/>
    <cellStyle name="Normal 3 3 9 3 3" xfId="31046"/>
    <cellStyle name="Normal 3 3 9 4" xfId="31047"/>
    <cellStyle name="Normal 3 3 9 4 2" xfId="31048"/>
    <cellStyle name="Normal 3 3 9 4 3" xfId="31049"/>
    <cellStyle name="Normal 3 3 9 5" xfId="31050"/>
    <cellStyle name="Normal 3 3 9 5 2" xfId="31051"/>
    <cellStyle name="Normal 3 3 9 5 3" xfId="31052"/>
    <cellStyle name="Normal 3 3 9 6" xfId="31053"/>
    <cellStyle name="Normal 3 3 9 7" xfId="31054"/>
    <cellStyle name="Normal 3 4" xfId="1060"/>
    <cellStyle name="Normal 3 4 10" xfId="31056"/>
    <cellStyle name="Normal 3 4 10 2" xfId="31057"/>
    <cellStyle name="Normal 3 4 10 3" xfId="31058"/>
    <cellStyle name="Normal 3 4 11" xfId="31059"/>
    <cellStyle name="Normal 3 4 11 2" xfId="31060"/>
    <cellStyle name="Normal 3 4 11 3" xfId="31061"/>
    <cellStyle name="Normal 3 4 12" xfId="31062"/>
    <cellStyle name="Normal 3 4 12 2" xfId="31063"/>
    <cellStyle name="Normal 3 4 12 3" xfId="31064"/>
    <cellStyle name="Normal 3 4 13" xfId="31065"/>
    <cellStyle name="Normal 3 4 13 2" xfId="31066"/>
    <cellStyle name="Normal 3 4 13 3" xfId="31067"/>
    <cellStyle name="Normal 3 4 14" xfId="31068"/>
    <cellStyle name="Normal 3 4 15" xfId="31069"/>
    <cellStyle name="Normal 3 4 16" xfId="31070"/>
    <cellStyle name="Normal 3 4 17" xfId="31055"/>
    <cellStyle name="Normal 3 4 2" xfId="1061"/>
    <cellStyle name="Normal 3 4 2 10" xfId="31071"/>
    <cellStyle name="Normal 3 4 2 10 2" xfId="31072"/>
    <cellStyle name="Normal 3 4 2 10 3" xfId="31073"/>
    <cellStyle name="Normal 3 4 2 11" xfId="31074"/>
    <cellStyle name="Normal 3 4 2 11 2" xfId="31075"/>
    <cellStyle name="Normal 3 4 2 11 3" xfId="31076"/>
    <cellStyle name="Normal 3 4 2 12" xfId="31077"/>
    <cellStyle name="Normal 3 4 2 12 2" xfId="31078"/>
    <cellStyle name="Normal 3 4 2 12 3" xfId="31079"/>
    <cellStyle name="Normal 3 4 2 13" xfId="31080"/>
    <cellStyle name="Normal 3 4 2 14" xfId="31081"/>
    <cellStyle name="Normal 3 4 2 2" xfId="1062"/>
    <cellStyle name="Normal 3 4 2 2 10" xfId="31082"/>
    <cellStyle name="Normal 3 4 2 2 11" xfId="31083"/>
    <cellStyle name="Normal 3 4 2 2 2" xfId="31084"/>
    <cellStyle name="Normal 3 4 2 2 2 2" xfId="31085"/>
    <cellStyle name="Normal 3 4 2 2 2 2 2" xfId="31086"/>
    <cellStyle name="Normal 3 4 2 2 2 2 2 2" xfId="31087"/>
    <cellStyle name="Normal 3 4 2 2 2 2 2 3" xfId="31088"/>
    <cellStyle name="Normal 3 4 2 2 2 2 3" xfId="31089"/>
    <cellStyle name="Normal 3 4 2 2 2 2 3 2" xfId="31090"/>
    <cellStyle name="Normal 3 4 2 2 2 2 3 3" xfId="31091"/>
    <cellStyle name="Normal 3 4 2 2 2 2 4" xfId="31092"/>
    <cellStyle name="Normal 3 4 2 2 2 2 4 2" xfId="31093"/>
    <cellStyle name="Normal 3 4 2 2 2 2 4 3" xfId="31094"/>
    <cellStyle name="Normal 3 4 2 2 2 2 5" xfId="31095"/>
    <cellStyle name="Normal 3 4 2 2 2 2 5 2" xfId="31096"/>
    <cellStyle name="Normal 3 4 2 2 2 2 5 3" xfId="31097"/>
    <cellStyle name="Normal 3 4 2 2 2 2 6" xfId="31098"/>
    <cellStyle name="Normal 3 4 2 2 2 2 7" xfId="31099"/>
    <cellStyle name="Normal 3 4 2 2 2 3" xfId="31100"/>
    <cellStyle name="Normal 3 4 2 2 2 3 2" xfId="31101"/>
    <cellStyle name="Normal 3 4 2 2 2 3 3" xfId="31102"/>
    <cellStyle name="Normal 3 4 2 2 2 4" xfId="31103"/>
    <cellStyle name="Normal 3 4 2 2 2 4 2" xfId="31104"/>
    <cellStyle name="Normal 3 4 2 2 2 4 3" xfId="31105"/>
    <cellStyle name="Normal 3 4 2 2 2 5" xfId="31106"/>
    <cellStyle name="Normal 3 4 2 2 2 5 2" xfId="31107"/>
    <cellStyle name="Normal 3 4 2 2 2 5 3" xfId="31108"/>
    <cellStyle name="Normal 3 4 2 2 2 6" xfId="31109"/>
    <cellStyle name="Normal 3 4 2 2 2 6 2" xfId="31110"/>
    <cellStyle name="Normal 3 4 2 2 2 6 3" xfId="31111"/>
    <cellStyle name="Normal 3 4 2 2 2 7" xfId="31112"/>
    <cellStyle name="Normal 3 4 2 2 2 8" xfId="31113"/>
    <cellStyle name="Normal 3 4 2 2 3" xfId="31114"/>
    <cellStyle name="Normal 3 4 2 2 3 2" xfId="31115"/>
    <cellStyle name="Normal 3 4 2 2 3 2 2" xfId="31116"/>
    <cellStyle name="Normal 3 4 2 2 3 2 3" xfId="31117"/>
    <cellStyle name="Normal 3 4 2 2 3 3" xfId="31118"/>
    <cellStyle name="Normal 3 4 2 2 3 3 2" xfId="31119"/>
    <cellStyle name="Normal 3 4 2 2 3 3 3" xfId="31120"/>
    <cellStyle name="Normal 3 4 2 2 3 4" xfId="31121"/>
    <cellStyle name="Normal 3 4 2 2 3 4 2" xfId="31122"/>
    <cellStyle name="Normal 3 4 2 2 3 4 3" xfId="31123"/>
    <cellStyle name="Normal 3 4 2 2 3 5" xfId="31124"/>
    <cellStyle name="Normal 3 4 2 2 3 5 2" xfId="31125"/>
    <cellStyle name="Normal 3 4 2 2 3 5 3" xfId="31126"/>
    <cellStyle name="Normal 3 4 2 2 3 6" xfId="31127"/>
    <cellStyle name="Normal 3 4 2 2 3 7" xfId="31128"/>
    <cellStyle name="Normal 3 4 2 2 4" xfId="31129"/>
    <cellStyle name="Normal 3 4 2 2 4 2" xfId="31130"/>
    <cellStyle name="Normal 3 4 2 2 4 2 2" xfId="31131"/>
    <cellStyle name="Normal 3 4 2 2 4 2 3" xfId="31132"/>
    <cellStyle name="Normal 3 4 2 2 4 3" xfId="31133"/>
    <cellStyle name="Normal 3 4 2 2 4 3 2" xfId="31134"/>
    <cellStyle name="Normal 3 4 2 2 4 3 3" xfId="31135"/>
    <cellStyle name="Normal 3 4 2 2 4 4" xfId="31136"/>
    <cellStyle name="Normal 3 4 2 2 4 4 2" xfId="31137"/>
    <cellStyle name="Normal 3 4 2 2 4 4 3" xfId="31138"/>
    <cellStyle name="Normal 3 4 2 2 4 5" xfId="31139"/>
    <cellStyle name="Normal 3 4 2 2 4 5 2" xfId="31140"/>
    <cellStyle name="Normal 3 4 2 2 4 5 3" xfId="31141"/>
    <cellStyle name="Normal 3 4 2 2 4 6" xfId="31142"/>
    <cellStyle name="Normal 3 4 2 2 4 7" xfId="31143"/>
    <cellStyle name="Normal 3 4 2 2 5" xfId="31144"/>
    <cellStyle name="Normal 3 4 2 2 5 2" xfId="31145"/>
    <cellStyle name="Normal 3 4 2 2 5 2 2" xfId="31146"/>
    <cellStyle name="Normal 3 4 2 2 5 2 3" xfId="31147"/>
    <cellStyle name="Normal 3 4 2 2 5 3" xfId="31148"/>
    <cellStyle name="Normal 3 4 2 2 5 3 2" xfId="31149"/>
    <cellStyle name="Normal 3 4 2 2 5 3 3" xfId="31150"/>
    <cellStyle name="Normal 3 4 2 2 5 4" xfId="31151"/>
    <cellStyle name="Normal 3 4 2 2 5 4 2" xfId="31152"/>
    <cellStyle name="Normal 3 4 2 2 5 4 3" xfId="31153"/>
    <cellStyle name="Normal 3 4 2 2 5 5" xfId="31154"/>
    <cellStyle name="Normal 3 4 2 2 5 5 2" xfId="31155"/>
    <cellStyle name="Normal 3 4 2 2 5 5 3" xfId="31156"/>
    <cellStyle name="Normal 3 4 2 2 5 6" xfId="31157"/>
    <cellStyle name="Normal 3 4 2 2 5 7" xfId="31158"/>
    <cellStyle name="Normal 3 4 2 2 6" xfId="31159"/>
    <cellStyle name="Normal 3 4 2 2 6 2" xfId="31160"/>
    <cellStyle name="Normal 3 4 2 2 6 3" xfId="31161"/>
    <cellStyle name="Normal 3 4 2 2 7" xfId="31162"/>
    <cellStyle name="Normal 3 4 2 2 7 2" xfId="31163"/>
    <cellStyle name="Normal 3 4 2 2 7 3" xfId="31164"/>
    <cellStyle name="Normal 3 4 2 2 8" xfId="31165"/>
    <cellStyle name="Normal 3 4 2 2 8 2" xfId="31166"/>
    <cellStyle name="Normal 3 4 2 2 8 3" xfId="31167"/>
    <cellStyle name="Normal 3 4 2 2 9" xfId="31168"/>
    <cellStyle name="Normal 3 4 2 2 9 2" xfId="31169"/>
    <cellStyle name="Normal 3 4 2 2 9 3" xfId="31170"/>
    <cellStyle name="Normal 3 4 2 3" xfId="31171"/>
    <cellStyle name="Normal 3 4 2 3 2" xfId="31172"/>
    <cellStyle name="Normal 3 4 2 3 2 2" xfId="31173"/>
    <cellStyle name="Normal 3 4 2 3 2 2 2" xfId="31174"/>
    <cellStyle name="Normal 3 4 2 3 2 2 3" xfId="31175"/>
    <cellStyle name="Normal 3 4 2 3 2 3" xfId="31176"/>
    <cellStyle name="Normal 3 4 2 3 2 3 2" xfId="31177"/>
    <cellStyle name="Normal 3 4 2 3 2 3 3" xfId="31178"/>
    <cellStyle name="Normal 3 4 2 3 2 4" xfId="31179"/>
    <cellStyle name="Normal 3 4 2 3 2 4 2" xfId="31180"/>
    <cellStyle name="Normal 3 4 2 3 2 4 3" xfId="31181"/>
    <cellStyle name="Normal 3 4 2 3 2 5" xfId="31182"/>
    <cellStyle name="Normal 3 4 2 3 2 5 2" xfId="31183"/>
    <cellStyle name="Normal 3 4 2 3 2 5 3" xfId="31184"/>
    <cellStyle name="Normal 3 4 2 3 2 6" xfId="31185"/>
    <cellStyle name="Normal 3 4 2 3 2 7" xfId="31186"/>
    <cellStyle name="Normal 3 4 2 3 3" xfId="31187"/>
    <cellStyle name="Normal 3 4 2 3 3 2" xfId="31188"/>
    <cellStyle name="Normal 3 4 2 3 3 3" xfId="31189"/>
    <cellStyle name="Normal 3 4 2 3 4" xfId="31190"/>
    <cellStyle name="Normal 3 4 2 3 4 2" xfId="31191"/>
    <cellStyle name="Normal 3 4 2 3 4 3" xfId="31192"/>
    <cellStyle name="Normal 3 4 2 3 5" xfId="31193"/>
    <cellStyle name="Normal 3 4 2 3 5 2" xfId="31194"/>
    <cellStyle name="Normal 3 4 2 3 5 3" xfId="31195"/>
    <cellStyle name="Normal 3 4 2 3 6" xfId="31196"/>
    <cellStyle name="Normal 3 4 2 3 6 2" xfId="31197"/>
    <cellStyle name="Normal 3 4 2 3 6 3" xfId="31198"/>
    <cellStyle name="Normal 3 4 2 3 7" xfId="31199"/>
    <cellStyle name="Normal 3 4 2 3 8" xfId="31200"/>
    <cellStyle name="Normal 3 4 2 4" xfId="31201"/>
    <cellStyle name="Normal 3 4 2 4 2" xfId="31202"/>
    <cellStyle name="Normal 3 4 2 4 2 2" xfId="31203"/>
    <cellStyle name="Normal 3 4 2 4 2 2 2" xfId="31204"/>
    <cellStyle name="Normal 3 4 2 4 2 2 3" xfId="31205"/>
    <cellStyle name="Normal 3 4 2 4 2 3" xfId="31206"/>
    <cellStyle name="Normal 3 4 2 4 2 3 2" xfId="31207"/>
    <cellStyle name="Normal 3 4 2 4 2 3 3" xfId="31208"/>
    <cellStyle name="Normal 3 4 2 4 2 4" xfId="31209"/>
    <cellStyle name="Normal 3 4 2 4 2 4 2" xfId="31210"/>
    <cellStyle name="Normal 3 4 2 4 2 4 3" xfId="31211"/>
    <cellStyle name="Normal 3 4 2 4 2 5" xfId="31212"/>
    <cellStyle name="Normal 3 4 2 4 2 5 2" xfId="31213"/>
    <cellStyle name="Normal 3 4 2 4 2 5 3" xfId="31214"/>
    <cellStyle name="Normal 3 4 2 4 2 6" xfId="31215"/>
    <cellStyle name="Normal 3 4 2 4 2 7" xfId="31216"/>
    <cellStyle name="Normal 3 4 2 4 3" xfId="31217"/>
    <cellStyle name="Normal 3 4 2 4 3 2" xfId="31218"/>
    <cellStyle name="Normal 3 4 2 4 3 3" xfId="31219"/>
    <cellStyle name="Normal 3 4 2 4 4" xfId="31220"/>
    <cellStyle name="Normal 3 4 2 4 4 2" xfId="31221"/>
    <cellStyle name="Normal 3 4 2 4 4 3" xfId="31222"/>
    <cellStyle name="Normal 3 4 2 4 5" xfId="31223"/>
    <cellStyle name="Normal 3 4 2 4 5 2" xfId="31224"/>
    <cellStyle name="Normal 3 4 2 4 5 3" xfId="31225"/>
    <cellStyle name="Normal 3 4 2 4 6" xfId="31226"/>
    <cellStyle name="Normal 3 4 2 4 6 2" xfId="31227"/>
    <cellStyle name="Normal 3 4 2 4 6 3" xfId="31228"/>
    <cellStyle name="Normal 3 4 2 4 7" xfId="31229"/>
    <cellStyle name="Normal 3 4 2 4 8" xfId="31230"/>
    <cellStyle name="Normal 3 4 2 5" xfId="31231"/>
    <cellStyle name="Normal 3 4 2 5 2" xfId="31232"/>
    <cellStyle name="Normal 3 4 2 5 2 2" xfId="31233"/>
    <cellStyle name="Normal 3 4 2 5 2 3" xfId="31234"/>
    <cellStyle name="Normal 3 4 2 5 3" xfId="31235"/>
    <cellStyle name="Normal 3 4 2 5 3 2" xfId="31236"/>
    <cellStyle name="Normal 3 4 2 5 3 3" xfId="31237"/>
    <cellStyle name="Normal 3 4 2 5 4" xfId="31238"/>
    <cellStyle name="Normal 3 4 2 5 4 2" xfId="31239"/>
    <cellStyle name="Normal 3 4 2 5 4 3" xfId="31240"/>
    <cellStyle name="Normal 3 4 2 5 5" xfId="31241"/>
    <cellStyle name="Normal 3 4 2 5 5 2" xfId="31242"/>
    <cellStyle name="Normal 3 4 2 5 5 3" xfId="31243"/>
    <cellStyle name="Normal 3 4 2 5 6" xfId="31244"/>
    <cellStyle name="Normal 3 4 2 5 7" xfId="31245"/>
    <cellStyle name="Normal 3 4 2 6" xfId="31246"/>
    <cellStyle name="Normal 3 4 2 6 2" xfId="31247"/>
    <cellStyle name="Normal 3 4 2 6 2 2" xfId="31248"/>
    <cellStyle name="Normal 3 4 2 6 2 3" xfId="31249"/>
    <cellStyle name="Normal 3 4 2 6 3" xfId="31250"/>
    <cellStyle name="Normal 3 4 2 6 3 2" xfId="31251"/>
    <cellStyle name="Normal 3 4 2 6 3 3" xfId="31252"/>
    <cellStyle name="Normal 3 4 2 6 4" xfId="31253"/>
    <cellStyle name="Normal 3 4 2 6 4 2" xfId="31254"/>
    <cellStyle name="Normal 3 4 2 6 4 3" xfId="31255"/>
    <cellStyle name="Normal 3 4 2 6 5" xfId="31256"/>
    <cellStyle name="Normal 3 4 2 6 5 2" xfId="31257"/>
    <cellStyle name="Normal 3 4 2 6 5 3" xfId="31258"/>
    <cellStyle name="Normal 3 4 2 6 6" xfId="31259"/>
    <cellStyle name="Normal 3 4 2 6 7" xfId="31260"/>
    <cellStyle name="Normal 3 4 2 7" xfId="31261"/>
    <cellStyle name="Normal 3 4 2 7 2" xfId="31262"/>
    <cellStyle name="Normal 3 4 2 7 2 2" xfId="31263"/>
    <cellStyle name="Normal 3 4 2 7 2 3" xfId="31264"/>
    <cellStyle name="Normal 3 4 2 7 3" xfId="31265"/>
    <cellStyle name="Normal 3 4 2 7 3 2" xfId="31266"/>
    <cellStyle name="Normal 3 4 2 7 3 3" xfId="31267"/>
    <cellStyle name="Normal 3 4 2 7 4" xfId="31268"/>
    <cellStyle name="Normal 3 4 2 7 4 2" xfId="31269"/>
    <cellStyle name="Normal 3 4 2 7 4 3" xfId="31270"/>
    <cellStyle name="Normal 3 4 2 7 5" xfId="31271"/>
    <cellStyle name="Normal 3 4 2 7 5 2" xfId="31272"/>
    <cellStyle name="Normal 3 4 2 7 5 3" xfId="31273"/>
    <cellStyle name="Normal 3 4 2 7 6" xfId="31274"/>
    <cellStyle name="Normal 3 4 2 7 7" xfId="31275"/>
    <cellStyle name="Normal 3 4 2 8" xfId="31276"/>
    <cellStyle name="Normal 3 4 2 8 2" xfId="31277"/>
    <cellStyle name="Normal 3 4 2 8 2 2" xfId="31278"/>
    <cellStyle name="Normal 3 4 2 8 2 3" xfId="31279"/>
    <cellStyle name="Normal 3 4 2 8 3" xfId="31280"/>
    <cellStyle name="Normal 3 4 2 8 3 2" xfId="31281"/>
    <cellStyle name="Normal 3 4 2 8 3 3" xfId="31282"/>
    <cellStyle name="Normal 3 4 2 8 4" xfId="31283"/>
    <cellStyle name="Normal 3 4 2 8 4 2" xfId="31284"/>
    <cellStyle name="Normal 3 4 2 8 4 3" xfId="31285"/>
    <cellStyle name="Normal 3 4 2 8 5" xfId="31286"/>
    <cellStyle name="Normal 3 4 2 8 5 2" xfId="31287"/>
    <cellStyle name="Normal 3 4 2 8 5 3" xfId="31288"/>
    <cellStyle name="Normal 3 4 2 8 6" xfId="31289"/>
    <cellStyle name="Normal 3 4 2 8 7" xfId="31290"/>
    <cellStyle name="Normal 3 4 2 9" xfId="31291"/>
    <cellStyle name="Normal 3 4 2 9 2" xfId="31292"/>
    <cellStyle name="Normal 3 4 2 9 3" xfId="31293"/>
    <cellStyle name="Normal 3 4 3" xfId="1063"/>
    <cellStyle name="Normal 3 4 3 10" xfId="31294"/>
    <cellStyle name="Normal 3 4 3 11" xfId="31295"/>
    <cellStyle name="Normal 3 4 3 2" xfId="31296"/>
    <cellStyle name="Normal 3 4 3 2 2" xfId="31297"/>
    <cellStyle name="Normal 3 4 3 2 2 2" xfId="31298"/>
    <cellStyle name="Normal 3 4 3 2 2 2 2" xfId="31299"/>
    <cellStyle name="Normal 3 4 3 2 2 2 3" xfId="31300"/>
    <cellStyle name="Normal 3 4 3 2 2 3" xfId="31301"/>
    <cellStyle name="Normal 3 4 3 2 2 3 2" xfId="31302"/>
    <cellStyle name="Normal 3 4 3 2 2 3 3" xfId="31303"/>
    <cellStyle name="Normal 3 4 3 2 2 4" xfId="31304"/>
    <cellStyle name="Normal 3 4 3 2 2 4 2" xfId="31305"/>
    <cellStyle name="Normal 3 4 3 2 2 4 3" xfId="31306"/>
    <cellStyle name="Normal 3 4 3 2 2 5" xfId="31307"/>
    <cellStyle name="Normal 3 4 3 2 2 5 2" xfId="31308"/>
    <cellStyle name="Normal 3 4 3 2 2 5 3" xfId="31309"/>
    <cellStyle name="Normal 3 4 3 2 2 6" xfId="31310"/>
    <cellStyle name="Normal 3 4 3 2 2 7" xfId="31311"/>
    <cellStyle name="Normal 3 4 3 2 3" xfId="31312"/>
    <cellStyle name="Normal 3 4 3 2 3 2" xfId="31313"/>
    <cellStyle name="Normal 3 4 3 2 3 3" xfId="31314"/>
    <cellStyle name="Normal 3 4 3 2 4" xfId="31315"/>
    <cellStyle name="Normal 3 4 3 2 4 2" xfId="31316"/>
    <cellStyle name="Normal 3 4 3 2 4 3" xfId="31317"/>
    <cellStyle name="Normal 3 4 3 2 5" xfId="31318"/>
    <cellStyle name="Normal 3 4 3 2 5 2" xfId="31319"/>
    <cellStyle name="Normal 3 4 3 2 5 3" xfId="31320"/>
    <cellStyle name="Normal 3 4 3 2 6" xfId="31321"/>
    <cellStyle name="Normal 3 4 3 2 6 2" xfId="31322"/>
    <cellStyle name="Normal 3 4 3 2 6 3" xfId="31323"/>
    <cellStyle name="Normal 3 4 3 2 7" xfId="31324"/>
    <cellStyle name="Normal 3 4 3 2 8" xfId="31325"/>
    <cellStyle name="Normal 3 4 3 3" xfId="31326"/>
    <cellStyle name="Normal 3 4 3 3 2" xfId="31327"/>
    <cellStyle name="Normal 3 4 3 3 2 2" xfId="31328"/>
    <cellStyle name="Normal 3 4 3 3 2 3" xfId="31329"/>
    <cellStyle name="Normal 3 4 3 3 3" xfId="31330"/>
    <cellStyle name="Normal 3 4 3 3 3 2" xfId="31331"/>
    <cellStyle name="Normal 3 4 3 3 3 3" xfId="31332"/>
    <cellStyle name="Normal 3 4 3 3 4" xfId="31333"/>
    <cellStyle name="Normal 3 4 3 3 4 2" xfId="31334"/>
    <cellStyle name="Normal 3 4 3 3 4 3" xfId="31335"/>
    <cellStyle name="Normal 3 4 3 3 5" xfId="31336"/>
    <cellStyle name="Normal 3 4 3 3 5 2" xfId="31337"/>
    <cellStyle name="Normal 3 4 3 3 5 3" xfId="31338"/>
    <cellStyle name="Normal 3 4 3 3 6" xfId="31339"/>
    <cellStyle name="Normal 3 4 3 3 7" xfId="31340"/>
    <cellStyle name="Normal 3 4 3 4" xfId="31341"/>
    <cellStyle name="Normal 3 4 3 4 2" xfId="31342"/>
    <cellStyle name="Normal 3 4 3 4 2 2" xfId="31343"/>
    <cellStyle name="Normal 3 4 3 4 2 3" xfId="31344"/>
    <cellStyle name="Normal 3 4 3 4 3" xfId="31345"/>
    <cellStyle name="Normal 3 4 3 4 3 2" xfId="31346"/>
    <cellStyle name="Normal 3 4 3 4 3 3" xfId="31347"/>
    <cellStyle name="Normal 3 4 3 4 4" xfId="31348"/>
    <cellStyle name="Normal 3 4 3 4 4 2" xfId="31349"/>
    <cellStyle name="Normal 3 4 3 4 4 3" xfId="31350"/>
    <cellStyle name="Normal 3 4 3 4 5" xfId="31351"/>
    <cellStyle name="Normal 3 4 3 4 5 2" xfId="31352"/>
    <cellStyle name="Normal 3 4 3 4 5 3" xfId="31353"/>
    <cellStyle name="Normal 3 4 3 4 6" xfId="31354"/>
    <cellStyle name="Normal 3 4 3 4 7" xfId="31355"/>
    <cellStyle name="Normal 3 4 3 5" xfId="31356"/>
    <cellStyle name="Normal 3 4 3 5 2" xfId="31357"/>
    <cellStyle name="Normal 3 4 3 5 2 2" xfId="31358"/>
    <cellStyle name="Normal 3 4 3 5 2 3" xfId="31359"/>
    <cellStyle name="Normal 3 4 3 5 3" xfId="31360"/>
    <cellStyle name="Normal 3 4 3 5 3 2" xfId="31361"/>
    <cellStyle name="Normal 3 4 3 5 3 3" xfId="31362"/>
    <cellStyle name="Normal 3 4 3 5 4" xfId="31363"/>
    <cellStyle name="Normal 3 4 3 5 4 2" xfId="31364"/>
    <cellStyle name="Normal 3 4 3 5 4 3" xfId="31365"/>
    <cellStyle name="Normal 3 4 3 5 5" xfId="31366"/>
    <cellStyle name="Normal 3 4 3 5 5 2" xfId="31367"/>
    <cellStyle name="Normal 3 4 3 5 5 3" xfId="31368"/>
    <cellStyle name="Normal 3 4 3 5 6" xfId="31369"/>
    <cellStyle name="Normal 3 4 3 5 7" xfId="31370"/>
    <cellStyle name="Normal 3 4 3 6" xfId="31371"/>
    <cellStyle name="Normal 3 4 3 6 2" xfId="31372"/>
    <cellStyle name="Normal 3 4 3 6 3" xfId="31373"/>
    <cellStyle name="Normal 3 4 3 7" xfId="31374"/>
    <cellStyle name="Normal 3 4 3 7 2" xfId="31375"/>
    <cellStyle name="Normal 3 4 3 7 3" xfId="31376"/>
    <cellStyle name="Normal 3 4 3 8" xfId="31377"/>
    <cellStyle name="Normal 3 4 3 8 2" xfId="31378"/>
    <cellStyle name="Normal 3 4 3 8 3" xfId="31379"/>
    <cellStyle name="Normal 3 4 3 9" xfId="31380"/>
    <cellStyle name="Normal 3 4 3 9 2" xfId="31381"/>
    <cellStyle name="Normal 3 4 3 9 3" xfId="31382"/>
    <cellStyle name="Normal 3 4 4" xfId="31383"/>
    <cellStyle name="Normal 3 4 4 2" xfId="31384"/>
    <cellStyle name="Normal 3 4 4 2 2" xfId="31385"/>
    <cellStyle name="Normal 3 4 4 2 2 2" xfId="31386"/>
    <cellStyle name="Normal 3 4 4 2 2 3" xfId="31387"/>
    <cellStyle name="Normal 3 4 4 2 3" xfId="31388"/>
    <cellStyle name="Normal 3 4 4 2 3 2" xfId="31389"/>
    <cellStyle name="Normal 3 4 4 2 3 3" xfId="31390"/>
    <cellStyle name="Normal 3 4 4 2 4" xfId="31391"/>
    <cellStyle name="Normal 3 4 4 2 4 2" xfId="31392"/>
    <cellStyle name="Normal 3 4 4 2 4 3" xfId="31393"/>
    <cellStyle name="Normal 3 4 4 2 5" xfId="31394"/>
    <cellStyle name="Normal 3 4 4 2 5 2" xfId="31395"/>
    <cellStyle name="Normal 3 4 4 2 5 3" xfId="31396"/>
    <cellStyle name="Normal 3 4 4 2 6" xfId="31397"/>
    <cellStyle name="Normal 3 4 4 2 7" xfId="31398"/>
    <cellStyle name="Normal 3 4 4 3" xfId="31399"/>
    <cellStyle name="Normal 3 4 4 3 2" xfId="31400"/>
    <cellStyle name="Normal 3 4 4 3 3" xfId="31401"/>
    <cellStyle name="Normal 3 4 4 4" xfId="31402"/>
    <cellStyle name="Normal 3 4 4 4 2" xfId="31403"/>
    <cellStyle name="Normal 3 4 4 4 3" xfId="31404"/>
    <cellStyle name="Normal 3 4 4 5" xfId="31405"/>
    <cellStyle name="Normal 3 4 4 5 2" xfId="31406"/>
    <cellStyle name="Normal 3 4 4 5 3" xfId="31407"/>
    <cellStyle name="Normal 3 4 4 6" xfId="31408"/>
    <cellStyle name="Normal 3 4 4 6 2" xfId="31409"/>
    <cellStyle name="Normal 3 4 4 6 3" xfId="31410"/>
    <cellStyle name="Normal 3 4 4 7" xfId="31411"/>
    <cellStyle name="Normal 3 4 4 8" xfId="31412"/>
    <cellStyle name="Normal 3 4 5" xfId="31413"/>
    <cellStyle name="Normal 3 4 5 2" xfId="31414"/>
    <cellStyle name="Normal 3 4 5 2 2" xfId="31415"/>
    <cellStyle name="Normal 3 4 5 2 2 2" xfId="31416"/>
    <cellStyle name="Normal 3 4 5 2 2 3" xfId="31417"/>
    <cellStyle name="Normal 3 4 5 2 3" xfId="31418"/>
    <cellStyle name="Normal 3 4 5 2 3 2" xfId="31419"/>
    <cellStyle name="Normal 3 4 5 2 3 3" xfId="31420"/>
    <cellStyle name="Normal 3 4 5 2 4" xfId="31421"/>
    <cellStyle name="Normal 3 4 5 2 4 2" xfId="31422"/>
    <cellStyle name="Normal 3 4 5 2 4 3" xfId="31423"/>
    <cellStyle name="Normal 3 4 5 2 5" xfId="31424"/>
    <cellStyle name="Normal 3 4 5 2 5 2" xfId="31425"/>
    <cellStyle name="Normal 3 4 5 2 5 3" xfId="31426"/>
    <cellStyle name="Normal 3 4 5 2 6" xfId="31427"/>
    <cellStyle name="Normal 3 4 5 2 7" xfId="31428"/>
    <cellStyle name="Normal 3 4 5 3" xfId="31429"/>
    <cellStyle name="Normal 3 4 5 3 2" xfId="31430"/>
    <cellStyle name="Normal 3 4 5 3 3" xfId="31431"/>
    <cellStyle name="Normal 3 4 5 4" xfId="31432"/>
    <cellStyle name="Normal 3 4 5 4 2" xfId="31433"/>
    <cellStyle name="Normal 3 4 5 4 3" xfId="31434"/>
    <cellStyle name="Normal 3 4 5 5" xfId="31435"/>
    <cellStyle name="Normal 3 4 5 5 2" xfId="31436"/>
    <cellStyle name="Normal 3 4 5 5 3" xfId="31437"/>
    <cellStyle name="Normal 3 4 5 6" xfId="31438"/>
    <cellStyle name="Normal 3 4 5 6 2" xfId="31439"/>
    <cellStyle name="Normal 3 4 5 6 3" xfId="31440"/>
    <cellStyle name="Normal 3 4 5 7" xfId="31441"/>
    <cellStyle name="Normal 3 4 5 8" xfId="31442"/>
    <cellStyle name="Normal 3 4 6" xfId="31443"/>
    <cellStyle name="Normal 3 4 6 2" xfId="31444"/>
    <cellStyle name="Normal 3 4 6 2 2" xfId="31445"/>
    <cellStyle name="Normal 3 4 6 2 3" xfId="31446"/>
    <cellStyle name="Normal 3 4 6 3" xfId="31447"/>
    <cellStyle name="Normal 3 4 6 3 2" xfId="31448"/>
    <cellStyle name="Normal 3 4 6 3 3" xfId="31449"/>
    <cellStyle name="Normal 3 4 6 4" xfId="31450"/>
    <cellStyle name="Normal 3 4 6 4 2" xfId="31451"/>
    <cellStyle name="Normal 3 4 6 4 3" xfId="31452"/>
    <cellStyle name="Normal 3 4 6 5" xfId="31453"/>
    <cellStyle name="Normal 3 4 6 5 2" xfId="31454"/>
    <cellStyle name="Normal 3 4 6 5 3" xfId="31455"/>
    <cellStyle name="Normal 3 4 6 6" xfId="31456"/>
    <cellStyle name="Normal 3 4 6 7" xfId="31457"/>
    <cellStyle name="Normal 3 4 7" xfId="31458"/>
    <cellStyle name="Normal 3 4 7 2" xfId="31459"/>
    <cellStyle name="Normal 3 4 7 2 2" xfId="31460"/>
    <cellStyle name="Normal 3 4 7 2 3" xfId="31461"/>
    <cellStyle name="Normal 3 4 7 3" xfId="31462"/>
    <cellStyle name="Normal 3 4 7 3 2" xfId="31463"/>
    <cellStyle name="Normal 3 4 7 3 3" xfId="31464"/>
    <cellStyle name="Normal 3 4 7 4" xfId="31465"/>
    <cellStyle name="Normal 3 4 7 4 2" xfId="31466"/>
    <cellStyle name="Normal 3 4 7 4 3" xfId="31467"/>
    <cellStyle name="Normal 3 4 7 5" xfId="31468"/>
    <cellStyle name="Normal 3 4 7 5 2" xfId="31469"/>
    <cellStyle name="Normal 3 4 7 5 3" xfId="31470"/>
    <cellStyle name="Normal 3 4 7 6" xfId="31471"/>
    <cellStyle name="Normal 3 4 7 7" xfId="31472"/>
    <cellStyle name="Normal 3 4 8" xfId="31473"/>
    <cellStyle name="Normal 3 4 8 2" xfId="31474"/>
    <cellStyle name="Normal 3 4 8 2 2" xfId="31475"/>
    <cellStyle name="Normal 3 4 8 2 3" xfId="31476"/>
    <cellStyle name="Normal 3 4 8 3" xfId="31477"/>
    <cellStyle name="Normal 3 4 8 3 2" xfId="31478"/>
    <cellStyle name="Normal 3 4 8 3 3" xfId="31479"/>
    <cellStyle name="Normal 3 4 8 4" xfId="31480"/>
    <cellStyle name="Normal 3 4 8 4 2" xfId="31481"/>
    <cellStyle name="Normal 3 4 8 4 3" xfId="31482"/>
    <cellStyle name="Normal 3 4 8 5" xfId="31483"/>
    <cellStyle name="Normal 3 4 8 5 2" xfId="31484"/>
    <cellStyle name="Normal 3 4 8 5 3" xfId="31485"/>
    <cellStyle name="Normal 3 4 8 6" xfId="31486"/>
    <cellStyle name="Normal 3 4 8 7" xfId="31487"/>
    <cellStyle name="Normal 3 4 9" xfId="31488"/>
    <cellStyle name="Normal 3 4 9 2" xfId="31489"/>
    <cellStyle name="Normal 3 4 9 2 2" xfId="31490"/>
    <cellStyle name="Normal 3 4 9 2 3" xfId="31491"/>
    <cellStyle name="Normal 3 4 9 3" xfId="31492"/>
    <cellStyle name="Normal 3 4 9 3 2" xfId="31493"/>
    <cellStyle name="Normal 3 4 9 3 3" xfId="31494"/>
    <cellStyle name="Normal 3 4 9 4" xfId="31495"/>
    <cellStyle name="Normal 3 4 9 4 2" xfId="31496"/>
    <cellStyle name="Normal 3 4 9 4 3" xfId="31497"/>
    <cellStyle name="Normal 3 4 9 5" xfId="31498"/>
    <cellStyle name="Normal 3 4 9 5 2" xfId="31499"/>
    <cellStyle name="Normal 3 4 9 5 3" xfId="31500"/>
    <cellStyle name="Normal 3 4 9 6" xfId="31501"/>
    <cellStyle name="Normal 3 4 9 7" xfId="31502"/>
    <cellStyle name="Normal 3 5" xfId="1064"/>
    <cellStyle name="Normal 3 5 10" xfId="31504"/>
    <cellStyle name="Normal 3 5 10 2" xfId="31505"/>
    <cellStyle name="Normal 3 5 10 3" xfId="31506"/>
    <cellStyle name="Normal 3 5 11" xfId="31507"/>
    <cellStyle name="Normal 3 5 11 2" xfId="31508"/>
    <cellStyle name="Normal 3 5 11 3" xfId="31509"/>
    <cellStyle name="Normal 3 5 12" xfId="31510"/>
    <cellStyle name="Normal 3 5 12 2" xfId="31511"/>
    <cellStyle name="Normal 3 5 12 3" xfId="31512"/>
    <cellStyle name="Normal 3 5 13" xfId="31513"/>
    <cellStyle name="Normal 3 5 14" xfId="31514"/>
    <cellStyle name="Normal 3 5 15" xfId="31503"/>
    <cellStyle name="Normal 3 5 2" xfId="1468"/>
    <cellStyle name="Normal 3 5 2 10" xfId="31516"/>
    <cellStyle name="Normal 3 5 2 11" xfId="31517"/>
    <cellStyle name="Normal 3 5 2 12" xfId="31515"/>
    <cellStyle name="Normal 3 5 2 2" xfId="1570"/>
    <cellStyle name="Normal 3 5 2 2 2" xfId="31519"/>
    <cellStyle name="Normal 3 5 2 2 2 2" xfId="31520"/>
    <cellStyle name="Normal 3 5 2 2 2 2 2" xfId="31521"/>
    <cellStyle name="Normal 3 5 2 2 2 2 3" xfId="31522"/>
    <cellStyle name="Normal 3 5 2 2 2 3" xfId="31523"/>
    <cellStyle name="Normal 3 5 2 2 2 3 2" xfId="31524"/>
    <cellStyle name="Normal 3 5 2 2 2 3 3" xfId="31525"/>
    <cellStyle name="Normal 3 5 2 2 2 4" xfId="31526"/>
    <cellStyle name="Normal 3 5 2 2 2 4 2" xfId="31527"/>
    <cellStyle name="Normal 3 5 2 2 2 4 3" xfId="31528"/>
    <cellStyle name="Normal 3 5 2 2 2 5" xfId="31529"/>
    <cellStyle name="Normal 3 5 2 2 2 5 2" xfId="31530"/>
    <cellStyle name="Normal 3 5 2 2 2 5 3" xfId="31531"/>
    <cellStyle name="Normal 3 5 2 2 2 6" xfId="31532"/>
    <cellStyle name="Normal 3 5 2 2 2 7" xfId="31533"/>
    <cellStyle name="Normal 3 5 2 2 3" xfId="31534"/>
    <cellStyle name="Normal 3 5 2 2 3 2" xfId="31535"/>
    <cellStyle name="Normal 3 5 2 2 3 3" xfId="31536"/>
    <cellStyle name="Normal 3 5 2 2 4" xfId="31537"/>
    <cellStyle name="Normal 3 5 2 2 4 2" xfId="31538"/>
    <cellStyle name="Normal 3 5 2 2 4 3" xfId="31539"/>
    <cellStyle name="Normal 3 5 2 2 5" xfId="31540"/>
    <cellStyle name="Normal 3 5 2 2 5 2" xfId="31541"/>
    <cellStyle name="Normal 3 5 2 2 5 3" xfId="31542"/>
    <cellStyle name="Normal 3 5 2 2 6" xfId="31543"/>
    <cellStyle name="Normal 3 5 2 2 6 2" xfId="31544"/>
    <cellStyle name="Normal 3 5 2 2 6 3" xfId="31545"/>
    <cellStyle name="Normal 3 5 2 2 7" xfId="31546"/>
    <cellStyle name="Normal 3 5 2 2 8" xfId="31547"/>
    <cellStyle name="Normal 3 5 2 2 9" xfId="31518"/>
    <cellStyle name="Normal 3 5 2 3" xfId="31548"/>
    <cellStyle name="Normal 3 5 2 3 2" xfId="31549"/>
    <cellStyle name="Normal 3 5 2 3 2 2" xfId="31550"/>
    <cellStyle name="Normal 3 5 2 3 2 3" xfId="31551"/>
    <cellStyle name="Normal 3 5 2 3 3" xfId="31552"/>
    <cellStyle name="Normal 3 5 2 3 3 2" xfId="31553"/>
    <cellStyle name="Normal 3 5 2 3 3 3" xfId="31554"/>
    <cellStyle name="Normal 3 5 2 3 4" xfId="31555"/>
    <cellStyle name="Normal 3 5 2 3 4 2" xfId="31556"/>
    <cellStyle name="Normal 3 5 2 3 4 3" xfId="31557"/>
    <cellStyle name="Normal 3 5 2 3 5" xfId="31558"/>
    <cellStyle name="Normal 3 5 2 3 5 2" xfId="31559"/>
    <cellStyle name="Normal 3 5 2 3 5 3" xfId="31560"/>
    <cellStyle name="Normal 3 5 2 3 6" xfId="31561"/>
    <cellStyle name="Normal 3 5 2 3 7" xfId="31562"/>
    <cellStyle name="Normal 3 5 2 4" xfId="31563"/>
    <cellStyle name="Normal 3 5 2 4 2" xfId="31564"/>
    <cellStyle name="Normal 3 5 2 4 2 2" xfId="31565"/>
    <cellStyle name="Normal 3 5 2 4 2 3" xfId="31566"/>
    <cellStyle name="Normal 3 5 2 4 3" xfId="31567"/>
    <cellStyle name="Normal 3 5 2 4 3 2" xfId="31568"/>
    <cellStyle name="Normal 3 5 2 4 3 3" xfId="31569"/>
    <cellStyle name="Normal 3 5 2 4 4" xfId="31570"/>
    <cellStyle name="Normal 3 5 2 4 4 2" xfId="31571"/>
    <cellStyle name="Normal 3 5 2 4 4 3" xfId="31572"/>
    <cellStyle name="Normal 3 5 2 4 5" xfId="31573"/>
    <cellStyle name="Normal 3 5 2 4 5 2" xfId="31574"/>
    <cellStyle name="Normal 3 5 2 4 5 3" xfId="31575"/>
    <cellStyle name="Normal 3 5 2 4 6" xfId="31576"/>
    <cellStyle name="Normal 3 5 2 4 7" xfId="31577"/>
    <cellStyle name="Normal 3 5 2 5" xfId="31578"/>
    <cellStyle name="Normal 3 5 2 5 2" xfId="31579"/>
    <cellStyle name="Normal 3 5 2 5 2 2" xfId="31580"/>
    <cellStyle name="Normal 3 5 2 5 2 3" xfId="31581"/>
    <cellStyle name="Normal 3 5 2 5 3" xfId="31582"/>
    <cellStyle name="Normal 3 5 2 5 3 2" xfId="31583"/>
    <cellStyle name="Normal 3 5 2 5 3 3" xfId="31584"/>
    <cellStyle name="Normal 3 5 2 5 4" xfId="31585"/>
    <cellStyle name="Normal 3 5 2 5 4 2" xfId="31586"/>
    <cellStyle name="Normal 3 5 2 5 4 3" xfId="31587"/>
    <cellStyle name="Normal 3 5 2 5 5" xfId="31588"/>
    <cellStyle name="Normal 3 5 2 5 5 2" xfId="31589"/>
    <cellStyle name="Normal 3 5 2 5 5 3" xfId="31590"/>
    <cellStyle name="Normal 3 5 2 5 6" xfId="31591"/>
    <cellStyle name="Normal 3 5 2 5 7" xfId="31592"/>
    <cellStyle name="Normal 3 5 2 6" xfId="31593"/>
    <cellStyle name="Normal 3 5 2 6 2" xfId="31594"/>
    <cellStyle name="Normal 3 5 2 6 3" xfId="31595"/>
    <cellStyle name="Normal 3 5 2 7" xfId="31596"/>
    <cellStyle name="Normal 3 5 2 7 2" xfId="31597"/>
    <cellStyle name="Normal 3 5 2 7 3" xfId="31598"/>
    <cellStyle name="Normal 3 5 2 8" xfId="31599"/>
    <cellStyle name="Normal 3 5 2 8 2" xfId="31600"/>
    <cellStyle name="Normal 3 5 2 8 3" xfId="31601"/>
    <cellStyle name="Normal 3 5 2 9" xfId="31602"/>
    <cellStyle name="Normal 3 5 2 9 2" xfId="31603"/>
    <cellStyle name="Normal 3 5 2 9 3" xfId="31604"/>
    <cellStyle name="Normal 3 5 3" xfId="1555"/>
    <cellStyle name="Normal 3 5 3 2" xfId="31606"/>
    <cellStyle name="Normal 3 5 3 2 2" xfId="31607"/>
    <cellStyle name="Normal 3 5 3 2 2 2" xfId="31608"/>
    <cellStyle name="Normal 3 5 3 2 2 3" xfId="31609"/>
    <cellStyle name="Normal 3 5 3 2 3" xfId="31610"/>
    <cellStyle name="Normal 3 5 3 2 3 2" xfId="31611"/>
    <cellStyle name="Normal 3 5 3 2 3 3" xfId="31612"/>
    <cellStyle name="Normal 3 5 3 2 4" xfId="31613"/>
    <cellStyle name="Normal 3 5 3 2 4 2" xfId="31614"/>
    <cellStyle name="Normal 3 5 3 2 4 3" xfId="31615"/>
    <cellStyle name="Normal 3 5 3 2 5" xfId="31616"/>
    <cellStyle name="Normal 3 5 3 2 5 2" xfId="31617"/>
    <cellStyle name="Normal 3 5 3 2 5 3" xfId="31618"/>
    <cellStyle name="Normal 3 5 3 2 6" xfId="31619"/>
    <cellStyle name="Normal 3 5 3 2 7" xfId="31620"/>
    <cellStyle name="Normal 3 5 3 3" xfId="31621"/>
    <cellStyle name="Normal 3 5 3 3 2" xfId="31622"/>
    <cellStyle name="Normal 3 5 3 3 3" xfId="31623"/>
    <cellStyle name="Normal 3 5 3 4" xfId="31624"/>
    <cellStyle name="Normal 3 5 3 4 2" xfId="31625"/>
    <cellStyle name="Normal 3 5 3 4 3" xfId="31626"/>
    <cellStyle name="Normal 3 5 3 5" xfId="31627"/>
    <cellStyle name="Normal 3 5 3 5 2" xfId="31628"/>
    <cellStyle name="Normal 3 5 3 5 3" xfId="31629"/>
    <cellStyle name="Normal 3 5 3 6" xfId="31630"/>
    <cellStyle name="Normal 3 5 3 6 2" xfId="31631"/>
    <cellStyle name="Normal 3 5 3 6 3" xfId="31632"/>
    <cellStyle name="Normal 3 5 3 7" xfId="31633"/>
    <cellStyle name="Normal 3 5 3 8" xfId="31634"/>
    <cellStyle name="Normal 3 5 3 9" xfId="31605"/>
    <cellStyle name="Normal 3 5 4" xfId="31635"/>
    <cellStyle name="Normal 3 5 4 2" xfId="31636"/>
    <cellStyle name="Normal 3 5 4 2 2" xfId="31637"/>
    <cellStyle name="Normal 3 5 4 2 2 2" xfId="31638"/>
    <cellStyle name="Normal 3 5 4 2 2 3" xfId="31639"/>
    <cellStyle name="Normal 3 5 4 2 3" xfId="31640"/>
    <cellStyle name="Normal 3 5 4 2 3 2" xfId="31641"/>
    <cellStyle name="Normal 3 5 4 2 3 3" xfId="31642"/>
    <cellStyle name="Normal 3 5 4 2 4" xfId="31643"/>
    <cellStyle name="Normal 3 5 4 2 4 2" xfId="31644"/>
    <cellStyle name="Normal 3 5 4 2 4 3" xfId="31645"/>
    <cellStyle name="Normal 3 5 4 2 5" xfId="31646"/>
    <cellStyle name="Normal 3 5 4 2 5 2" xfId="31647"/>
    <cellStyle name="Normal 3 5 4 2 5 3" xfId="31648"/>
    <cellStyle name="Normal 3 5 4 2 6" xfId="31649"/>
    <cellStyle name="Normal 3 5 4 2 7" xfId="31650"/>
    <cellStyle name="Normal 3 5 4 3" xfId="31651"/>
    <cellStyle name="Normal 3 5 4 3 2" xfId="31652"/>
    <cellStyle name="Normal 3 5 4 3 3" xfId="31653"/>
    <cellStyle name="Normal 3 5 4 4" xfId="31654"/>
    <cellStyle name="Normal 3 5 4 4 2" xfId="31655"/>
    <cellStyle name="Normal 3 5 4 4 3" xfId="31656"/>
    <cellStyle name="Normal 3 5 4 5" xfId="31657"/>
    <cellStyle name="Normal 3 5 4 5 2" xfId="31658"/>
    <cellStyle name="Normal 3 5 4 5 3" xfId="31659"/>
    <cellStyle name="Normal 3 5 4 6" xfId="31660"/>
    <cellStyle name="Normal 3 5 4 6 2" xfId="31661"/>
    <cellStyle name="Normal 3 5 4 6 3" xfId="31662"/>
    <cellStyle name="Normal 3 5 4 7" xfId="31663"/>
    <cellStyle name="Normal 3 5 4 8" xfId="31664"/>
    <cellStyle name="Normal 3 5 5" xfId="31665"/>
    <cellStyle name="Normal 3 5 5 2" xfId="31666"/>
    <cellStyle name="Normal 3 5 5 2 2" xfId="31667"/>
    <cellStyle name="Normal 3 5 5 2 3" xfId="31668"/>
    <cellStyle name="Normal 3 5 5 3" xfId="31669"/>
    <cellStyle name="Normal 3 5 5 3 2" xfId="31670"/>
    <cellStyle name="Normal 3 5 5 3 3" xfId="31671"/>
    <cellStyle name="Normal 3 5 5 4" xfId="31672"/>
    <cellStyle name="Normal 3 5 5 4 2" xfId="31673"/>
    <cellStyle name="Normal 3 5 5 4 3" xfId="31674"/>
    <cellStyle name="Normal 3 5 5 5" xfId="31675"/>
    <cellStyle name="Normal 3 5 5 5 2" xfId="31676"/>
    <cellStyle name="Normal 3 5 5 5 3" xfId="31677"/>
    <cellStyle name="Normal 3 5 5 6" xfId="31678"/>
    <cellStyle name="Normal 3 5 5 7" xfId="31679"/>
    <cellStyle name="Normal 3 5 6" xfId="31680"/>
    <cellStyle name="Normal 3 5 6 2" xfId="31681"/>
    <cellStyle name="Normal 3 5 6 2 2" xfId="31682"/>
    <cellStyle name="Normal 3 5 6 2 3" xfId="31683"/>
    <cellStyle name="Normal 3 5 6 3" xfId="31684"/>
    <cellStyle name="Normal 3 5 6 3 2" xfId="31685"/>
    <cellStyle name="Normal 3 5 6 3 3" xfId="31686"/>
    <cellStyle name="Normal 3 5 6 4" xfId="31687"/>
    <cellStyle name="Normal 3 5 6 4 2" xfId="31688"/>
    <cellStyle name="Normal 3 5 6 4 3" xfId="31689"/>
    <cellStyle name="Normal 3 5 6 5" xfId="31690"/>
    <cellStyle name="Normal 3 5 6 5 2" xfId="31691"/>
    <cellStyle name="Normal 3 5 6 5 3" xfId="31692"/>
    <cellStyle name="Normal 3 5 6 6" xfId="31693"/>
    <cellStyle name="Normal 3 5 6 7" xfId="31694"/>
    <cellStyle name="Normal 3 5 7" xfId="31695"/>
    <cellStyle name="Normal 3 5 7 2" xfId="31696"/>
    <cellStyle name="Normal 3 5 7 2 2" xfId="31697"/>
    <cellStyle name="Normal 3 5 7 2 3" xfId="31698"/>
    <cellStyle name="Normal 3 5 7 3" xfId="31699"/>
    <cellStyle name="Normal 3 5 7 3 2" xfId="31700"/>
    <cellStyle name="Normal 3 5 7 3 3" xfId="31701"/>
    <cellStyle name="Normal 3 5 7 4" xfId="31702"/>
    <cellStyle name="Normal 3 5 7 4 2" xfId="31703"/>
    <cellStyle name="Normal 3 5 7 4 3" xfId="31704"/>
    <cellStyle name="Normal 3 5 7 5" xfId="31705"/>
    <cellStyle name="Normal 3 5 7 5 2" xfId="31706"/>
    <cellStyle name="Normal 3 5 7 5 3" xfId="31707"/>
    <cellStyle name="Normal 3 5 7 6" xfId="31708"/>
    <cellStyle name="Normal 3 5 7 7" xfId="31709"/>
    <cellStyle name="Normal 3 5 8" xfId="31710"/>
    <cellStyle name="Normal 3 5 8 2" xfId="31711"/>
    <cellStyle name="Normal 3 5 8 2 2" xfId="31712"/>
    <cellStyle name="Normal 3 5 8 2 3" xfId="31713"/>
    <cellStyle name="Normal 3 5 8 3" xfId="31714"/>
    <cellStyle name="Normal 3 5 8 3 2" xfId="31715"/>
    <cellStyle name="Normal 3 5 8 3 3" xfId="31716"/>
    <cellStyle name="Normal 3 5 8 4" xfId="31717"/>
    <cellStyle name="Normal 3 5 8 4 2" xfId="31718"/>
    <cellStyle name="Normal 3 5 8 4 3" xfId="31719"/>
    <cellStyle name="Normal 3 5 8 5" xfId="31720"/>
    <cellStyle name="Normal 3 5 8 5 2" xfId="31721"/>
    <cellStyle name="Normal 3 5 8 5 3" xfId="31722"/>
    <cellStyle name="Normal 3 5 8 6" xfId="31723"/>
    <cellStyle name="Normal 3 5 8 7" xfId="31724"/>
    <cellStyle name="Normal 3 5 9" xfId="31725"/>
    <cellStyle name="Normal 3 5 9 2" xfId="31726"/>
    <cellStyle name="Normal 3 5 9 3" xfId="31727"/>
    <cellStyle name="Normal 3 6" xfId="31728"/>
    <cellStyle name="Normal 3 6 10" xfId="31729"/>
    <cellStyle name="Normal 3 6 11" xfId="31730"/>
    <cellStyle name="Normal 3 6 2" xfId="31731"/>
    <cellStyle name="Normal 3 6 2 2" xfId="31732"/>
    <cellStyle name="Normal 3 6 2 2 2" xfId="31733"/>
    <cellStyle name="Normal 3 6 2 2 2 2" xfId="31734"/>
    <cellStyle name="Normal 3 6 2 2 2 3" xfId="31735"/>
    <cellStyle name="Normal 3 6 2 2 3" xfId="31736"/>
    <cellStyle name="Normal 3 6 2 2 3 2" xfId="31737"/>
    <cellStyle name="Normal 3 6 2 2 3 3" xfId="31738"/>
    <cellStyle name="Normal 3 6 2 2 4" xfId="31739"/>
    <cellStyle name="Normal 3 6 2 2 4 2" xfId="31740"/>
    <cellStyle name="Normal 3 6 2 2 4 3" xfId="31741"/>
    <cellStyle name="Normal 3 6 2 2 5" xfId="31742"/>
    <cellStyle name="Normal 3 6 2 2 5 2" xfId="31743"/>
    <cellStyle name="Normal 3 6 2 2 5 3" xfId="31744"/>
    <cellStyle name="Normal 3 6 2 2 6" xfId="31745"/>
    <cellStyle name="Normal 3 6 2 2 7" xfId="31746"/>
    <cellStyle name="Normal 3 6 2 3" xfId="31747"/>
    <cellStyle name="Normal 3 6 2 3 2" xfId="31748"/>
    <cellStyle name="Normal 3 6 2 3 3" xfId="31749"/>
    <cellStyle name="Normal 3 6 2 4" xfId="31750"/>
    <cellStyle name="Normal 3 6 2 4 2" xfId="31751"/>
    <cellStyle name="Normal 3 6 2 4 3" xfId="31752"/>
    <cellStyle name="Normal 3 6 2 5" xfId="31753"/>
    <cellStyle name="Normal 3 6 2 5 2" xfId="31754"/>
    <cellStyle name="Normal 3 6 2 5 3" xfId="31755"/>
    <cellStyle name="Normal 3 6 2 6" xfId="31756"/>
    <cellStyle name="Normal 3 6 2 6 2" xfId="31757"/>
    <cellStyle name="Normal 3 6 2 6 3" xfId="31758"/>
    <cellStyle name="Normal 3 6 2 7" xfId="31759"/>
    <cellStyle name="Normal 3 6 2 8" xfId="31760"/>
    <cellStyle name="Normal 3 6 3" xfId="31761"/>
    <cellStyle name="Normal 3 6 3 2" xfId="31762"/>
    <cellStyle name="Normal 3 6 3 2 2" xfId="31763"/>
    <cellStyle name="Normal 3 6 3 2 3" xfId="31764"/>
    <cellStyle name="Normal 3 6 3 3" xfId="31765"/>
    <cellStyle name="Normal 3 6 3 3 2" xfId="31766"/>
    <cellStyle name="Normal 3 6 3 3 3" xfId="31767"/>
    <cellStyle name="Normal 3 6 3 4" xfId="31768"/>
    <cellStyle name="Normal 3 6 3 4 2" xfId="31769"/>
    <cellStyle name="Normal 3 6 3 4 3" xfId="31770"/>
    <cellStyle name="Normal 3 6 3 5" xfId="31771"/>
    <cellStyle name="Normal 3 6 3 5 2" xfId="31772"/>
    <cellStyle name="Normal 3 6 3 5 3" xfId="31773"/>
    <cellStyle name="Normal 3 6 3 6" xfId="31774"/>
    <cellStyle name="Normal 3 6 3 7" xfId="31775"/>
    <cellStyle name="Normal 3 6 4" xfId="31776"/>
    <cellStyle name="Normal 3 6 4 2" xfId="31777"/>
    <cellStyle name="Normal 3 6 4 2 2" xfId="31778"/>
    <cellStyle name="Normal 3 6 4 2 3" xfId="31779"/>
    <cellStyle name="Normal 3 6 4 3" xfId="31780"/>
    <cellStyle name="Normal 3 6 4 3 2" xfId="31781"/>
    <cellStyle name="Normal 3 6 4 3 3" xfId="31782"/>
    <cellStyle name="Normal 3 6 4 4" xfId="31783"/>
    <cellStyle name="Normal 3 6 4 4 2" xfId="31784"/>
    <cellStyle name="Normal 3 6 4 4 3" xfId="31785"/>
    <cellStyle name="Normal 3 6 4 5" xfId="31786"/>
    <cellStyle name="Normal 3 6 4 5 2" xfId="31787"/>
    <cellStyle name="Normal 3 6 4 5 3" xfId="31788"/>
    <cellStyle name="Normal 3 6 4 6" xfId="31789"/>
    <cellStyle name="Normal 3 6 4 7" xfId="31790"/>
    <cellStyle name="Normal 3 6 5" xfId="31791"/>
    <cellStyle name="Normal 3 6 5 2" xfId="31792"/>
    <cellStyle name="Normal 3 6 5 2 2" xfId="31793"/>
    <cellStyle name="Normal 3 6 5 2 3" xfId="31794"/>
    <cellStyle name="Normal 3 6 5 3" xfId="31795"/>
    <cellStyle name="Normal 3 6 5 3 2" xfId="31796"/>
    <cellStyle name="Normal 3 6 5 3 3" xfId="31797"/>
    <cellStyle name="Normal 3 6 5 4" xfId="31798"/>
    <cellStyle name="Normal 3 6 5 4 2" xfId="31799"/>
    <cellStyle name="Normal 3 6 5 4 3" xfId="31800"/>
    <cellStyle name="Normal 3 6 5 5" xfId="31801"/>
    <cellStyle name="Normal 3 6 5 5 2" xfId="31802"/>
    <cellStyle name="Normal 3 6 5 5 3" xfId="31803"/>
    <cellStyle name="Normal 3 6 5 6" xfId="31804"/>
    <cellStyle name="Normal 3 6 5 7" xfId="31805"/>
    <cellStyle name="Normal 3 6 6" xfId="31806"/>
    <cellStyle name="Normal 3 6 6 2" xfId="31807"/>
    <cellStyle name="Normal 3 6 6 3" xfId="31808"/>
    <cellStyle name="Normal 3 6 7" xfId="31809"/>
    <cellStyle name="Normal 3 6 7 2" xfId="31810"/>
    <cellStyle name="Normal 3 6 7 3" xfId="31811"/>
    <cellStyle name="Normal 3 6 8" xfId="31812"/>
    <cellStyle name="Normal 3 6 8 2" xfId="31813"/>
    <cellStyle name="Normal 3 6 8 3" xfId="31814"/>
    <cellStyle name="Normal 3 6 9" xfId="31815"/>
    <cellStyle name="Normal 3 6 9 2" xfId="31816"/>
    <cellStyle name="Normal 3 6 9 3" xfId="31817"/>
    <cellStyle name="Normal 3 7" xfId="31818"/>
    <cellStyle name="Normal 3 7 2" xfId="31819"/>
    <cellStyle name="Normal 3 7 2 2" xfId="31820"/>
    <cellStyle name="Normal 3 7 2 2 2" xfId="31821"/>
    <cellStyle name="Normal 3 7 2 2 3" xfId="31822"/>
    <cellStyle name="Normal 3 7 2 3" xfId="31823"/>
    <cellStyle name="Normal 3 7 2 3 2" xfId="31824"/>
    <cellStyle name="Normal 3 7 2 3 3" xfId="31825"/>
    <cellStyle name="Normal 3 7 2 4" xfId="31826"/>
    <cellStyle name="Normal 3 7 2 4 2" xfId="31827"/>
    <cellStyle name="Normal 3 7 2 4 3" xfId="31828"/>
    <cellStyle name="Normal 3 7 2 5" xfId="31829"/>
    <cellStyle name="Normal 3 7 2 5 2" xfId="31830"/>
    <cellStyle name="Normal 3 7 2 5 3" xfId="31831"/>
    <cellStyle name="Normal 3 7 2 6" xfId="31832"/>
    <cellStyle name="Normal 3 7 2 7" xfId="31833"/>
    <cellStyle name="Normal 3 7 3" xfId="31834"/>
    <cellStyle name="Normal 3 7 3 2" xfId="31835"/>
    <cellStyle name="Normal 3 7 3 3" xfId="31836"/>
    <cellStyle name="Normal 3 7 4" xfId="31837"/>
    <cellStyle name="Normal 3 7 4 2" xfId="31838"/>
    <cellStyle name="Normal 3 7 4 3" xfId="31839"/>
    <cellStyle name="Normal 3 7 5" xfId="31840"/>
    <cellStyle name="Normal 3 7 5 2" xfId="31841"/>
    <cellStyle name="Normal 3 7 5 3" xfId="31842"/>
    <cellStyle name="Normal 3 7 6" xfId="31843"/>
    <cellStyle name="Normal 3 7 6 2" xfId="31844"/>
    <cellStyle name="Normal 3 7 6 3" xfId="31845"/>
    <cellStyle name="Normal 3 7 7" xfId="31846"/>
    <cellStyle name="Normal 3 7 8" xfId="31847"/>
    <cellStyle name="Normal 3 8" xfId="31848"/>
    <cellStyle name="Normal 3 8 2" xfId="31849"/>
    <cellStyle name="Normal 3 8 2 2" xfId="31850"/>
    <cellStyle name="Normal 3 8 2 2 2" xfId="31851"/>
    <cellStyle name="Normal 3 8 2 2 3" xfId="31852"/>
    <cellStyle name="Normal 3 8 2 3" xfId="31853"/>
    <cellStyle name="Normal 3 8 2 3 2" xfId="31854"/>
    <cellStyle name="Normal 3 8 2 3 3" xfId="31855"/>
    <cellStyle name="Normal 3 8 2 4" xfId="31856"/>
    <cellStyle name="Normal 3 8 2 4 2" xfId="31857"/>
    <cellStyle name="Normal 3 8 2 4 3" xfId="31858"/>
    <cellStyle name="Normal 3 8 2 5" xfId="31859"/>
    <cellStyle name="Normal 3 8 2 5 2" xfId="31860"/>
    <cellStyle name="Normal 3 8 2 5 3" xfId="31861"/>
    <cellStyle name="Normal 3 8 2 6" xfId="31862"/>
    <cellStyle name="Normal 3 8 2 7" xfId="31863"/>
    <cellStyle name="Normal 3 8 3" xfId="31864"/>
    <cellStyle name="Normal 3 8 3 2" xfId="31865"/>
    <cellStyle name="Normal 3 8 3 3" xfId="31866"/>
    <cellStyle name="Normal 3 8 4" xfId="31867"/>
    <cellStyle name="Normal 3 8 4 2" xfId="31868"/>
    <cellStyle name="Normal 3 8 4 3" xfId="31869"/>
    <cellStyle name="Normal 3 8 5" xfId="31870"/>
    <cellStyle name="Normal 3 8 5 2" xfId="31871"/>
    <cellStyle name="Normal 3 8 5 3" xfId="31872"/>
    <cellStyle name="Normal 3 8 6" xfId="31873"/>
    <cellStyle name="Normal 3 8 6 2" xfId="31874"/>
    <cellStyle name="Normal 3 8 6 3" xfId="31875"/>
    <cellStyle name="Normal 3 8 7" xfId="31876"/>
    <cellStyle name="Normal 3 8 8" xfId="31877"/>
    <cellStyle name="Normal 3 9" xfId="31878"/>
    <cellStyle name="Normal 3 9 2" xfId="31879"/>
    <cellStyle name="Normal 3 9 2 2" xfId="31880"/>
    <cellStyle name="Normal 3 9 2 2 2" xfId="31881"/>
    <cellStyle name="Normal 3 9 2 2 3" xfId="31882"/>
    <cellStyle name="Normal 3 9 2 3" xfId="31883"/>
    <cellStyle name="Normal 3 9 2 3 2" xfId="31884"/>
    <cellStyle name="Normal 3 9 2 3 3" xfId="31885"/>
    <cellStyle name="Normal 3 9 2 4" xfId="31886"/>
    <cellStyle name="Normal 3 9 2 4 2" xfId="31887"/>
    <cellStyle name="Normal 3 9 2 4 3" xfId="31888"/>
    <cellStyle name="Normal 3 9 2 5" xfId="31889"/>
    <cellStyle name="Normal 3 9 2 5 2" xfId="31890"/>
    <cellStyle name="Normal 3 9 2 5 3" xfId="31891"/>
    <cellStyle name="Normal 3 9 2 6" xfId="31892"/>
    <cellStyle name="Normal 3 9 2 7" xfId="31893"/>
    <cellStyle name="Normal 3 9 3" xfId="31894"/>
    <cellStyle name="Normal 3 9 3 2" xfId="31895"/>
    <cellStyle name="Normal 3 9 3 3" xfId="31896"/>
    <cellStyle name="Normal 3 9 4" xfId="31897"/>
    <cellStyle name="Normal 3 9 4 2" xfId="31898"/>
    <cellStyle name="Normal 3 9 4 3" xfId="31899"/>
    <cellStyle name="Normal 3 9 5" xfId="31900"/>
    <cellStyle name="Normal 3 9 5 2" xfId="31901"/>
    <cellStyle name="Normal 3 9 5 3" xfId="31902"/>
    <cellStyle name="Normal 3 9 6" xfId="31903"/>
    <cellStyle name="Normal 3 9 6 2" xfId="31904"/>
    <cellStyle name="Normal 3 9 6 3" xfId="31905"/>
    <cellStyle name="Normal 3 9 7" xfId="31906"/>
    <cellStyle name="Normal 3 9 8" xfId="31907"/>
    <cellStyle name="Normal 30" xfId="31908"/>
    <cellStyle name="Normal 30 2" xfId="31909"/>
    <cellStyle name="Normal 30 2 2" xfId="31910"/>
    <cellStyle name="Normal 30 3" xfId="31911"/>
    <cellStyle name="Normal 31" xfId="31912"/>
    <cellStyle name="Normal 31 2" xfId="31913"/>
    <cellStyle name="Normal 31 2 2" xfId="31914"/>
    <cellStyle name="Normal 31 3" xfId="31915"/>
    <cellStyle name="Normal 32" xfId="31916"/>
    <cellStyle name="Normal 32 2" xfId="31917"/>
    <cellStyle name="Normal 32 2 2" xfId="31918"/>
    <cellStyle name="Normal 32 3" xfId="31919"/>
    <cellStyle name="Normal 32 3 2" xfId="31920"/>
    <cellStyle name="Normal 32 4" xfId="31921"/>
    <cellStyle name="Normal 33" xfId="31922"/>
    <cellStyle name="Normal 33 2" xfId="31923"/>
    <cellStyle name="Normal 33 2 2" xfId="31924"/>
    <cellStyle name="Normal 33 3" xfId="31925"/>
    <cellStyle name="Normal 34" xfId="31926"/>
    <cellStyle name="Normal 34 2" xfId="31927"/>
    <cellStyle name="Normal 35" xfId="31928"/>
    <cellStyle name="Normal 35 2" xfId="31929"/>
    <cellStyle name="Normal 36" xfId="31930"/>
    <cellStyle name="Normal 36 2" xfId="31931"/>
    <cellStyle name="Normal 37" xfId="31932"/>
    <cellStyle name="Normal 37 2" xfId="31933"/>
    <cellStyle name="Normal 38" xfId="31934"/>
    <cellStyle name="Normal 39" xfId="31935"/>
    <cellStyle name="Normal 4" xfId="1065"/>
    <cellStyle name="Normal 4 10" xfId="31937"/>
    <cellStyle name="Normal 4 10 2" xfId="31938"/>
    <cellStyle name="Normal 4 11" xfId="31939"/>
    <cellStyle name="Normal 4 11 2" xfId="31940"/>
    <cellStyle name="Normal 4 12" xfId="31941"/>
    <cellStyle name="Normal 4 13" xfId="31936"/>
    <cellStyle name="Normal 4 2" xfId="1066"/>
    <cellStyle name="Normal 4 2 10" xfId="31943"/>
    <cellStyle name="Normal 4 2 10 2" xfId="31944"/>
    <cellStyle name="Normal 4 2 10 3" xfId="31945"/>
    <cellStyle name="Normal 4 2 11" xfId="31946"/>
    <cellStyle name="Normal 4 2 11 2" xfId="31947"/>
    <cellStyle name="Normal 4 2 11 3" xfId="31948"/>
    <cellStyle name="Normal 4 2 12" xfId="31949"/>
    <cellStyle name="Normal 4 2 13" xfId="31950"/>
    <cellStyle name="Normal 4 2 14" xfId="31951"/>
    <cellStyle name="Normal 4 2 15" xfId="31952"/>
    <cellStyle name="Normal 4 2 16" xfId="31953"/>
    <cellStyle name="Normal 4 2 17" xfId="31954"/>
    <cellStyle name="Normal 4 2 18" xfId="31955"/>
    <cellStyle name="Normal 4 2 19" xfId="31956"/>
    <cellStyle name="Normal 4 2 2" xfId="1067"/>
    <cellStyle name="Normal 4 2 2 2" xfId="1556"/>
    <cellStyle name="Normal 4 2 2 2 2" xfId="31959"/>
    <cellStyle name="Normal 4 2 2 2 2 2" xfId="31960"/>
    <cellStyle name="Normal 4 2 2 2 2 3" xfId="31961"/>
    <cellStyle name="Normal 4 2 2 2 3" xfId="31962"/>
    <cellStyle name="Normal 4 2 2 2 3 2" xfId="31963"/>
    <cellStyle name="Normal 4 2 2 2 3 3" xfId="31964"/>
    <cellStyle name="Normal 4 2 2 2 4" xfId="31965"/>
    <cellStyle name="Normal 4 2 2 2 4 2" xfId="31966"/>
    <cellStyle name="Normal 4 2 2 2 4 3" xfId="31967"/>
    <cellStyle name="Normal 4 2 2 2 5" xfId="31968"/>
    <cellStyle name="Normal 4 2 2 2 5 2" xfId="31969"/>
    <cellStyle name="Normal 4 2 2 2 5 3" xfId="31970"/>
    <cellStyle name="Normal 4 2 2 2 6" xfId="31971"/>
    <cellStyle name="Normal 4 2 2 2 7" xfId="31972"/>
    <cellStyle name="Normal 4 2 2 2 8" xfId="31958"/>
    <cellStyle name="Normal 4 2 2 3" xfId="31973"/>
    <cellStyle name="Normal 4 2 2 3 2" xfId="31974"/>
    <cellStyle name="Normal 4 2 2 3 3" xfId="31975"/>
    <cellStyle name="Normal 4 2 2 4" xfId="31976"/>
    <cellStyle name="Normal 4 2 2 4 2" xfId="31977"/>
    <cellStyle name="Normal 4 2 2 4 3" xfId="31978"/>
    <cellStyle name="Normal 4 2 2 5" xfId="31979"/>
    <cellStyle name="Normal 4 2 2 5 2" xfId="31980"/>
    <cellStyle name="Normal 4 2 2 5 3" xfId="31981"/>
    <cellStyle name="Normal 4 2 2 6" xfId="31982"/>
    <cellStyle name="Normal 4 2 2 6 2" xfId="31983"/>
    <cellStyle name="Normal 4 2 2 6 3" xfId="31984"/>
    <cellStyle name="Normal 4 2 2 7" xfId="31985"/>
    <cellStyle name="Normal 4 2 2 8" xfId="31986"/>
    <cellStyle name="Normal 4 2 2 9" xfId="31957"/>
    <cellStyle name="Normal 4 2 20" xfId="31987"/>
    <cellStyle name="Normal 4 2 21" xfId="31988"/>
    <cellStyle name="Normal 4 2 22" xfId="31989"/>
    <cellStyle name="Normal 4 2 23" xfId="31942"/>
    <cellStyle name="Normal 4 2 3" xfId="1068"/>
    <cellStyle name="Normal 4 2 3 2" xfId="31991"/>
    <cellStyle name="Normal 4 2 3 2 2" xfId="31992"/>
    <cellStyle name="Normal 4 2 3 2 2 2" xfId="31993"/>
    <cellStyle name="Normal 4 2 3 2 2 3" xfId="31994"/>
    <cellStyle name="Normal 4 2 3 2 3" xfId="31995"/>
    <cellStyle name="Normal 4 2 3 2 3 2" xfId="31996"/>
    <cellStyle name="Normal 4 2 3 2 3 3" xfId="31997"/>
    <cellStyle name="Normal 4 2 3 2 4" xfId="31998"/>
    <cellStyle name="Normal 4 2 3 2 4 2" xfId="31999"/>
    <cellStyle name="Normal 4 2 3 2 4 3" xfId="32000"/>
    <cellStyle name="Normal 4 2 3 2 5" xfId="32001"/>
    <cellStyle name="Normal 4 2 3 2 5 2" xfId="32002"/>
    <cellStyle name="Normal 4 2 3 2 5 3" xfId="32003"/>
    <cellStyle name="Normal 4 2 3 2 6" xfId="32004"/>
    <cellStyle name="Normal 4 2 3 2 7" xfId="32005"/>
    <cellStyle name="Normal 4 2 3 3" xfId="32006"/>
    <cellStyle name="Normal 4 2 3 3 2" xfId="32007"/>
    <cellStyle name="Normal 4 2 3 3 3" xfId="32008"/>
    <cellStyle name="Normal 4 2 3 4" xfId="32009"/>
    <cellStyle name="Normal 4 2 3 4 2" xfId="32010"/>
    <cellStyle name="Normal 4 2 3 4 3" xfId="32011"/>
    <cellStyle name="Normal 4 2 3 5" xfId="32012"/>
    <cellStyle name="Normal 4 2 3 5 2" xfId="32013"/>
    <cellStyle name="Normal 4 2 3 5 3" xfId="32014"/>
    <cellStyle name="Normal 4 2 3 6" xfId="32015"/>
    <cellStyle name="Normal 4 2 3 6 2" xfId="32016"/>
    <cellStyle name="Normal 4 2 3 6 3" xfId="32017"/>
    <cellStyle name="Normal 4 2 3 7" xfId="32018"/>
    <cellStyle name="Normal 4 2 3 8" xfId="32019"/>
    <cellStyle name="Normal 4 2 3 9" xfId="31990"/>
    <cellStyle name="Normal 4 2 4" xfId="1069"/>
    <cellStyle name="Normal 4 2 4 2" xfId="32021"/>
    <cellStyle name="Normal 4 2 4 2 2" xfId="32022"/>
    <cellStyle name="Normal 4 2 4 2 3" xfId="32023"/>
    <cellStyle name="Normal 4 2 4 3" xfId="32024"/>
    <cellStyle name="Normal 4 2 4 3 2" xfId="32025"/>
    <cellStyle name="Normal 4 2 4 3 3" xfId="32026"/>
    <cellStyle name="Normal 4 2 4 4" xfId="32027"/>
    <cellStyle name="Normal 4 2 4 4 2" xfId="32028"/>
    <cellStyle name="Normal 4 2 4 4 3" xfId="32029"/>
    <cellStyle name="Normal 4 2 4 5" xfId="32030"/>
    <cellStyle name="Normal 4 2 4 5 2" xfId="32031"/>
    <cellStyle name="Normal 4 2 4 5 3" xfId="32032"/>
    <cellStyle name="Normal 4 2 4 6" xfId="32033"/>
    <cellStyle name="Normal 4 2 4 7" xfId="32034"/>
    <cellStyle name="Normal 4 2 4 8" xfId="32020"/>
    <cellStyle name="Normal 4 2 5" xfId="1557"/>
    <cellStyle name="Normal 4 2 5 2" xfId="32036"/>
    <cellStyle name="Normal 4 2 5 2 2" xfId="32037"/>
    <cellStyle name="Normal 4 2 5 2 3" xfId="32038"/>
    <cellStyle name="Normal 4 2 5 3" xfId="32039"/>
    <cellStyle name="Normal 4 2 5 3 2" xfId="32040"/>
    <cellStyle name="Normal 4 2 5 3 3" xfId="32041"/>
    <cellStyle name="Normal 4 2 5 4" xfId="32042"/>
    <cellStyle name="Normal 4 2 5 4 2" xfId="32043"/>
    <cellStyle name="Normal 4 2 5 4 3" xfId="32044"/>
    <cellStyle name="Normal 4 2 5 5" xfId="32045"/>
    <cellStyle name="Normal 4 2 5 5 2" xfId="32046"/>
    <cellStyle name="Normal 4 2 5 5 3" xfId="32047"/>
    <cellStyle name="Normal 4 2 5 6" xfId="32048"/>
    <cellStyle name="Normal 4 2 5 7" xfId="32049"/>
    <cellStyle name="Normal 4 2 5 8" xfId="32035"/>
    <cellStyle name="Normal 4 2 6" xfId="32050"/>
    <cellStyle name="Normal 4 2 6 2" xfId="32051"/>
    <cellStyle name="Normal 4 2 6 3" xfId="32052"/>
    <cellStyle name="Normal 4 2 7" xfId="32053"/>
    <cellStyle name="Normal 4 2 7 2" xfId="32054"/>
    <cellStyle name="Normal 4 2 7 3" xfId="32055"/>
    <cellStyle name="Normal 4 2 8" xfId="32056"/>
    <cellStyle name="Normal 4 2 8 2" xfId="32057"/>
    <cellStyle name="Normal 4 2 8 3" xfId="32058"/>
    <cellStyle name="Normal 4 2 9" xfId="32059"/>
    <cellStyle name="Normal 4 2 9 2" xfId="32060"/>
    <cellStyle name="Normal 4 2 9 3" xfId="32061"/>
    <cellStyle name="Normal 4 3" xfId="1070"/>
    <cellStyle name="Normal 4 3 2" xfId="32063"/>
    <cellStyle name="Normal 4 3 2 2" xfId="32064"/>
    <cellStyle name="Normal 4 3 2 2 2" xfId="32065"/>
    <cellStyle name="Normal 4 3 2 3" xfId="32066"/>
    <cellStyle name="Normal 4 3 2 3 2" xfId="32067"/>
    <cellStyle name="Normal 4 3 2 4" xfId="32068"/>
    <cellStyle name="Normal 4 3 2 5" xfId="32069"/>
    <cellStyle name="Normal 4 3 3" xfId="32070"/>
    <cellStyle name="Normal 4 3 3 2" xfId="32071"/>
    <cellStyle name="Normal 4 3 3 2 2" xfId="32072"/>
    <cellStyle name="Normal 4 3 3 3" xfId="32073"/>
    <cellStyle name="Normal 4 3 3 3 2" xfId="32074"/>
    <cellStyle name="Normal 4 3 3 4" xfId="32075"/>
    <cellStyle name="Normal 4 3 4" xfId="32076"/>
    <cellStyle name="Normal 4 3 4 2" xfId="32077"/>
    <cellStyle name="Normal 4 3 5" xfId="32078"/>
    <cellStyle name="Normal 4 3 5 2" xfId="32079"/>
    <cellStyle name="Normal 4 3 6" xfId="32080"/>
    <cellStyle name="Normal 4 3 7" xfId="32081"/>
    <cellStyle name="Normal 4 3 8" xfId="32082"/>
    <cellStyle name="Normal 4 3 9" xfId="32062"/>
    <cellStyle name="Normal 4 4" xfId="1071"/>
    <cellStyle name="Normal 4 4 2" xfId="32084"/>
    <cellStyle name="Normal 4 4 2 2" xfId="32085"/>
    <cellStyle name="Normal 4 4 2 2 2" xfId="32086"/>
    <cellStyle name="Normal 4 4 2 3" xfId="32087"/>
    <cellStyle name="Normal 4 4 2 3 2" xfId="32088"/>
    <cellStyle name="Normal 4 4 2 4" xfId="32089"/>
    <cellStyle name="Normal 4 4 3" xfId="32090"/>
    <cellStyle name="Normal 4 4 3 2" xfId="32091"/>
    <cellStyle name="Normal 4 4 3 2 2" xfId="32092"/>
    <cellStyle name="Normal 4 4 3 3" xfId="32093"/>
    <cellStyle name="Normal 4 4 4" xfId="32094"/>
    <cellStyle name="Normal 4 4 4 2" xfId="32095"/>
    <cellStyle name="Normal 4 4 5" xfId="32096"/>
    <cellStyle name="Normal 4 4 5 2" xfId="32097"/>
    <cellStyle name="Normal 4 4 6" xfId="32098"/>
    <cellStyle name="Normal 4 4 7" xfId="32099"/>
    <cellStyle name="Normal 4 4 8" xfId="32100"/>
    <cellStyle name="Normal 4 4 9" xfId="32083"/>
    <cellStyle name="Normal 4 5" xfId="1072"/>
    <cellStyle name="Normal 4 5 2" xfId="1473"/>
    <cellStyle name="Normal 4 5 2 2" xfId="32103"/>
    <cellStyle name="Normal 4 5 2 2 2" xfId="32104"/>
    <cellStyle name="Normal 4 5 2 3" xfId="32105"/>
    <cellStyle name="Normal 4 5 2 3 2" xfId="32106"/>
    <cellStyle name="Normal 4 5 2 4" xfId="32107"/>
    <cellStyle name="Normal 4 5 2 5" xfId="32102"/>
    <cellStyle name="Normal 4 5 3" xfId="32108"/>
    <cellStyle name="Normal 4 5 3 2" xfId="32109"/>
    <cellStyle name="Normal 4 5 3 2 2" xfId="32110"/>
    <cellStyle name="Normal 4 5 3 3" xfId="32111"/>
    <cellStyle name="Normal 4 5 4" xfId="32112"/>
    <cellStyle name="Normal 4 5 4 2" xfId="32113"/>
    <cellStyle name="Normal 4 5 5" xfId="32114"/>
    <cellStyle name="Normal 4 5 5 2" xfId="32115"/>
    <cellStyle name="Normal 4 5 6" xfId="32116"/>
    <cellStyle name="Normal 4 5 7" xfId="32117"/>
    <cellStyle name="Normal 4 5 8" xfId="32101"/>
    <cellStyle name="Normal 4 6" xfId="32118"/>
    <cellStyle name="Normal 4 6 2" xfId="32119"/>
    <cellStyle name="Normal 4 6 2 2" xfId="32120"/>
    <cellStyle name="Normal 4 6 2 2 2" xfId="32121"/>
    <cellStyle name="Normal 4 6 2 3" xfId="32122"/>
    <cellStyle name="Normal 4 6 2 3 2" xfId="32123"/>
    <cellStyle name="Normal 4 6 2 4" xfId="32124"/>
    <cellStyle name="Normal 4 6 3" xfId="32125"/>
    <cellStyle name="Normal 4 6 3 2" xfId="32126"/>
    <cellStyle name="Normal 4 6 3 2 2" xfId="32127"/>
    <cellStyle name="Normal 4 6 3 3" xfId="32128"/>
    <cellStyle name="Normal 4 6 4" xfId="32129"/>
    <cellStyle name="Normal 4 6 4 2" xfId="32130"/>
    <cellStyle name="Normal 4 6 5" xfId="32131"/>
    <cellStyle name="Normal 4 6 5 2" xfId="32132"/>
    <cellStyle name="Normal 4 6 6" xfId="32133"/>
    <cellStyle name="Normal 4 7" xfId="32134"/>
    <cellStyle name="Normal 4 7 2" xfId="32135"/>
    <cellStyle name="Normal 4 7 2 2" xfId="32136"/>
    <cellStyle name="Normal 4 7 2 2 2" xfId="32137"/>
    <cellStyle name="Normal 4 7 2 3" xfId="32138"/>
    <cellStyle name="Normal 4 7 2 3 2" xfId="32139"/>
    <cellStyle name="Normal 4 7 2 4" xfId="32140"/>
    <cellStyle name="Normal 4 7 3" xfId="32141"/>
    <cellStyle name="Normal 4 7 3 2" xfId="32142"/>
    <cellStyle name="Normal 4 7 4" xfId="32143"/>
    <cellStyle name="Normal 4 7 4 2" xfId="32144"/>
    <cellStyle name="Normal 4 7 5" xfId="32145"/>
    <cellStyle name="Normal 4 8" xfId="32146"/>
    <cellStyle name="Normal 4 8 2" xfId="32147"/>
    <cellStyle name="Normal 4 8 2 2" xfId="32148"/>
    <cellStyle name="Normal 4 8 3" xfId="32149"/>
    <cellStyle name="Normal 4 8 3 2" xfId="32150"/>
    <cellStyle name="Normal 4 8 4" xfId="32151"/>
    <cellStyle name="Normal 4 9" xfId="32152"/>
    <cellStyle name="Normal 4 9 2" xfId="32153"/>
    <cellStyle name="Normal 4 9 2 2" xfId="32154"/>
    <cellStyle name="Normal 4 9 3" xfId="32155"/>
    <cellStyle name="Normal 4 9 3 2" xfId="32156"/>
    <cellStyle name="Normal 4 9 4" xfId="32157"/>
    <cellStyle name="Normal 40" xfId="32158"/>
    <cellStyle name="Normal 41" xfId="32159"/>
    <cellStyle name="Normal 42" xfId="32160"/>
    <cellStyle name="Normal 42 2" xfId="32161"/>
    <cellStyle name="Normal 43" xfId="32162"/>
    <cellStyle name="Normal 44" xfId="32163"/>
    <cellStyle name="Normal 45" xfId="32164"/>
    <cellStyle name="Normal 46" xfId="32165"/>
    <cellStyle name="Normal 47" xfId="32166"/>
    <cellStyle name="Normal 48" xfId="32167"/>
    <cellStyle name="Normal 49" xfId="32168"/>
    <cellStyle name="Normal 5" xfId="1073"/>
    <cellStyle name="Normal 5 10" xfId="32169"/>
    <cellStyle name="Normal 5 10 2" xfId="32170"/>
    <cellStyle name="Normal 5 10 2 2" xfId="32171"/>
    <cellStyle name="Normal 5 10 2 3" xfId="32172"/>
    <cellStyle name="Normal 5 10 3" xfId="32173"/>
    <cellStyle name="Normal 5 10 3 2" xfId="32174"/>
    <cellStyle name="Normal 5 10 3 3" xfId="32175"/>
    <cellStyle name="Normal 5 10 4" xfId="32176"/>
    <cellStyle name="Normal 5 10 4 2" xfId="32177"/>
    <cellStyle name="Normal 5 10 4 3" xfId="32178"/>
    <cellStyle name="Normal 5 10 5" xfId="32179"/>
    <cellStyle name="Normal 5 10 5 2" xfId="32180"/>
    <cellStyle name="Normal 5 10 5 3" xfId="32181"/>
    <cellStyle name="Normal 5 10 6" xfId="32182"/>
    <cellStyle name="Normal 5 10 7" xfId="32183"/>
    <cellStyle name="Normal 5 11" xfId="32184"/>
    <cellStyle name="Normal 5 11 2" xfId="32185"/>
    <cellStyle name="Normal 5 11 2 2" xfId="32186"/>
    <cellStyle name="Normal 5 11 2 3" xfId="32187"/>
    <cellStyle name="Normal 5 11 3" xfId="32188"/>
    <cellStyle name="Normal 5 11 3 2" xfId="32189"/>
    <cellStyle name="Normal 5 11 3 3" xfId="32190"/>
    <cellStyle name="Normal 5 11 4" xfId="32191"/>
    <cellStyle name="Normal 5 11 4 2" xfId="32192"/>
    <cellStyle name="Normal 5 11 4 3" xfId="32193"/>
    <cellStyle name="Normal 5 11 5" xfId="32194"/>
    <cellStyle name="Normal 5 11 5 2" xfId="32195"/>
    <cellStyle name="Normal 5 11 5 3" xfId="32196"/>
    <cellStyle name="Normal 5 11 6" xfId="32197"/>
    <cellStyle name="Normal 5 11 7" xfId="32198"/>
    <cellStyle name="Normal 5 12" xfId="32199"/>
    <cellStyle name="Normal 5 12 2" xfId="32200"/>
    <cellStyle name="Normal 5 12 2 2" xfId="32201"/>
    <cellStyle name="Normal 5 12 2 3" xfId="32202"/>
    <cellStyle name="Normal 5 12 3" xfId="32203"/>
    <cellStyle name="Normal 5 12 3 2" xfId="32204"/>
    <cellStyle name="Normal 5 12 3 3" xfId="32205"/>
    <cellStyle name="Normal 5 12 4" xfId="32206"/>
    <cellStyle name="Normal 5 12 4 2" xfId="32207"/>
    <cellStyle name="Normal 5 12 4 3" xfId="32208"/>
    <cellStyle name="Normal 5 12 5" xfId="32209"/>
    <cellStyle name="Normal 5 12 5 2" xfId="32210"/>
    <cellStyle name="Normal 5 12 5 3" xfId="32211"/>
    <cellStyle name="Normal 5 12 6" xfId="32212"/>
    <cellStyle name="Normal 5 12 7" xfId="32213"/>
    <cellStyle name="Normal 5 13" xfId="32214"/>
    <cellStyle name="Normal 5 13 2" xfId="32215"/>
    <cellStyle name="Normal 5 13 2 2" xfId="32216"/>
    <cellStyle name="Normal 5 13 2 3" xfId="32217"/>
    <cellStyle name="Normal 5 13 3" xfId="32218"/>
    <cellStyle name="Normal 5 13 3 2" xfId="32219"/>
    <cellStyle name="Normal 5 13 3 3" xfId="32220"/>
    <cellStyle name="Normal 5 13 4" xfId="32221"/>
    <cellStyle name="Normal 5 13 4 2" xfId="32222"/>
    <cellStyle name="Normal 5 13 4 3" xfId="32223"/>
    <cellStyle name="Normal 5 13 5" xfId="32224"/>
    <cellStyle name="Normal 5 13 5 2" xfId="32225"/>
    <cellStyle name="Normal 5 13 5 3" xfId="32226"/>
    <cellStyle name="Normal 5 13 6" xfId="32227"/>
    <cellStyle name="Normal 5 13 7" xfId="32228"/>
    <cellStyle name="Normal 5 14" xfId="32229"/>
    <cellStyle name="Normal 5 14 2" xfId="32230"/>
    <cellStyle name="Normal 5 14 2 2" xfId="32231"/>
    <cellStyle name="Normal 5 14 2 3" xfId="32232"/>
    <cellStyle name="Normal 5 14 3" xfId="32233"/>
    <cellStyle name="Normal 5 14 3 2" xfId="32234"/>
    <cellStyle name="Normal 5 14 3 3" xfId="32235"/>
    <cellStyle name="Normal 5 14 4" xfId="32236"/>
    <cellStyle name="Normal 5 14 4 2" xfId="32237"/>
    <cellStyle name="Normal 5 14 4 3" xfId="32238"/>
    <cellStyle name="Normal 5 14 5" xfId="32239"/>
    <cellStyle name="Normal 5 14 5 2" xfId="32240"/>
    <cellStyle name="Normal 5 14 5 3" xfId="32241"/>
    <cellStyle name="Normal 5 14 6" xfId="32242"/>
    <cellStyle name="Normal 5 14 7" xfId="32243"/>
    <cellStyle name="Normal 5 15" xfId="32244"/>
    <cellStyle name="Normal 5 15 2" xfId="32245"/>
    <cellStyle name="Normal 5 15 3" xfId="32246"/>
    <cellStyle name="Normal 5 16" xfId="32247"/>
    <cellStyle name="Normal 5 16 2" xfId="32248"/>
    <cellStyle name="Normal 5 16 3" xfId="32249"/>
    <cellStyle name="Normal 5 17" xfId="32250"/>
    <cellStyle name="Normal 5 17 2" xfId="32251"/>
    <cellStyle name="Normal 5 17 3" xfId="32252"/>
    <cellStyle name="Normal 5 18" xfId="32253"/>
    <cellStyle name="Normal 5 18 2" xfId="32254"/>
    <cellStyle name="Normal 5 18 3" xfId="32255"/>
    <cellStyle name="Normal 5 19" xfId="32256"/>
    <cellStyle name="Normal 5 2" xfId="1074"/>
    <cellStyle name="Normal 5 2 10" xfId="32257"/>
    <cellStyle name="Normal 5 2 10 2" xfId="32258"/>
    <cellStyle name="Normal 5 2 10 2 2" xfId="32259"/>
    <cellStyle name="Normal 5 2 10 2 3" xfId="32260"/>
    <cellStyle name="Normal 5 2 10 3" xfId="32261"/>
    <cellStyle name="Normal 5 2 10 3 2" xfId="32262"/>
    <cellStyle name="Normal 5 2 10 3 3" xfId="32263"/>
    <cellStyle name="Normal 5 2 10 4" xfId="32264"/>
    <cellStyle name="Normal 5 2 10 4 2" xfId="32265"/>
    <cellStyle name="Normal 5 2 10 4 3" xfId="32266"/>
    <cellStyle name="Normal 5 2 10 5" xfId="32267"/>
    <cellStyle name="Normal 5 2 10 5 2" xfId="32268"/>
    <cellStyle name="Normal 5 2 10 5 3" xfId="32269"/>
    <cellStyle name="Normal 5 2 10 6" xfId="32270"/>
    <cellStyle name="Normal 5 2 10 7" xfId="32271"/>
    <cellStyle name="Normal 5 2 11" xfId="32272"/>
    <cellStyle name="Normal 5 2 11 2" xfId="32273"/>
    <cellStyle name="Normal 5 2 11 2 2" xfId="32274"/>
    <cellStyle name="Normal 5 2 11 2 3" xfId="32275"/>
    <cellStyle name="Normal 5 2 11 3" xfId="32276"/>
    <cellStyle name="Normal 5 2 11 3 2" xfId="32277"/>
    <cellStyle name="Normal 5 2 11 3 3" xfId="32278"/>
    <cellStyle name="Normal 5 2 11 4" xfId="32279"/>
    <cellStyle name="Normal 5 2 11 4 2" xfId="32280"/>
    <cellStyle name="Normal 5 2 11 4 3" xfId="32281"/>
    <cellStyle name="Normal 5 2 11 5" xfId="32282"/>
    <cellStyle name="Normal 5 2 11 5 2" xfId="32283"/>
    <cellStyle name="Normal 5 2 11 5 3" xfId="32284"/>
    <cellStyle name="Normal 5 2 11 6" xfId="32285"/>
    <cellStyle name="Normal 5 2 11 7" xfId="32286"/>
    <cellStyle name="Normal 5 2 12" xfId="32287"/>
    <cellStyle name="Normal 5 2 12 2" xfId="32288"/>
    <cellStyle name="Normal 5 2 12 2 2" xfId="32289"/>
    <cellStyle name="Normal 5 2 12 2 3" xfId="32290"/>
    <cellStyle name="Normal 5 2 12 3" xfId="32291"/>
    <cellStyle name="Normal 5 2 12 3 2" xfId="32292"/>
    <cellStyle name="Normal 5 2 12 3 3" xfId="32293"/>
    <cellStyle name="Normal 5 2 12 4" xfId="32294"/>
    <cellStyle name="Normal 5 2 12 4 2" xfId="32295"/>
    <cellStyle name="Normal 5 2 12 4 3" xfId="32296"/>
    <cellStyle name="Normal 5 2 12 5" xfId="32297"/>
    <cellStyle name="Normal 5 2 12 5 2" xfId="32298"/>
    <cellStyle name="Normal 5 2 12 5 3" xfId="32299"/>
    <cellStyle name="Normal 5 2 12 6" xfId="32300"/>
    <cellStyle name="Normal 5 2 12 7" xfId="32301"/>
    <cellStyle name="Normal 5 2 13" xfId="32302"/>
    <cellStyle name="Normal 5 2 13 2" xfId="32303"/>
    <cellStyle name="Normal 5 2 13 3" xfId="32304"/>
    <cellStyle name="Normal 5 2 14" xfId="32305"/>
    <cellStyle name="Normal 5 2 14 2" xfId="32306"/>
    <cellStyle name="Normal 5 2 14 3" xfId="32307"/>
    <cellStyle name="Normal 5 2 15" xfId="32308"/>
    <cellStyle name="Normal 5 2 15 2" xfId="32309"/>
    <cellStyle name="Normal 5 2 15 3" xfId="32310"/>
    <cellStyle name="Normal 5 2 16" xfId="32311"/>
    <cellStyle name="Normal 5 2 16 2" xfId="32312"/>
    <cellStyle name="Normal 5 2 16 3" xfId="32313"/>
    <cellStyle name="Normal 5 2 17" xfId="32314"/>
    <cellStyle name="Normal 5 2 18" xfId="32315"/>
    <cellStyle name="Normal 5 2 2" xfId="1075"/>
    <cellStyle name="Normal 5 2 2 10" xfId="32317"/>
    <cellStyle name="Normal 5 2 2 10 2" xfId="32318"/>
    <cellStyle name="Normal 5 2 2 10 2 2" xfId="32319"/>
    <cellStyle name="Normal 5 2 2 10 2 3" xfId="32320"/>
    <cellStyle name="Normal 5 2 2 10 3" xfId="32321"/>
    <cellStyle name="Normal 5 2 2 10 3 2" xfId="32322"/>
    <cellStyle name="Normal 5 2 2 10 3 3" xfId="32323"/>
    <cellStyle name="Normal 5 2 2 10 4" xfId="32324"/>
    <cellStyle name="Normal 5 2 2 10 4 2" xfId="32325"/>
    <cellStyle name="Normal 5 2 2 10 4 3" xfId="32326"/>
    <cellStyle name="Normal 5 2 2 10 5" xfId="32327"/>
    <cellStyle name="Normal 5 2 2 10 5 2" xfId="32328"/>
    <cellStyle name="Normal 5 2 2 10 5 3" xfId="32329"/>
    <cellStyle name="Normal 5 2 2 10 6" xfId="32330"/>
    <cellStyle name="Normal 5 2 2 10 7" xfId="32331"/>
    <cellStyle name="Normal 5 2 2 11" xfId="32332"/>
    <cellStyle name="Normal 5 2 2 11 2" xfId="32333"/>
    <cellStyle name="Normal 5 2 2 11 3" xfId="32334"/>
    <cellStyle name="Normal 5 2 2 12" xfId="32335"/>
    <cellStyle name="Normal 5 2 2 12 2" xfId="32336"/>
    <cellStyle name="Normal 5 2 2 12 3" xfId="32337"/>
    <cellStyle name="Normal 5 2 2 13" xfId="32338"/>
    <cellStyle name="Normal 5 2 2 13 2" xfId="32339"/>
    <cellStyle name="Normal 5 2 2 13 3" xfId="32340"/>
    <cellStyle name="Normal 5 2 2 14" xfId="32341"/>
    <cellStyle name="Normal 5 2 2 14 2" xfId="32342"/>
    <cellStyle name="Normal 5 2 2 14 3" xfId="32343"/>
    <cellStyle name="Normal 5 2 2 15" xfId="32344"/>
    <cellStyle name="Normal 5 2 2 16" xfId="32345"/>
    <cellStyle name="Normal 5 2 2 17" xfId="32316"/>
    <cellStyle name="Normal 5 2 2 2" xfId="1558"/>
    <cellStyle name="Normal 5 2 2 2 10" xfId="32347"/>
    <cellStyle name="Normal 5 2 2 2 10 2" xfId="32348"/>
    <cellStyle name="Normal 5 2 2 2 10 3" xfId="32349"/>
    <cellStyle name="Normal 5 2 2 2 11" xfId="32350"/>
    <cellStyle name="Normal 5 2 2 2 11 2" xfId="32351"/>
    <cellStyle name="Normal 5 2 2 2 11 3" xfId="32352"/>
    <cellStyle name="Normal 5 2 2 2 12" xfId="32353"/>
    <cellStyle name="Normal 5 2 2 2 12 2" xfId="32354"/>
    <cellStyle name="Normal 5 2 2 2 12 3" xfId="32355"/>
    <cellStyle name="Normal 5 2 2 2 13" xfId="32356"/>
    <cellStyle name="Normal 5 2 2 2 13 2" xfId="32357"/>
    <cellStyle name="Normal 5 2 2 2 13 3" xfId="32358"/>
    <cellStyle name="Normal 5 2 2 2 14" xfId="32359"/>
    <cellStyle name="Normal 5 2 2 2 15" xfId="32360"/>
    <cellStyle name="Normal 5 2 2 2 16" xfId="32346"/>
    <cellStyle name="Normal 5 2 2 2 2" xfId="32361"/>
    <cellStyle name="Normal 5 2 2 2 2 10" xfId="32362"/>
    <cellStyle name="Normal 5 2 2 2 2 10 2" xfId="32363"/>
    <cellStyle name="Normal 5 2 2 2 2 10 3" xfId="32364"/>
    <cellStyle name="Normal 5 2 2 2 2 11" xfId="32365"/>
    <cellStyle name="Normal 5 2 2 2 2 11 2" xfId="32366"/>
    <cellStyle name="Normal 5 2 2 2 2 11 3" xfId="32367"/>
    <cellStyle name="Normal 5 2 2 2 2 12" xfId="32368"/>
    <cellStyle name="Normal 5 2 2 2 2 12 2" xfId="32369"/>
    <cellStyle name="Normal 5 2 2 2 2 12 3" xfId="32370"/>
    <cellStyle name="Normal 5 2 2 2 2 13" xfId="32371"/>
    <cellStyle name="Normal 5 2 2 2 2 14" xfId="32372"/>
    <cellStyle name="Normal 5 2 2 2 2 2" xfId="32373"/>
    <cellStyle name="Normal 5 2 2 2 2 2 10" xfId="32374"/>
    <cellStyle name="Normal 5 2 2 2 2 2 11" xfId="32375"/>
    <cellStyle name="Normal 5 2 2 2 2 2 2" xfId="32376"/>
    <cellStyle name="Normal 5 2 2 2 2 2 2 2" xfId="32377"/>
    <cellStyle name="Normal 5 2 2 2 2 2 2 2 2" xfId="32378"/>
    <cellStyle name="Normal 5 2 2 2 2 2 2 2 2 2" xfId="32379"/>
    <cellStyle name="Normal 5 2 2 2 2 2 2 2 2 3" xfId="32380"/>
    <cellStyle name="Normal 5 2 2 2 2 2 2 2 3" xfId="32381"/>
    <cellStyle name="Normal 5 2 2 2 2 2 2 2 3 2" xfId="32382"/>
    <cellStyle name="Normal 5 2 2 2 2 2 2 2 3 3" xfId="32383"/>
    <cellStyle name="Normal 5 2 2 2 2 2 2 2 4" xfId="32384"/>
    <cellStyle name="Normal 5 2 2 2 2 2 2 2 4 2" xfId="32385"/>
    <cellStyle name="Normal 5 2 2 2 2 2 2 2 4 3" xfId="32386"/>
    <cellStyle name="Normal 5 2 2 2 2 2 2 2 5" xfId="32387"/>
    <cellStyle name="Normal 5 2 2 2 2 2 2 2 5 2" xfId="32388"/>
    <cellStyle name="Normal 5 2 2 2 2 2 2 2 5 3" xfId="32389"/>
    <cellStyle name="Normal 5 2 2 2 2 2 2 2 6" xfId="32390"/>
    <cellStyle name="Normal 5 2 2 2 2 2 2 2 7" xfId="32391"/>
    <cellStyle name="Normal 5 2 2 2 2 2 2 3" xfId="32392"/>
    <cellStyle name="Normal 5 2 2 2 2 2 2 3 2" xfId="32393"/>
    <cellStyle name="Normal 5 2 2 2 2 2 2 3 3" xfId="32394"/>
    <cellStyle name="Normal 5 2 2 2 2 2 2 4" xfId="32395"/>
    <cellStyle name="Normal 5 2 2 2 2 2 2 4 2" xfId="32396"/>
    <cellStyle name="Normal 5 2 2 2 2 2 2 4 3" xfId="32397"/>
    <cellStyle name="Normal 5 2 2 2 2 2 2 5" xfId="32398"/>
    <cellStyle name="Normal 5 2 2 2 2 2 2 5 2" xfId="32399"/>
    <cellStyle name="Normal 5 2 2 2 2 2 2 5 3" xfId="32400"/>
    <cellStyle name="Normal 5 2 2 2 2 2 2 6" xfId="32401"/>
    <cellStyle name="Normal 5 2 2 2 2 2 2 6 2" xfId="32402"/>
    <cellStyle name="Normal 5 2 2 2 2 2 2 6 3" xfId="32403"/>
    <cellStyle name="Normal 5 2 2 2 2 2 2 7" xfId="32404"/>
    <cellStyle name="Normal 5 2 2 2 2 2 2 8" xfId="32405"/>
    <cellStyle name="Normal 5 2 2 2 2 2 3" xfId="32406"/>
    <cellStyle name="Normal 5 2 2 2 2 2 3 2" xfId="32407"/>
    <cellStyle name="Normal 5 2 2 2 2 2 3 2 2" xfId="32408"/>
    <cellStyle name="Normal 5 2 2 2 2 2 3 2 3" xfId="32409"/>
    <cellStyle name="Normal 5 2 2 2 2 2 3 3" xfId="32410"/>
    <cellStyle name="Normal 5 2 2 2 2 2 3 3 2" xfId="32411"/>
    <cellStyle name="Normal 5 2 2 2 2 2 3 3 3" xfId="32412"/>
    <cellStyle name="Normal 5 2 2 2 2 2 3 4" xfId="32413"/>
    <cellStyle name="Normal 5 2 2 2 2 2 3 4 2" xfId="32414"/>
    <cellStyle name="Normal 5 2 2 2 2 2 3 4 3" xfId="32415"/>
    <cellStyle name="Normal 5 2 2 2 2 2 3 5" xfId="32416"/>
    <cellStyle name="Normal 5 2 2 2 2 2 3 5 2" xfId="32417"/>
    <cellStyle name="Normal 5 2 2 2 2 2 3 5 3" xfId="32418"/>
    <cellStyle name="Normal 5 2 2 2 2 2 3 6" xfId="32419"/>
    <cellStyle name="Normal 5 2 2 2 2 2 3 7" xfId="32420"/>
    <cellStyle name="Normal 5 2 2 2 2 2 4" xfId="32421"/>
    <cellStyle name="Normal 5 2 2 2 2 2 4 2" xfId="32422"/>
    <cellStyle name="Normal 5 2 2 2 2 2 4 2 2" xfId="32423"/>
    <cellStyle name="Normal 5 2 2 2 2 2 4 2 3" xfId="32424"/>
    <cellStyle name="Normal 5 2 2 2 2 2 4 3" xfId="32425"/>
    <cellStyle name="Normal 5 2 2 2 2 2 4 3 2" xfId="32426"/>
    <cellStyle name="Normal 5 2 2 2 2 2 4 3 3" xfId="32427"/>
    <cellStyle name="Normal 5 2 2 2 2 2 4 4" xfId="32428"/>
    <cellStyle name="Normal 5 2 2 2 2 2 4 4 2" xfId="32429"/>
    <cellStyle name="Normal 5 2 2 2 2 2 4 4 3" xfId="32430"/>
    <cellStyle name="Normal 5 2 2 2 2 2 4 5" xfId="32431"/>
    <cellStyle name="Normal 5 2 2 2 2 2 4 5 2" xfId="32432"/>
    <cellStyle name="Normal 5 2 2 2 2 2 4 5 3" xfId="32433"/>
    <cellStyle name="Normal 5 2 2 2 2 2 4 6" xfId="32434"/>
    <cellStyle name="Normal 5 2 2 2 2 2 4 7" xfId="32435"/>
    <cellStyle name="Normal 5 2 2 2 2 2 5" xfId="32436"/>
    <cellStyle name="Normal 5 2 2 2 2 2 5 2" xfId="32437"/>
    <cellStyle name="Normal 5 2 2 2 2 2 5 2 2" xfId="32438"/>
    <cellStyle name="Normal 5 2 2 2 2 2 5 2 3" xfId="32439"/>
    <cellStyle name="Normal 5 2 2 2 2 2 5 3" xfId="32440"/>
    <cellStyle name="Normal 5 2 2 2 2 2 5 3 2" xfId="32441"/>
    <cellStyle name="Normal 5 2 2 2 2 2 5 3 3" xfId="32442"/>
    <cellStyle name="Normal 5 2 2 2 2 2 5 4" xfId="32443"/>
    <cellStyle name="Normal 5 2 2 2 2 2 5 4 2" xfId="32444"/>
    <cellStyle name="Normal 5 2 2 2 2 2 5 4 3" xfId="32445"/>
    <cellStyle name="Normal 5 2 2 2 2 2 5 5" xfId="32446"/>
    <cellStyle name="Normal 5 2 2 2 2 2 5 5 2" xfId="32447"/>
    <cellStyle name="Normal 5 2 2 2 2 2 5 5 3" xfId="32448"/>
    <cellStyle name="Normal 5 2 2 2 2 2 5 6" xfId="32449"/>
    <cellStyle name="Normal 5 2 2 2 2 2 5 7" xfId="32450"/>
    <cellStyle name="Normal 5 2 2 2 2 2 6" xfId="32451"/>
    <cellStyle name="Normal 5 2 2 2 2 2 6 2" xfId="32452"/>
    <cellStyle name="Normal 5 2 2 2 2 2 6 3" xfId="32453"/>
    <cellStyle name="Normal 5 2 2 2 2 2 7" xfId="32454"/>
    <cellStyle name="Normal 5 2 2 2 2 2 7 2" xfId="32455"/>
    <cellStyle name="Normal 5 2 2 2 2 2 7 3" xfId="32456"/>
    <cellStyle name="Normal 5 2 2 2 2 2 8" xfId="32457"/>
    <cellStyle name="Normal 5 2 2 2 2 2 8 2" xfId="32458"/>
    <cellStyle name="Normal 5 2 2 2 2 2 8 3" xfId="32459"/>
    <cellStyle name="Normal 5 2 2 2 2 2 9" xfId="32460"/>
    <cellStyle name="Normal 5 2 2 2 2 2 9 2" xfId="32461"/>
    <cellStyle name="Normal 5 2 2 2 2 2 9 3" xfId="32462"/>
    <cellStyle name="Normal 5 2 2 2 2 3" xfId="32463"/>
    <cellStyle name="Normal 5 2 2 2 2 3 2" xfId="32464"/>
    <cellStyle name="Normal 5 2 2 2 2 3 2 2" xfId="32465"/>
    <cellStyle name="Normal 5 2 2 2 2 3 2 2 2" xfId="32466"/>
    <cellStyle name="Normal 5 2 2 2 2 3 2 2 3" xfId="32467"/>
    <cellStyle name="Normal 5 2 2 2 2 3 2 3" xfId="32468"/>
    <cellStyle name="Normal 5 2 2 2 2 3 2 3 2" xfId="32469"/>
    <cellStyle name="Normal 5 2 2 2 2 3 2 3 3" xfId="32470"/>
    <cellStyle name="Normal 5 2 2 2 2 3 2 4" xfId="32471"/>
    <cellStyle name="Normal 5 2 2 2 2 3 2 4 2" xfId="32472"/>
    <cellStyle name="Normal 5 2 2 2 2 3 2 4 3" xfId="32473"/>
    <cellStyle name="Normal 5 2 2 2 2 3 2 5" xfId="32474"/>
    <cellStyle name="Normal 5 2 2 2 2 3 2 5 2" xfId="32475"/>
    <cellStyle name="Normal 5 2 2 2 2 3 2 5 3" xfId="32476"/>
    <cellStyle name="Normal 5 2 2 2 2 3 2 6" xfId="32477"/>
    <cellStyle name="Normal 5 2 2 2 2 3 2 7" xfId="32478"/>
    <cellStyle name="Normal 5 2 2 2 2 3 3" xfId="32479"/>
    <cellStyle name="Normal 5 2 2 2 2 3 3 2" xfId="32480"/>
    <cellStyle name="Normal 5 2 2 2 2 3 3 3" xfId="32481"/>
    <cellStyle name="Normal 5 2 2 2 2 3 4" xfId="32482"/>
    <cellStyle name="Normal 5 2 2 2 2 3 4 2" xfId="32483"/>
    <cellStyle name="Normal 5 2 2 2 2 3 4 3" xfId="32484"/>
    <cellStyle name="Normal 5 2 2 2 2 3 5" xfId="32485"/>
    <cellStyle name="Normal 5 2 2 2 2 3 5 2" xfId="32486"/>
    <cellStyle name="Normal 5 2 2 2 2 3 5 3" xfId="32487"/>
    <cellStyle name="Normal 5 2 2 2 2 3 6" xfId="32488"/>
    <cellStyle name="Normal 5 2 2 2 2 3 6 2" xfId="32489"/>
    <cellStyle name="Normal 5 2 2 2 2 3 6 3" xfId="32490"/>
    <cellStyle name="Normal 5 2 2 2 2 3 7" xfId="32491"/>
    <cellStyle name="Normal 5 2 2 2 2 3 8" xfId="32492"/>
    <cellStyle name="Normal 5 2 2 2 2 4" xfId="32493"/>
    <cellStyle name="Normal 5 2 2 2 2 4 2" xfId="32494"/>
    <cellStyle name="Normal 5 2 2 2 2 4 2 2" xfId="32495"/>
    <cellStyle name="Normal 5 2 2 2 2 4 2 2 2" xfId="32496"/>
    <cellStyle name="Normal 5 2 2 2 2 4 2 2 3" xfId="32497"/>
    <cellStyle name="Normal 5 2 2 2 2 4 2 3" xfId="32498"/>
    <cellStyle name="Normal 5 2 2 2 2 4 2 3 2" xfId="32499"/>
    <cellStyle name="Normal 5 2 2 2 2 4 2 3 3" xfId="32500"/>
    <cellStyle name="Normal 5 2 2 2 2 4 2 4" xfId="32501"/>
    <cellStyle name="Normal 5 2 2 2 2 4 2 4 2" xfId="32502"/>
    <cellStyle name="Normal 5 2 2 2 2 4 2 4 3" xfId="32503"/>
    <cellStyle name="Normal 5 2 2 2 2 4 2 5" xfId="32504"/>
    <cellStyle name="Normal 5 2 2 2 2 4 2 5 2" xfId="32505"/>
    <cellStyle name="Normal 5 2 2 2 2 4 2 5 3" xfId="32506"/>
    <cellStyle name="Normal 5 2 2 2 2 4 2 6" xfId="32507"/>
    <cellStyle name="Normal 5 2 2 2 2 4 2 7" xfId="32508"/>
    <cellStyle name="Normal 5 2 2 2 2 4 3" xfId="32509"/>
    <cellStyle name="Normal 5 2 2 2 2 4 3 2" xfId="32510"/>
    <cellStyle name="Normal 5 2 2 2 2 4 3 3" xfId="32511"/>
    <cellStyle name="Normal 5 2 2 2 2 4 4" xfId="32512"/>
    <cellStyle name="Normal 5 2 2 2 2 4 4 2" xfId="32513"/>
    <cellStyle name="Normal 5 2 2 2 2 4 4 3" xfId="32514"/>
    <cellStyle name="Normal 5 2 2 2 2 4 5" xfId="32515"/>
    <cellStyle name="Normal 5 2 2 2 2 4 5 2" xfId="32516"/>
    <cellStyle name="Normal 5 2 2 2 2 4 5 3" xfId="32517"/>
    <cellStyle name="Normal 5 2 2 2 2 4 6" xfId="32518"/>
    <cellStyle name="Normal 5 2 2 2 2 4 6 2" xfId="32519"/>
    <cellStyle name="Normal 5 2 2 2 2 4 6 3" xfId="32520"/>
    <cellStyle name="Normal 5 2 2 2 2 4 7" xfId="32521"/>
    <cellStyle name="Normal 5 2 2 2 2 4 8" xfId="32522"/>
    <cellStyle name="Normal 5 2 2 2 2 5" xfId="32523"/>
    <cellStyle name="Normal 5 2 2 2 2 5 2" xfId="32524"/>
    <cellStyle name="Normal 5 2 2 2 2 5 2 2" xfId="32525"/>
    <cellStyle name="Normal 5 2 2 2 2 5 2 3" xfId="32526"/>
    <cellStyle name="Normal 5 2 2 2 2 5 3" xfId="32527"/>
    <cellStyle name="Normal 5 2 2 2 2 5 3 2" xfId="32528"/>
    <cellStyle name="Normal 5 2 2 2 2 5 3 3" xfId="32529"/>
    <cellStyle name="Normal 5 2 2 2 2 5 4" xfId="32530"/>
    <cellStyle name="Normal 5 2 2 2 2 5 4 2" xfId="32531"/>
    <cellStyle name="Normal 5 2 2 2 2 5 4 3" xfId="32532"/>
    <cellStyle name="Normal 5 2 2 2 2 5 5" xfId="32533"/>
    <cellStyle name="Normal 5 2 2 2 2 5 5 2" xfId="32534"/>
    <cellStyle name="Normal 5 2 2 2 2 5 5 3" xfId="32535"/>
    <cellStyle name="Normal 5 2 2 2 2 5 6" xfId="32536"/>
    <cellStyle name="Normal 5 2 2 2 2 5 7" xfId="32537"/>
    <cellStyle name="Normal 5 2 2 2 2 6" xfId="32538"/>
    <cellStyle name="Normal 5 2 2 2 2 6 2" xfId="32539"/>
    <cellStyle name="Normal 5 2 2 2 2 6 2 2" xfId="32540"/>
    <cellStyle name="Normal 5 2 2 2 2 6 2 3" xfId="32541"/>
    <cellStyle name="Normal 5 2 2 2 2 6 3" xfId="32542"/>
    <cellStyle name="Normal 5 2 2 2 2 6 3 2" xfId="32543"/>
    <cellStyle name="Normal 5 2 2 2 2 6 3 3" xfId="32544"/>
    <cellStyle name="Normal 5 2 2 2 2 6 4" xfId="32545"/>
    <cellStyle name="Normal 5 2 2 2 2 6 4 2" xfId="32546"/>
    <cellStyle name="Normal 5 2 2 2 2 6 4 3" xfId="32547"/>
    <cellStyle name="Normal 5 2 2 2 2 6 5" xfId="32548"/>
    <cellStyle name="Normal 5 2 2 2 2 6 5 2" xfId="32549"/>
    <cellStyle name="Normal 5 2 2 2 2 6 5 3" xfId="32550"/>
    <cellStyle name="Normal 5 2 2 2 2 6 6" xfId="32551"/>
    <cellStyle name="Normal 5 2 2 2 2 6 7" xfId="32552"/>
    <cellStyle name="Normal 5 2 2 2 2 7" xfId="32553"/>
    <cellStyle name="Normal 5 2 2 2 2 7 2" xfId="32554"/>
    <cellStyle name="Normal 5 2 2 2 2 7 2 2" xfId="32555"/>
    <cellStyle name="Normal 5 2 2 2 2 7 2 3" xfId="32556"/>
    <cellStyle name="Normal 5 2 2 2 2 7 3" xfId="32557"/>
    <cellStyle name="Normal 5 2 2 2 2 7 3 2" xfId="32558"/>
    <cellStyle name="Normal 5 2 2 2 2 7 3 3" xfId="32559"/>
    <cellStyle name="Normal 5 2 2 2 2 7 4" xfId="32560"/>
    <cellStyle name="Normal 5 2 2 2 2 7 4 2" xfId="32561"/>
    <cellStyle name="Normal 5 2 2 2 2 7 4 3" xfId="32562"/>
    <cellStyle name="Normal 5 2 2 2 2 7 5" xfId="32563"/>
    <cellStyle name="Normal 5 2 2 2 2 7 5 2" xfId="32564"/>
    <cellStyle name="Normal 5 2 2 2 2 7 5 3" xfId="32565"/>
    <cellStyle name="Normal 5 2 2 2 2 7 6" xfId="32566"/>
    <cellStyle name="Normal 5 2 2 2 2 7 7" xfId="32567"/>
    <cellStyle name="Normal 5 2 2 2 2 8" xfId="32568"/>
    <cellStyle name="Normal 5 2 2 2 2 8 2" xfId="32569"/>
    <cellStyle name="Normal 5 2 2 2 2 8 2 2" xfId="32570"/>
    <cellStyle name="Normal 5 2 2 2 2 8 2 3" xfId="32571"/>
    <cellStyle name="Normal 5 2 2 2 2 8 3" xfId="32572"/>
    <cellStyle name="Normal 5 2 2 2 2 8 3 2" xfId="32573"/>
    <cellStyle name="Normal 5 2 2 2 2 8 3 3" xfId="32574"/>
    <cellStyle name="Normal 5 2 2 2 2 8 4" xfId="32575"/>
    <cellStyle name="Normal 5 2 2 2 2 8 4 2" xfId="32576"/>
    <cellStyle name="Normal 5 2 2 2 2 8 4 3" xfId="32577"/>
    <cellStyle name="Normal 5 2 2 2 2 8 5" xfId="32578"/>
    <cellStyle name="Normal 5 2 2 2 2 8 5 2" xfId="32579"/>
    <cellStyle name="Normal 5 2 2 2 2 8 5 3" xfId="32580"/>
    <cellStyle name="Normal 5 2 2 2 2 8 6" xfId="32581"/>
    <cellStyle name="Normal 5 2 2 2 2 8 7" xfId="32582"/>
    <cellStyle name="Normal 5 2 2 2 2 9" xfId="32583"/>
    <cellStyle name="Normal 5 2 2 2 2 9 2" xfId="32584"/>
    <cellStyle name="Normal 5 2 2 2 2 9 3" xfId="32585"/>
    <cellStyle name="Normal 5 2 2 2 3" xfId="32586"/>
    <cellStyle name="Normal 5 2 2 2 3 10" xfId="32587"/>
    <cellStyle name="Normal 5 2 2 2 3 11" xfId="32588"/>
    <cellStyle name="Normal 5 2 2 2 3 2" xfId="32589"/>
    <cellStyle name="Normal 5 2 2 2 3 2 2" xfId="32590"/>
    <cellStyle name="Normal 5 2 2 2 3 2 2 2" xfId="32591"/>
    <cellStyle name="Normal 5 2 2 2 3 2 2 2 2" xfId="32592"/>
    <cellStyle name="Normal 5 2 2 2 3 2 2 2 3" xfId="32593"/>
    <cellStyle name="Normal 5 2 2 2 3 2 2 3" xfId="32594"/>
    <cellStyle name="Normal 5 2 2 2 3 2 2 3 2" xfId="32595"/>
    <cellStyle name="Normal 5 2 2 2 3 2 2 3 3" xfId="32596"/>
    <cellStyle name="Normal 5 2 2 2 3 2 2 4" xfId="32597"/>
    <cellStyle name="Normal 5 2 2 2 3 2 2 4 2" xfId="32598"/>
    <cellStyle name="Normal 5 2 2 2 3 2 2 4 3" xfId="32599"/>
    <cellStyle name="Normal 5 2 2 2 3 2 2 5" xfId="32600"/>
    <cellStyle name="Normal 5 2 2 2 3 2 2 5 2" xfId="32601"/>
    <cellStyle name="Normal 5 2 2 2 3 2 2 5 3" xfId="32602"/>
    <cellStyle name="Normal 5 2 2 2 3 2 2 6" xfId="32603"/>
    <cellStyle name="Normal 5 2 2 2 3 2 2 7" xfId="32604"/>
    <cellStyle name="Normal 5 2 2 2 3 2 3" xfId="32605"/>
    <cellStyle name="Normal 5 2 2 2 3 2 3 2" xfId="32606"/>
    <cellStyle name="Normal 5 2 2 2 3 2 3 3" xfId="32607"/>
    <cellStyle name="Normal 5 2 2 2 3 2 4" xfId="32608"/>
    <cellStyle name="Normal 5 2 2 2 3 2 4 2" xfId="32609"/>
    <cellStyle name="Normal 5 2 2 2 3 2 4 3" xfId="32610"/>
    <cellStyle name="Normal 5 2 2 2 3 2 5" xfId="32611"/>
    <cellStyle name="Normal 5 2 2 2 3 2 5 2" xfId="32612"/>
    <cellStyle name="Normal 5 2 2 2 3 2 5 3" xfId="32613"/>
    <cellStyle name="Normal 5 2 2 2 3 2 6" xfId="32614"/>
    <cellStyle name="Normal 5 2 2 2 3 2 6 2" xfId="32615"/>
    <cellStyle name="Normal 5 2 2 2 3 2 6 3" xfId="32616"/>
    <cellStyle name="Normal 5 2 2 2 3 2 7" xfId="32617"/>
    <cellStyle name="Normal 5 2 2 2 3 2 8" xfId="32618"/>
    <cellStyle name="Normal 5 2 2 2 3 3" xfId="32619"/>
    <cellStyle name="Normal 5 2 2 2 3 3 2" xfId="32620"/>
    <cellStyle name="Normal 5 2 2 2 3 3 2 2" xfId="32621"/>
    <cellStyle name="Normal 5 2 2 2 3 3 2 3" xfId="32622"/>
    <cellStyle name="Normal 5 2 2 2 3 3 3" xfId="32623"/>
    <cellStyle name="Normal 5 2 2 2 3 3 3 2" xfId="32624"/>
    <cellStyle name="Normal 5 2 2 2 3 3 3 3" xfId="32625"/>
    <cellStyle name="Normal 5 2 2 2 3 3 4" xfId="32626"/>
    <cellStyle name="Normal 5 2 2 2 3 3 4 2" xfId="32627"/>
    <cellStyle name="Normal 5 2 2 2 3 3 4 3" xfId="32628"/>
    <cellStyle name="Normal 5 2 2 2 3 3 5" xfId="32629"/>
    <cellStyle name="Normal 5 2 2 2 3 3 5 2" xfId="32630"/>
    <cellStyle name="Normal 5 2 2 2 3 3 5 3" xfId="32631"/>
    <cellStyle name="Normal 5 2 2 2 3 3 6" xfId="32632"/>
    <cellStyle name="Normal 5 2 2 2 3 3 7" xfId="32633"/>
    <cellStyle name="Normal 5 2 2 2 3 4" xfId="32634"/>
    <cellStyle name="Normal 5 2 2 2 3 4 2" xfId="32635"/>
    <cellStyle name="Normal 5 2 2 2 3 4 2 2" xfId="32636"/>
    <cellStyle name="Normal 5 2 2 2 3 4 2 3" xfId="32637"/>
    <cellStyle name="Normal 5 2 2 2 3 4 3" xfId="32638"/>
    <cellStyle name="Normal 5 2 2 2 3 4 3 2" xfId="32639"/>
    <cellStyle name="Normal 5 2 2 2 3 4 3 3" xfId="32640"/>
    <cellStyle name="Normal 5 2 2 2 3 4 4" xfId="32641"/>
    <cellStyle name="Normal 5 2 2 2 3 4 4 2" xfId="32642"/>
    <cellStyle name="Normal 5 2 2 2 3 4 4 3" xfId="32643"/>
    <cellStyle name="Normal 5 2 2 2 3 4 5" xfId="32644"/>
    <cellStyle name="Normal 5 2 2 2 3 4 5 2" xfId="32645"/>
    <cellStyle name="Normal 5 2 2 2 3 4 5 3" xfId="32646"/>
    <cellStyle name="Normal 5 2 2 2 3 4 6" xfId="32647"/>
    <cellStyle name="Normal 5 2 2 2 3 4 7" xfId="32648"/>
    <cellStyle name="Normal 5 2 2 2 3 5" xfId="32649"/>
    <cellStyle name="Normal 5 2 2 2 3 5 2" xfId="32650"/>
    <cellStyle name="Normal 5 2 2 2 3 5 2 2" xfId="32651"/>
    <cellStyle name="Normal 5 2 2 2 3 5 2 3" xfId="32652"/>
    <cellStyle name="Normal 5 2 2 2 3 5 3" xfId="32653"/>
    <cellStyle name="Normal 5 2 2 2 3 5 3 2" xfId="32654"/>
    <cellStyle name="Normal 5 2 2 2 3 5 3 3" xfId="32655"/>
    <cellStyle name="Normal 5 2 2 2 3 5 4" xfId="32656"/>
    <cellStyle name="Normal 5 2 2 2 3 5 4 2" xfId="32657"/>
    <cellStyle name="Normal 5 2 2 2 3 5 4 3" xfId="32658"/>
    <cellStyle name="Normal 5 2 2 2 3 5 5" xfId="32659"/>
    <cellStyle name="Normal 5 2 2 2 3 5 5 2" xfId="32660"/>
    <cellStyle name="Normal 5 2 2 2 3 5 5 3" xfId="32661"/>
    <cellStyle name="Normal 5 2 2 2 3 5 6" xfId="32662"/>
    <cellStyle name="Normal 5 2 2 2 3 5 7" xfId="32663"/>
    <cellStyle name="Normal 5 2 2 2 3 6" xfId="32664"/>
    <cellStyle name="Normal 5 2 2 2 3 6 2" xfId="32665"/>
    <cellStyle name="Normal 5 2 2 2 3 6 3" xfId="32666"/>
    <cellStyle name="Normal 5 2 2 2 3 7" xfId="32667"/>
    <cellStyle name="Normal 5 2 2 2 3 7 2" xfId="32668"/>
    <cellStyle name="Normal 5 2 2 2 3 7 3" xfId="32669"/>
    <cellStyle name="Normal 5 2 2 2 3 8" xfId="32670"/>
    <cellStyle name="Normal 5 2 2 2 3 8 2" xfId="32671"/>
    <cellStyle name="Normal 5 2 2 2 3 8 3" xfId="32672"/>
    <cellStyle name="Normal 5 2 2 2 3 9" xfId="32673"/>
    <cellStyle name="Normal 5 2 2 2 3 9 2" xfId="32674"/>
    <cellStyle name="Normal 5 2 2 2 3 9 3" xfId="32675"/>
    <cellStyle name="Normal 5 2 2 2 4" xfId="32676"/>
    <cellStyle name="Normal 5 2 2 2 4 2" xfId="32677"/>
    <cellStyle name="Normal 5 2 2 2 4 2 2" xfId="32678"/>
    <cellStyle name="Normal 5 2 2 2 4 2 2 2" xfId="32679"/>
    <cellStyle name="Normal 5 2 2 2 4 2 2 3" xfId="32680"/>
    <cellStyle name="Normal 5 2 2 2 4 2 3" xfId="32681"/>
    <cellStyle name="Normal 5 2 2 2 4 2 3 2" xfId="32682"/>
    <cellStyle name="Normal 5 2 2 2 4 2 3 3" xfId="32683"/>
    <cellStyle name="Normal 5 2 2 2 4 2 4" xfId="32684"/>
    <cellStyle name="Normal 5 2 2 2 4 2 4 2" xfId="32685"/>
    <cellStyle name="Normal 5 2 2 2 4 2 4 3" xfId="32686"/>
    <cellStyle name="Normal 5 2 2 2 4 2 5" xfId="32687"/>
    <cellStyle name="Normal 5 2 2 2 4 2 5 2" xfId="32688"/>
    <cellStyle name="Normal 5 2 2 2 4 2 5 3" xfId="32689"/>
    <cellStyle name="Normal 5 2 2 2 4 2 6" xfId="32690"/>
    <cellStyle name="Normal 5 2 2 2 4 2 7" xfId="32691"/>
    <cellStyle name="Normal 5 2 2 2 4 3" xfId="32692"/>
    <cellStyle name="Normal 5 2 2 2 4 3 2" xfId="32693"/>
    <cellStyle name="Normal 5 2 2 2 4 3 3" xfId="32694"/>
    <cellStyle name="Normal 5 2 2 2 4 4" xfId="32695"/>
    <cellStyle name="Normal 5 2 2 2 4 4 2" xfId="32696"/>
    <cellStyle name="Normal 5 2 2 2 4 4 3" xfId="32697"/>
    <cellStyle name="Normal 5 2 2 2 4 5" xfId="32698"/>
    <cellStyle name="Normal 5 2 2 2 4 5 2" xfId="32699"/>
    <cellStyle name="Normal 5 2 2 2 4 5 3" xfId="32700"/>
    <cellStyle name="Normal 5 2 2 2 4 6" xfId="32701"/>
    <cellStyle name="Normal 5 2 2 2 4 6 2" xfId="32702"/>
    <cellStyle name="Normal 5 2 2 2 4 6 3" xfId="32703"/>
    <cellStyle name="Normal 5 2 2 2 4 7" xfId="32704"/>
    <cellStyle name="Normal 5 2 2 2 4 8" xfId="32705"/>
    <cellStyle name="Normal 5 2 2 2 5" xfId="32706"/>
    <cellStyle name="Normal 5 2 2 2 5 2" xfId="32707"/>
    <cellStyle name="Normal 5 2 2 2 5 2 2" xfId="32708"/>
    <cellStyle name="Normal 5 2 2 2 5 2 2 2" xfId="32709"/>
    <cellStyle name="Normal 5 2 2 2 5 2 2 3" xfId="32710"/>
    <cellStyle name="Normal 5 2 2 2 5 2 3" xfId="32711"/>
    <cellStyle name="Normal 5 2 2 2 5 2 3 2" xfId="32712"/>
    <cellStyle name="Normal 5 2 2 2 5 2 3 3" xfId="32713"/>
    <cellStyle name="Normal 5 2 2 2 5 2 4" xfId="32714"/>
    <cellStyle name="Normal 5 2 2 2 5 2 4 2" xfId="32715"/>
    <cellStyle name="Normal 5 2 2 2 5 2 4 3" xfId="32716"/>
    <cellStyle name="Normal 5 2 2 2 5 2 5" xfId="32717"/>
    <cellStyle name="Normal 5 2 2 2 5 2 5 2" xfId="32718"/>
    <cellStyle name="Normal 5 2 2 2 5 2 5 3" xfId="32719"/>
    <cellStyle name="Normal 5 2 2 2 5 2 6" xfId="32720"/>
    <cellStyle name="Normal 5 2 2 2 5 2 7" xfId="32721"/>
    <cellStyle name="Normal 5 2 2 2 5 3" xfId="32722"/>
    <cellStyle name="Normal 5 2 2 2 5 3 2" xfId="32723"/>
    <cellStyle name="Normal 5 2 2 2 5 3 3" xfId="32724"/>
    <cellStyle name="Normal 5 2 2 2 5 4" xfId="32725"/>
    <cellStyle name="Normal 5 2 2 2 5 4 2" xfId="32726"/>
    <cellStyle name="Normal 5 2 2 2 5 4 3" xfId="32727"/>
    <cellStyle name="Normal 5 2 2 2 5 5" xfId="32728"/>
    <cellStyle name="Normal 5 2 2 2 5 5 2" xfId="32729"/>
    <cellStyle name="Normal 5 2 2 2 5 5 3" xfId="32730"/>
    <cellStyle name="Normal 5 2 2 2 5 6" xfId="32731"/>
    <cellStyle name="Normal 5 2 2 2 5 6 2" xfId="32732"/>
    <cellStyle name="Normal 5 2 2 2 5 6 3" xfId="32733"/>
    <cellStyle name="Normal 5 2 2 2 5 7" xfId="32734"/>
    <cellStyle name="Normal 5 2 2 2 5 8" xfId="32735"/>
    <cellStyle name="Normal 5 2 2 2 6" xfId="32736"/>
    <cellStyle name="Normal 5 2 2 2 6 2" xfId="32737"/>
    <cellStyle name="Normal 5 2 2 2 6 2 2" xfId="32738"/>
    <cellStyle name="Normal 5 2 2 2 6 2 3" xfId="32739"/>
    <cellStyle name="Normal 5 2 2 2 6 3" xfId="32740"/>
    <cellStyle name="Normal 5 2 2 2 6 3 2" xfId="32741"/>
    <cellStyle name="Normal 5 2 2 2 6 3 3" xfId="32742"/>
    <cellStyle name="Normal 5 2 2 2 6 4" xfId="32743"/>
    <cellStyle name="Normal 5 2 2 2 6 4 2" xfId="32744"/>
    <cellStyle name="Normal 5 2 2 2 6 4 3" xfId="32745"/>
    <cellStyle name="Normal 5 2 2 2 6 5" xfId="32746"/>
    <cellStyle name="Normal 5 2 2 2 6 5 2" xfId="32747"/>
    <cellStyle name="Normal 5 2 2 2 6 5 3" xfId="32748"/>
    <cellStyle name="Normal 5 2 2 2 6 6" xfId="32749"/>
    <cellStyle name="Normal 5 2 2 2 6 7" xfId="32750"/>
    <cellStyle name="Normal 5 2 2 2 7" xfId="32751"/>
    <cellStyle name="Normal 5 2 2 2 7 2" xfId="32752"/>
    <cellStyle name="Normal 5 2 2 2 7 2 2" xfId="32753"/>
    <cellStyle name="Normal 5 2 2 2 7 2 3" xfId="32754"/>
    <cellStyle name="Normal 5 2 2 2 7 3" xfId="32755"/>
    <cellStyle name="Normal 5 2 2 2 7 3 2" xfId="32756"/>
    <cellStyle name="Normal 5 2 2 2 7 3 3" xfId="32757"/>
    <cellStyle name="Normal 5 2 2 2 7 4" xfId="32758"/>
    <cellStyle name="Normal 5 2 2 2 7 4 2" xfId="32759"/>
    <cellStyle name="Normal 5 2 2 2 7 4 3" xfId="32760"/>
    <cellStyle name="Normal 5 2 2 2 7 5" xfId="32761"/>
    <cellStyle name="Normal 5 2 2 2 7 5 2" xfId="32762"/>
    <cellStyle name="Normal 5 2 2 2 7 5 3" xfId="32763"/>
    <cellStyle name="Normal 5 2 2 2 7 6" xfId="32764"/>
    <cellStyle name="Normal 5 2 2 2 7 7" xfId="32765"/>
    <cellStyle name="Normal 5 2 2 2 8" xfId="32766"/>
    <cellStyle name="Normal 5 2 2 2 8 2" xfId="32767"/>
    <cellStyle name="Normal 5 2 2 2 8 2 2" xfId="32768"/>
    <cellStyle name="Normal 5 2 2 2 8 2 3" xfId="32769"/>
    <cellStyle name="Normal 5 2 2 2 8 3" xfId="32770"/>
    <cellStyle name="Normal 5 2 2 2 8 3 2" xfId="32771"/>
    <cellStyle name="Normal 5 2 2 2 8 3 3" xfId="32772"/>
    <cellStyle name="Normal 5 2 2 2 8 4" xfId="32773"/>
    <cellStyle name="Normal 5 2 2 2 8 4 2" xfId="32774"/>
    <cellStyle name="Normal 5 2 2 2 8 4 3" xfId="32775"/>
    <cellStyle name="Normal 5 2 2 2 8 5" xfId="32776"/>
    <cellStyle name="Normal 5 2 2 2 8 5 2" xfId="32777"/>
    <cellStyle name="Normal 5 2 2 2 8 5 3" xfId="32778"/>
    <cellStyle name="Normal 5 2 2 2 8 6" xfId="32779"/>
    <cellStyle name="Normal 5 2 2 2 8 7" xfId="32780"/>
    <cellStyle name="Normal 5 2 2 2 9" xfId="32781"/>
    <cellStyle name="Normal 5 2 2 2 9 2" xfId="32782"/>
    <cellStyle name="Normal 5 2 2 2 9 2 2" xfId="32783"/>
    <cellStyle name="Normal 5 2 2 2 9 2 3" xfId="32784"/>
    <cellStyle name="Normal 5 2 2 2 9 3" xfId="32785"/>
    <cellStyle name="Normal 5 2 2 2 9 3 2" xfId="32786"/>
    <cellStyle name="Normal 5 2 2 2 9 3 3" xfId="32787"/>
    <cellStyle name="Normal 5 2 2 2 9 4" xfId="32788"/>
    <cellStyle name="Normal 5 2 2 2 9 4 2" xfId="32789"/>
    <cellStyle name="Normal 5 2 2 2 9 4 3" xfId="32790"/>
    <cellStyle name="Normal 5 2 2 2 9 5" xfId="32791"/>
    <cellStyle name="Normal 5 2 2 2 9 5 2" xfId="32792"/>
    <cellStyle name="Normal 5 2 2 2 9 5 3" xfId="32793"/>
    <cellStyle name="Normal 5 2 2 2 9 6" xfId="32794"/>
    <cellStyle name="Normal 5 2 2 2 9 7" xfId="32795"/>
    <cellStyle name="Normal 5 2 2 3" xfId="32796"/>
    <cellStyle name="Normal 5 2 2 3 10" xfId="32797"/>
    <cellStyle name="Normal 5 2 2 3 10 2" xfId="32798"/>
    <cellStyle name="Normal 5 2 2 3 10 3" xfId="32799"/>
    <cellStyle name="Normal 5 2 2 3 11" xfId="32800"/>
    <cellStyle name="Normal 5 2 2 3 11 2" xfId="32801"/>
    <cellStyle name="Normal 5 2 2 3 11 3" xfId="32802"/>
    <cellStyle name="Normal 5 2 2 3 12" xfId="32803"/>
    <cellStyle name="Normal 5 2 2 3 12 2" xfId="32804"/>
    <cellStyle name="Normal 5 2 2 3 12 3" xfId="32805"/>
    <cellStyle name="Normal 5 2 2 3 13" xfId="32806"/>
    <cellStyle name="Normal 5 2 2 3 14" xfId="32807"/>
    <cellStyle name="Normal 5 2 2 3 2" xfId="32808"/>
    <cellStyle name="Normal 5 2 2 3 2 10" xfId="32809"/>
    <cellStyle name="Normal 5 2 2 3 2 11" xfId="32810"/>
    <cellStyle name="Normal 5 2 2 3 2 2" xfId="32811"/>
    <cellStyle name="Normal 5 2 2 3 2 2 2" xfId="32812"/>
    <cellStyle name="Normal 5 2 2 3 2 2 2 2" xfId="32813"/>
    <cellStyle name="Normal 5 2 2 3 2 2 2 2 2" xfId="32814"/>
    <cellStyle name="Normal 5 2 2 3 2 2 2 2 3" xfId="32815"/>
    <cellStyle name="Normal 5 2 2 3 2 2 2 3" xfId="32816"/>
    <cellStyle name="Normal 5 2 2 3 2 2 2 3 2" xfId="32817"/>
    <cellStyle name="Normal 5 2 2 3 2 2 2 3 3" xfId="32818"/>
    <cellStyle name="Normal 5 2 2 3 2 2 2 4" xfId="32819"/>
    <cellStyle name="Normal 5 2 2 3 2 2 2 4 2" xfId="32820"/>
    <cellStyle name="Normal 5 2 2 3 2 2 2 4 3" xfId="32821"/>
    <cellStyle name="Normal 5 2 2 3 2 2 2 5" xfId="32822"/>
    <cellStyle name="Normal 5 2 2 3 2 2 2 5 2" xfId="32823"/>
    <cellStyle name="Normal 5 2 2 3 2 2 2 5 3" xfId="32824"/>
    <cellStyle name="Normal 5 2 2 3 2 2 2 6" xfId="32825"/>
    <cellStyle name="Normal 5 2 2 3 2 2 2 7" xfId="32826"/>
    <cellStyle name="Normal 5 2 2 3 2 2 3" xfId="32827"/>
    <cellStyle name="Normal 5 2 2 3 2 2 3 2" xfId="32828"/>
    <cellStyle name="Normal 5 2 2 3 2 2 3 3" xfId="32829"/>
    <cellStyle name="Normal 5 2 2 3 2 2 4" xfId="32830"/>
    <cellStyle name="Normal 5 2 2 3 2 2 4 2" xfId="32831"/>
    <cellStyle name="Normal 5 2 2 3 2 2 4 3" xfId="32832"/>
    <cellStyle name="Normal 5 2 2 3 2 2 5" xfId="32833"/>
    <cellStyle name="Normal 5 2 2 3 2 2 5 2" xfId="32834"/>
    <cellStyle name="Normal 5 2 2 3 2 2 5 3" xfId="32835"/>
    <cellStyle name="Normal 5 2 2 3 2 2 6" xfId="32836"/>
    <cellStyle name="Normal 5 2 2 3 2 2 6 2" xfId="32837"/>
    <cellStyle name="Normal 5 2 2 3 2 2 6 3" xfId="32838"/>
    <cellStyle name="Normal 5 2 2 3 2 2 7" xfId="32839"/>
    <cellStyle name="Normal 5 2 2 3 2 2 8" xfId="32840"/>
    <cellStyle name="Normal 5 2 2 3 2 3" xfId="32841"/>
    <cellStyle name="Normal 5 2 2 3 2 3 2" xfId="32842"/>
    <cellStyle name="Normal 5 2 2 3 2 3 2 2" xfId="32843"/>
    <cellStyle name="Normal 5 2 2 3 2 3 2 3" xfId="32844"/>
    <cellStyle name="Normal 5 2 2 3 2 3 3" xfId="32845"/>
    <cellStyle name="Normal 5 2 2 3 2 3 3 2" xfId="32846"/>
    <cellStyle name="Normal 5 2 2 3 2 3 3 3" xfId="32847"/>
    <cellStyle name="Normal 5 2 2 3 2 3 4" xfId="32848"/>
    <cellStyle name="Normal 5 2 2 3 2 3 4 2" xfId="32849"/>
    <cellStyle name="Normal 5 2 2 3 2 3 4 3" xfId="32850"/>
    <cellStyle name="Normal 5 2 2 3 2 3 5" xfId="32851"/>
    <cellStyle name="Normal 5 2 2 3 2 3 5 2" xfId="32852"/>
    <cellStyle name="Normal 5 2 2 3 2 3 5 3" xfId="32853"/>
    <cellStyle name="Normal 5 2 2 3 2 3 6" xfId="32854"/>
    <cellStyle name="Normal 5 2 2 3 2 3 7" xfId="32855"/>
    <cellStyle name="Normal 5 2 2 3 2 4" xfId="32856"/>
    <cellStyle name="Normal 5 2 2 3 2 4 2" xfId="32857"/>
    <cellStyle name="Normal 5 2 2 3 2 4 2 2" xfId="32858"/>
    <cellStyle name="Normal 5 2 2 3 2 4 2 3" xfId="32859"/>
    <cellStyle name="Normal 5 2 2 3 2 4 3" xfId="32860"/>
    <cellStyle name="Normal 5 2 2 3 2 4 3 2" xfId="32861"/>
    <cellStyle name="Normal 5 2 2 3 2 4 3 3" xfId="32862"/>
    <cellStyle name="Normal 5 2 2 3 2 4 4" xfId="32863"/>
    <cellStyle name="Normal 5 2 2 3 2 4 4 2" xfId="32864"/>
    <cellStyle name="Normal 5 2 2 3 2 4 4 3" xfId="32865"/>
    <cellStyle name="Normal 5 2 2 3 2 4 5" xfId="32866"/>
    <cellStyle name="Normal 5 2 2 3 2 4 5 2" xfId="32867"/>
    <cellStyle name="Normal 5 2 2 3 2 4 5 3" xfId="32868"/>
    <cellStyle name="Normal 5 2 2 3 2 4 6" xfId="32869"/>
    <cellStyle name="Normal 5 2 2 3 2 4 7" xfId="32870"/>
    <cellStyle name="Normal 5 2 2 3 2 5" xfId="32871"/>
    <cellStyle name="Normal 5 2 2 3 2 5 2" xfId="32872"/>
    <cellStyle name="Normal 5 2 2 3 2 5 2 2" xfId="32873"/>
    <cellStyle name="Normal 5 2 2 3 2 5 2 3" xfId="32874"/>
    <cellStyle name="Normal 5 2 2 3 2 5 3" xfId="32875"/>
    <cellStyle name="Normal 5 2 2 3 2 5 3 2" xfId="32876"/>
    <cellStyle name="Normal 5 2 2 3 2 5 3 3" xfId="32877"/>
    <cellStyle name="Normal 5 2 2 3 2 5 4" xfId="32878"/>
    <cellStyle name="Normal 5 2 2 3 2 5 4 2" xfId="32879"/>
    <cellStyle name="Normal 5 2 2 3 2 5 4 3" xfId="32880"/>
    <cellStyle name="Normal 5 2 2 3 2 5 5" xfId="32881"/>
    <cellStyle name="Normal 5 2 2 3 2 5 5 2" xfId="32882"/>
    <cellStyle name="Normal 5 2 2 3 2 5 5 3" xfId="32883"/>
    <cellStyle name="Normal 5 2 2 3 2 5 6" xfId="32884"/>
    <cellStyle name="Normal 5 2 2 3 2 5 7" xfId="32885"/>
    <cellStyle name="Normal 5 2 2 3 2 6" xfId="32886"/>
    <cellStyle name="Normal 5 2 2 3 2 6 2" xfId="32887"/>
    <cellStyle name="Normal 5 2 2 3 2 6 3" xfId="32888"/>
    <cellStyle name="Normal 5 2 2 3 2 7" xfId="32889"/>
    <cellStyle name="Normal 5 2 2 3 2 7 2" xfId="32890"/>
    <cellStyle name="Normal 5 2 2 3 2 7 3" xfId="32891"/>
    <cellStyle name="Normal 5 2 2 3 2 8" xfId="32892"/>
    <cellStyle name="Normal 5 2 2 3 2 8 2" xfId="32893"/>
    <cellStyle name="Normal 5 2 2 3 2 8 3" xfId="32894"/>
    <cellStyle name="Normal 5 2 2 3 2 9" xfId="32895"/>
    <cellStyle name="Normal 5 2 2 3 2 9 2" xfId="32896"/>
    <cellStyle name="Normal 5 2 2 3 2 9 3" xfId="32897"/>
    <cellStyle name="Normal 5 2 2 3 3" xfId="32898"/>
    <cellStyle name="Normal 5 2 2 3 3 2" xfId="32899"/>
    <cellStyle name="Normal 5 2 2 3 3 2 2" xfId="32900"/>
    <cellStyle name="Normal 5 2 2 3 3 2 2 2" xfId="32901"/>
    <cellStyle name="Normal 5 2 2 3 3 2 2 3" xfId="32902"/>
    <cellStyle name="Normal 5 2 2 3 3 2 3" xfId="32903"/>
    <cellStyle name="Normal 5 2 2 3 3 2 3 2" xfId="32904"/>
    <cellStyle name="Normal 5 2 2 3 3 2 3 3" xfId="32905"/>
    <cellStyle name="Normal 5 2 2 3 3 2 4" xfId="32906"/>
    <cellStyle name="Normal 5 2 2 3 3 2 4 2" xfId="32907"/>
    <cellStyle name="Normal 5 2 2 3 3 2 4 3" xfId="32908"/>
    <cellStyle name="Normal 5 2 2 3 3 2 5" xfId="32909"/>
    <cellStyle name="Normal 5 2 2 3 3 2 5 2" xfId="32910"/>
    <cellStyle name="Normal 5 2 2 3 3 2 5 3" xfId="32911"/>
    <cellStyle name="Normal 5 2 2 3 3 2 6" xfId="32912"/>
    <cellStyle name="Normal 5 2 2 3 3 2 7" xfId="32913"/>
    <cellStyle name="Normal 5 2 2 3 3 3" xfId="32914"/>
    <cellStyle name="Normal 5 2 2 3 3 3 2" xfId="32915"/>
    <cellStyle name="Normal 5 2 2 3 3 3 3" xfId="32916"/>
    <cellStyle name="Normal 5 2 2 3 3 4" xfId="32917"/>
    <cellStyle name="Normal 5 2 2 3 3 4 2" xfId="32918"/>
    <cellStyle name="Normal 5 2 2 3 3 4 3" xfId="32919"/>
    <cellStyle name="Normal 5 2 2 3 3 5" xfId="32920"/>
    <cellStyle name="Normal 5 2 2 3 3 5 2" xfId="32921"/>
    <cellStyle name="Normal 5 2 2 3 3 5 3" xfId="32922"/>
    <cellStyle name="Normal 5 2 2 3 3 6" xfId="32923"/>
    <cellStyle name="Normal 5 2 2 3 3 6 2" xfId="32924"/>
    <cellStyle name="Normal 5 2 2 3 3 6 3" xfId="32925"/>
    <cellStyle name="Normal 5 2 2 3 3 7" xfId="32926"/>
    <cellStyle name="Normal 5 2 2 3 3 8" xfId="32927"/>
    <cellStyle name="Normal 5 2 2 3 4" xfId="32928"/>
    <cellStyle name="Normal 5 2 2 3 4 2" xfId="32929"/>
    <cellStyle name="Normal 5 2 2 3 4 2 2" xfId="32930"/>
    <cellStyle name="Normal 5 2 2 3 4 2 2 2" xfId="32931"/>
    <cellStyle name="Normal 5 2 2 3 4 2 2 3" xfId="32932"/>
    <cellStyle name="Normal 5 2 2 3 4 2 3" xfId="32933"/>
    <cellStyle name="Normal 5 2 2 3 4 2 3 2" xfId="32934"/>
    <cellStyle name="Normal 5 2 2 3 4 2 3 3" xfId="32935"/>
    <cellStyle name="Normal 5 2 2 3 4 2 4" xfId="32936"/>
    <cellStyle name="Normal 5 2 2 3 4 2 4 2" xfId="32937"/>
    <cellStyle name="Normal 5 2 2 3 4 2 4 3" xfId="32938"/>
    <cellStyle name="Normal 5 2 2 3 4 2 5" xfId="32939"/>
    <cellStyle name="Normal 5 2 2 3 4 2 5 2" xfId="32940"/>
    <cellStyle name="Normal 5 2 2 3 4 2 5 3" xfId="32941"/>
    <cellStyle name="Normal 5 2 2 3 4 2 6" xfId="32942"/>
    <cellStyle name="Normal 5 2 2 3 4 2 7" xfId="32943"/>
    <cellStyle name="Normal 5 2 2 3 4 3" xfId="32944"/>
    <cellStyle name="Normal 5 2 2 3 4 3 2" xfId="32945"/>
    <cellStyle name="Normal 5 2 2 3 4 3 3" xfId="32946"/>
    <cellStyle name="Normal 5 2 2 3 4 4" xfId="32947"/>
    <cellStyle name="Normal 5 2 2 3 4 4 2" xfId="32948"/>
    <cellStyle name="Normal 5 2 2 3 4 4 3" xfId="32949"/>
    <cellStyle name="Normal 5 2 2 3 4 5" xfId="32950"/>
    <cellStyle name="Normal 5 2 2 3 4 5 2" xfId="32951"/>
    <cellStyle name="Normal 5 2 2 3 4 5 3" xfId="32952"/>
    <cellStyle name="Normal 5 2 2 3 4 6" xfId="32953"/>
    <cellStyle name="Normal 5 2 2 3 4 6 2" xfId="32954"/>
    <cellStyle name="Normal 5 2 2 3 4 6 3" xfId="32955"/>
    <cellStyle name="Normal 5 2 2 3 4 7" xfId="32956"/>
    <cellStyle name="Normal 5 2 2 3 4 8" xfId="32957"/>
    <cellStyle name="Normal 5 2 2 3 5" xfId="32958"/>
    <cellStyle name="Normal 5 2 2 3 5 2" xfId="32959"/>
    <cellStyle name="Normal 5 2 2 3 5 2 2" xfId="32960"/>
    <cellStyle name="Normal 5 2 2 3 5 2 3" xfId="32961"/>
    <cellStyle name="Normal 5 2 2 3 5 3" xfId="32962"/>
    <cellStyle name="Normal 5 2 2 3 5 3 2" xfId="32963"/>
    <cellStyle name="Normal 5 2 2 3 5 3 3" xfId="32964"/>
    <cellStyle name="Normal 5 2 2 3 5 4" xfId="32965"/>
    <cellStyle name="Normal 5 2 2 3 5 4 2" xfId="32966"/>
    <cellStyle name="Normal 5 2 2 3 5 4 3" xfId="32967"/>
    <cellStyle name="Normal 5 2 2 3 5 5" xfId="32968"/>
    <cellStyle name="Normal 5 2 2 3 5 5 2" xfId="32969"/>
    <cellStyle name="Normal 5 2 2 3 5 5 3" xfId="32970"/>
    <cellStyle name="Normal 5 2 2 3 5 6" xfId="32971"/>
    <cellStyle name="Normal 5 2 2 3 5 7" xfId="32972"/>
    <cellStyle name="Normal 5 2 2 3 6" xfId="32973"/>
    <cellStyle name="Normal 5 2 2 3 6 2" xfId="32974"/>
    <cellStyle name="Normal 5 2 2 3 6 2 2" xfId="32975"/>
    <cellStyle name="Normal 5 2 2 3 6 2 3" xfId="32976"/>
    <cellStyle name="Normal 5 2 2 3 6 3" xfId="32977"/>
    <cellStyle name="Normal 5 2 2 3 6 3 2" xfId="32978"/>
    <cellStyle name="Normal 5 2 2 3 6 3 3" xfId="32979"/>
    <cellStyle name="Normal 5 2 2 3 6 4" xfId="32980"/>
    <cellStyle name="Normal 5 2 2 3 6 4 2" xfId="32981"/>
    <cellStyle name="Normal 5 2 2 3 6 4 3" xfId="32982"/>
    <cellStyle name="Normal 5 2 2 3 6 5" xfId="32983"/>
    <cellStyle name="Normal 5 2 2 3 6 5 2" xfId="32984"/>
    <cellStyle name="Normal 5 2 2 3 6 5 3" xfId="32985"/>
    <cellStyle name="Normal 5 2 2 3 6 6" xfId="32986"/>
    <cellStyle name="Normal 5 2 2 3 6 7" xfId="32987"/>
    <cellStyle name="Normal 5 2 2 3 7" xfId="32988"/>
    <cellStyle name="Normal 5 2 2 3 7 2" xfId="32989"/>
    <cellStyle name="Normal 5 2 2 3 7 2 2" xfId="32990"/>
    <cellStyle name="Normal 5 2 2 3 7 2 3" xfId="32991"/>
    <cellStyle name="Normal 5 2 2 3 7 3" xfId="32992"/>
    <cellStyle name="Normal 5 2 2 3 7 3 2" xfId="32993"/>
    <cellStyle name="Normal 5 2 2 3 7 3 3" xfId="32994"/>
    <cellStyle name="Normal 5 2 2 3 7 4" xfId="32995"/>
    <cellStyle name="Normal 5 2 2 3 7 4 2" xfId="32996"/>
    <cellStyle name="Normal 5 2 2 3 7 4 3" xfId="32997"/>
    <cellStyle name="Normal 5 2 2 3 7 5" xfId="32998"/>
    <cellStyle name="Normal 5 2 2 3 7 5 2" xfId="32999"/>
    <cellStyle name="Normal 5 2 2 3 7 5 3" xfId="33000"/>
    <cellStyle name="Normal 5 2 2 3 7 6" xfId="33001"/>
    <cellStyle name="Normal 5 2 2 3 7 7" xfId="33002"/>
    <cellStyle name="Normal 5 2 2 3 8" xfId="33003"/>
    <cellStyle name="Normal 5 2 2 3 8 2" xfId="33004"/>
    <cellStyle name="Normal 5 2 2 3 8 2 2" xfId="33005"/>
    <cellStyle name="Normal 5 2 2 3 8 2 3" xfId="33006"/>
    <cellStyle name="Normal 5 2 2 3 8 3" xfId="33007"/>
    <cellStyle name="Normal 5 2 2 3 8 3 2" xfId="33008"/>
    <cellStyle name="Normal 5 2 2 3 8 3 3" xfId="33009"/>
    <cellStyle name="Normal 5 2 2 3 8 4" xfId="33010"/>
    <cellStyle name="Normal 5 2 2 3 8 4 2" xfId="33011"/>
    <cellStyle name="Normal 5 2 2 3 8 4 3" xfId="33012"/>
    <cellStyle name="Normal 5 2 2 3 8 5" xfId="33013"/>
    <cellStyle name="Normal 5 2 2 3 8 5 2" xfId="33014"/>
    <cellStyle name="Normal 5 2 2 3 8 5 3" xfId="33015"/>
    <cellStyle name="Normal 5 2 2 3 8 6" xfId="33016"/>
    <cellStyle name="Normal 5 2 2 3 8 7" xfId="33017"/>
    <cellStyle name="Normal 5 2 2 3 9" xfId="33018"/>
    <cellStyle name="Normal 5 2 2 3 9 2" xfId="33019"/>
    <cellStyle name="Normal 5 2 2 3 9 3" xfId="33020"/>
    <cellStyle name="Normal 5 2 2 4" xfId="33021"/>
    <cellStyle name="Normal 5 2 2 4 10" xfId="33022"/>
    <cellStyle name="Normal 5 2 2 4 11" xfId="33023"/>
    <cellStyle name="Normal 5 2 2 4 2" xfId="33024"/>
    <cellStyle name="Normal 5 2 2 4 2 2" xfId="33025"/>
    <cellStyle name="Normal 5 2 2 4 2 2 2" xfId="33026"/>
    <cellStyle name="Normal 5 2 2 4 2 2 2 2" xfId="33027"/>
    <cellStyle name="Normal 5 2 2 4 2 2 2 3" xfId="33028"/>
    <cellStyle name="Normal 5 2 2 4 2 2 3" xfId="33029"/>
    <cellStyle name="Normal 5 2 2 4 2 2 3 2" xfId="33030"/>
    <cellStyle name="Normal 5 2 2 4 2 2 3 3" xfId="33031"/>
    <cellStyle name="Normal 5 2 2 4 2 2 4" xfId="33032"/>
    <cellStyle name="Normal 5 2 2 4 2 2 4 2" xfId="33033"/>
    <cellStyle name="Normal 5 2 2 4 2 2 4 3" xfId="33034"/>
    <cellStyle name="Normal 5 2 2 4 2 2 5" xfId="33035"/>
    <cellStyle name="Normal 5 2 2 4 2 2 5 2" xfId="33036"/>
    <cellStyle name="Normal 5 2 2 4 2 2 5 3" xfId="33037"/>
    <cellStyle name="Normal 5 2 2 4 2 2 6" xfId="33038"/>
    <cellStyle name="Normal 5 2 2 4 2 2 7" xfId="33039"/>
    <cellStyle name="Normal 5 2 2 4 2 3" xfId="33040"/>
    <cellStyle name="Normal 5 2 2 4 2 3 2" xfId="33041"/>
    <cellStyle name="Normal 5 2 2 4 2 3 3" xfId="33042"/>
    <cellStyle name="Normal 5 2 2 4 2 4" xfId="33043"/>
    <cellStyle name="Normal 5 2 2 4 2 4 2" xfId="33044"/>
    <cellStyle name="Normal 5 2 2 4 2 4 3" xfId="33045"/>
    <cellStyle name="Normal 5 2 2 4 2 5" xfId="33046"/>
    <cellStyle name="Normal 5 2 2 4 2 5 2" xfId="33047"/>
    <cellStyle name="Normal 5 2 2 4 2 5 3" xfId="33048"/>
    <cellStyle name="Normal 5 2 2 4 2 6" xfId="33049"/>
    <cellStyle name="Normal 5 2 2 4 2 6 2" xfId="33050"/>
    <cellStyle name="Normal 5 2 2 4 2 6 3" xfId="33051"/>
    <cellStyle name="Normal 5 2 2 4 2 7" xfId="33052"/>
    <cellStyle name="Normal 5 2 2 4 2 8" xfId="33053"/>
    <cellStyle name="Normal 5 2 2 4 3" xfId="33054"/>
    <cellStyle name="Normal 5 2 2 4 3 2" xfId="33055"/>
    <cellStyle name="Normal 5 2 2 4 3 2 2" xfId="33056"/>
    <cellStyle name="Normal 5 2 2 4 3 2 3" xfId="33057"/>
    <cellStyle name="Normal 5 2 2 4 3 3" xfId="33058"/>
    <cellStyle name="Normal 5 2 2 4 3 3 2" xfId="33059"/>
    <cellStyle name="Normal 5 2 2 4 3 3 3" xfId="33060"/>
    <cellStyle name="Normal 5 2 2 4 3 4" xfId="33061"/>
    <cellStyle name="Normal 5 2 2 4 3 4 2" xfId="33062"/>
    <cellStyle name="Normal 5 2 2 4 3 4 3" xfId="33063"/>
    <cellStyle name="Normal 5 2 2 4 3 5" xfId="33064"/>
    <cellStyle name="Normal 5 2 2 4 3 5 2" xfId="33065"/>
    <cellStyle name="Normal 5 2 2 4 3 5 3" xfId="33066"/>
    <cellStyle name="Normal 5 2 2 4 3 6" xfId="33067"/>
    <cellStyle name="Normal 5 2 2 4 3 7" xfId="33068"/>
    <cellStyle name="Normal 5 2 2 4 4" xfId="33069"/>
    <cellStyle name="Normal 5 2 2 4 4 2" xfId="33070"/>
    <cellStyle name="Normal 5 2 2 4 4 2 2" xfId="33071"/>
    <cellStyle name="Normal 5 2 2 4 4 2 3" xfId="33072"/>
    <cellStyle name="Normal 5 2 2 4 4 3" xfId="33073"/>
    <cellStyle name="Normal 5 2 2 4 4 3 2" xfId="33074"/>
    <cellStyle name="Normal 5 2 2 4 4 3 3" xfId="33075"/>
    <cellStyle name="Normal 5 2 2 4 4 4" xfId="33076"/>
    <cellStyle name="Normal 5 2 2 4 4 4 2" xfId="33077"/>
    <cellStyle name="Normal 5 2 2 4 4 4 3" xfId="33078"/>
    <cellStyle name="Normal 5 2 2 4 4 5" xfId="33079"/>
    <cellStyle name="Normal 5 2 2 4 4 5 2" xfId="33080"/>
    <cellStyle name="Normal 5 2 2 4 4 5 3" xfId="33081"/>
    <cellStyle name="Normal 5 2 2 4 4 6" xfId="33082"/>
    <cellStyle name="Normal 5 2 2 4 4 7" xfId="33083"/>
    <cellStyle name="Normal 5 2 2 4 5" xfId="33084"/>
    <cellStyle name="Normal 5 2 2 4 5 2" xfId="33085"/>
    <cellStyle name="Normal 5 2 2 4 5 2 2" xfId="33086"/>
    <cellStyle name="Normal 5 2 2 4 5 2 3" xfId="33087"/>
    <cellStyle name="Normal 5 2 2 4 5 3" xfId="33088"/>
    <cellStyle name="Normal 5 2 2 4 5 3 2" xfId="33089"/>
    <cellStyle name="Normal 5 2 2 4 5 3 3" xfId="33090"/>
    <cellStyle name="Normal 5 2 2 4 5 4" xfId="33091"/>
    <cellStyle name="Normal 5 2 2 4 5 4 2" xfId="33092"/>
    <cellStyle name="Normal 5 2 2 4 5 4 3" xfId="33093"/>
    <cellStyle name="Normal 5 2 2 4 5 5" xfId="33094"/>
    <cellStyle name="Normal 5 2 2 4 5 5 2" xfId="33095"/>
    <cellStyle name="Normal 5 2 2 4 5 5 3" xfId="33096"/>
    <cellStyle name="Normal 5 2 2 4 5 6" xfId="33097"/>
    <cellStyle name="Normal 5 2 2 4 5 7" xfId="33098"/>
    <cellStyle name="Normal 5 2 2 4 6" xfId="33099"/>
    <cellStyle name="Normal 5 2 2 4 6 2" xfId="33100"/>
    <cellStyle name="Normal 5 2 2 4 6 3" xfId="33101"/>
    <cellStyle name="Normal 5 2 2 4 7" xfId="33102"/>
    <cellStyle name="Normal 5 2 2 4 7 2" xfId="33103"/>
    <cellStyle name="Normal 5 2 2 4 7 3" xfId="33104"/>
    <cellStyle name="Normal 5 2 2 4 8" xfId="33105"/>
    <cellStyle name="Normal 5 2 2 4 8 2" xfId="33106"/>
    <cellStyle name="Normal 5 2 2 4 8 3" xfId="33107"/>
    <cellStyle name="Normal 5 2 2 4 9" xfId="33108"/>
    <cellStyle name="Normal 5 2 2 4 9 2" xfId="33109"/>
    <cellStyle name="Normal 5 2 2 4 9 3" xfId="33110"/>
    <cellStyle name="Normal 5 2 2 5" xfId="33111"/>
    <cellStyle name="Normal 5 2 2 5 2" xfId="33112"/>
    <cellStyle name="Normal 5 2 2 5 2 2" xfId="33113"/>
    <cellStyle name="Normal 5 2 2 5 2 2 2" xfId="33114"/>
    <cellStyle name="Normal 5 2 2 5 2 2 3" xfId="33115"/>
    <cellStyle name="Normal 5 2 2 5 2 3" xfId="33116"/>
    <cellStyle name="Normal 5 2 2 5 2 3 2" xfId="33117"/>
    <cellStyle name="Normal 5 2 2 5 2 3 3" xfId="33118"/>
    <cellStyle name="Normal 5 2 2 5 2 4" xfId="33119"/>
    <cellStyle name="Normal 5 2 2 5 2 4 2" xfId="33120"/>
    <cellStyle name="Normal 5 2 2 5 2 4 3" xfId="33121"/>
    <cellStyle name="Normal 5 2 2 5 2 5" xfId="33122"/>
    <cellStyle name="Normal 5 2 2 5 2 5 2" xfId="33123"/>
    <cellStyle name="Normal 5 2 2 5 2 5 3" xfId="33124"/>
    <cellStyle name="Normal 5 2 2 5 2 6" xfId="33125"/>
    <cellStyle name="Normal 5 2 2 5 2 7" xfId="33126"/>
    <cellStyle name="Normal 5 2 2 5 3" xfId="33127"/>
    <cellStyle name="Normal 5 2 2 5 3 2" xfId="33128"/>
    <cellStyle name="Normal 5 2 2 5 3 3" xfId="33129"/>
    <cellStyle name="Normal 5 2 2 5 4" xfId="33130"/>
    <cellStyle name="Normal 5 2 2 5 4 2" xfId="33131"/>
    <cellStyle name="Normal 5 2 2 5 4 3" xfId="33132"/>
    <cellStyle name="Normal 5 2 2 5 5" xfId="33133"/>
    <cellStyle name="Normal 5 2 2 5 5 2" xfId="33134"/>
    <cellStyle name="Normal 5 2 2 5 5 3" xfId="33135"/>
    <cellStyle name="Normal 5 2 2 5 6" xfId="33136"/>
    <cellStyle name="Normal 5 2 2 5 6 2" xfId="33137"/>
    <cellStyle name="Normal 5 2 2 5 6 3" xfId="33138"/>
    <cellStyle name="Normal 5 2 2 5 7" xfId="33139"/>
    <cellStyle name="Normal 5 2 2 5 8" xfId="33140"/>
    <cellStyle name="Normal 5 2 2 6" xfId="33141"/>
    <cellStyle name="Normal 5 2 2 6 2" xfId="33142"/>
    <cellStyle name="Normal 5 2 2 6 2 2" xfId="33143"/>
    <cellStyle name="Normal 5 2 2 6 2 2 2" xfId="33144"/>
    <cellStyle name="Normal 5 2 2 6 2 2 3" xfId="33145"/>
    <cellStyle name="Normal 5 2 2 6 2 3" xfId="33146"/>
    <cellStyle name="Normal 5 2 2 6 2 3 2" xfId="33147"/>
    <cellStyle name="Normal 5 2 2 6 2 3 3" xfId="33148"/>
    <cellStyle name="Normal 5 2 2 6 2 4" xfId="33149"/>
    <cellStyle name="Normal 5 2 2 6 2 4 2" xfId="33150"/>
    <cellStyle name="Normal 5 2 2 6 2 4 3" xfId="33151"/>
    <cellStyle name="Normal 5 2 2 6 2 5" xfId="33152"/>
    <cellStyle name="Normal 5 2 2 6 2 5 2" xfId="33153"/>
    <cellStyle name="Normal 5 2 2 6 2 5 3" xfId="33154"/>
    <cellStyle name="Normal 5 2 2 6 2 6" xfId="33155"/>
    <cellStyle name="Normal 5 2 2 6 2 7" xfId="33156"/>
    <cellStyle name="Normal 5 2 2 6 3" xfId="33157"/>
    <cellStyle name="Normal 5 2 2 6 3 2" xfId="33158"/>
    <cellStyle name="Normal 5 2 2 6 3 3" xfId="33159"/>
    <cellStyle name="Normal 5 2 2 6 4" xfId="33160"/>
    <cellStyle name="Normal 5 2 2 6 4 2" xfId="33161"/>
    <cellStyle name="Normal 5 2 2 6 4 3" xfId="33162"/>
    <cellStyle name="Normal 5 2 2 6 5" xfId="33163"/>
    <cellStyle name="Normal 5 2 2 6 5 2" xfId="33164"/>
    <cellStyle name="Normal 5 2 2 6 5 3" xfId="33165"/>
    <cellStyle name="Normal 5 2 2 6 6" xfId="33166"/>
    <cellStyle name="Normal 5 2 2 6 6 2" xfId="33167"/>
    <cellStyle name="Normal 5 2 2 6 6 3" xfId="33168"/>
    <cellStyle name="Normal 5 2 2 6 7" xfId="33169"/>
    <cellStyle name="Normal 5 2 2 6 8" xfId="33170"/>
    <cellStyle name="Normal 5 2 2 7" xfId="33171"/>
    <cellStyle name="Normal 5 2 2 7 2" xfId="33172"/>
    <cellStyle name="Normal 5 2 2 7 2 2" xfId="33173"/>
    <cellStyle name="Normal 5 2 2 7 2 3" xfId="33174"/>
    <cellStyle name="Normal 5 2 2 7 3" xfId="33175"/>
    <cellStyle name="Normal 5 2 2 7 3 2" xfId="33176"/>
    <cellStyle name="Normal 5 2 2 7 3 3" xfId="33177"/>
    <cellStyle name="Normal 5 2 2 7 4" xfId="33178"/>
    <cellStyle name="Normal 5 2 2 7 4 2" xfId="33179"/>
    <cellStyle name="Normal 5 2 2 7 4 3" xfId="33180"/>
    <cellStyle name="Normal 5 2 2 7 5" xfId="33181"/>
    <cellStyle name="Normal 5 2 2 7 5 2" xfId="33182"/>
    <cellStyle name="Normal 5 2 2 7 5 3" xfId="33183"/>
    <cellStyle name="Normal 5 2 2 7 6" xfId="33184"/>
    <cellStyle name="Normal 5 2 2 7 7" xfId="33185"/>
    <cellStyle name="Normal 5 2 2 8" xfId="33186"/>
    <cellStyle name="Normal 5 2 2 8 2" xfId="33187"/>
    <cellStyle name="Normal 5 2 2 8 2 2" xfId="33188"/>
    <cellStyle name="Normal 5 2 2 8 2 3" xfId="33189"/>
    <cellStyle name="Normal 5 2 2 8 3" xfId="33190"/>
    <cellStyle name="Normal 5 2 2 8 3 2" xfId="33191"/>
    <cellStyle name="Normal 5 2 2 8 3 3" xfId="33192"/>
    <cellStyle name="Normal 5 2 2 8 4" xfId="33193"/>
    <cellStyle name="Normal 5 2 2 8 4 2" xfId="33194"/>
    <cellStyle name="Normal 5 2 2 8 4 3" xfId="33195"/>
    <cellStyle name="Normal 5 2 2 8 5" xfId="33196"/>
    <cellStyle name="Normal 5 2 2 8 5 2" xfId="33197"/>
    <cellStyle name="Normal 5 2 2 8 5 3" xfId="33198"/>
    <cellStyle name="Normal 5 2 2 8 6" xfId="33199"/>
    <cellStyle name="Normal 5 2 2 8 7" xfId="33200"/>
    <cellStyle name="Normal 5 2 2 9" xfId="33201"/>
    <cellStyle name="Normal 5 2 2 9 2" xfId="33202"/>
    <cellStyle name="Normal 5 2 2 9 2 2" xfId="33203"/>
    <cellStyle name="Normal 5 2 2 9 2 3" xfId="33204"/>
    <cellStyle name="Normal 5 2 2 9 3" xfId="33205"/>
    <cellStyle name="Normal 5 2 2 9 3 2" xfId="33206"/>
    <cellStyle name="Normal 5 2 2 9 3 3" xfId="33207"/>
    <cellStyle name="Normal 5 2 2 9 4" xfId="33208"/>
    <cellStyle name="Normal 5 2 2 9 4 2" xfId="33209"/>
    <cellStyle name="Normal 5 2 2 9 4 3" xfId="33210"/>
    <cellStyle name="Normal 5 2 2 9 5" xfId="33211"/>
    <cellStyle name="Normal 5 2 2 9 5 2" xfId="33212"/>
    <cellStyle name="Normal 5 2 2 9 5 3" xfId="33213"/>
    <cellStyle name="Normal 5 2 2 9 6" xfId="33214"/>
    <cellStyle name="Normal 5 2 2 9 7" xfId="33215"/>
    <cellStyle name="Normal 5 2 3" xfId="1076"/>
    <cellStyle name="Normal 5 2 3 10" xfId="33216"/>
    <cellStyle name="Normal 5 2 3 10 2" xfId="33217"/>
    <cellStyle name="Normal 5 2 3 10 3" xfId="33218"/>
    <cellStyle name="Normal 5 2 3 11" xfId="33219"/>
    <cellStyle name="Normal 5 2 3 11 2" xfId="33220"/>
    <cellStyle name="Normal 5 2 3 11 3" xfId="33221"/>
    <cellStyle name="Normal 5 2 3 12" xfId="33222"/>
    <cellStyle name="Normal 5 2 3 12 2" xfId="33223"/>
    <cellStyle name="Normal 5 2 3 12 3" xfId="33224"/>
    <cellStyle name="Normal 5 2 3 13" xfId="33225"/>
    <cellStyle name="Normal 5 2 3 13 2" xfId="33226"/>
    <cellStyle name="Normal 5 2 3 13 3" xfId="33227"/>
    <cellStyle name="Normal 5 2 3 14" xfId="33228"/>
    <cellStyle name="Normal 5 2 3 15" xfId="33229"/>
    <cellStyle name="Normal 5 2 3 2" xfId="1077"/>
    <cellStyle name="Normal 5 2 3 2 10" xfId="33230"/>
    <cellStyle name="Normal 5 2 3 2 10 2" xfId="33231"/>
    <cellStyle name="Normal 5 2 3 2 10 3" xfId="33232"/>
    <cellStyle name="Normal 5 2 3 2 11" xfId="33233"/>
    <cellStyle name="Normal 5 2 3 2 11 2" xfId="33234"/>
    <cellStyle name="Normal 5 2 3 2 11 3" xfId="33235"/>
    <cellStyle name="Normal 5 2 3 2 12" xfId="33236"/>
    <cellStyle name="Normal 5 2 3 2 12 2" xfId="33237"/>
    <cellStyle name="Normal 5 2 3 2 12 3" xfId="33238"/>
    <cellStyle name="Normal 5 2 3 2 13" xfId="33239"/>
    <cellStyle name="Normal 5 2 3 2 14" xfId="33240"/>
    <cellStyle name="Normal 5 2 3 2 2" xfId="1078"/>
    <cellStyle name="Normal 5 2 3 2 2 10" xfId="33241"/>
    <cellStyle name="Normal 5 2 3 2 2 11" xfId="33242"/>
    <cellStyle name="Normal 5 2 3 2 2 2" xfId="1079"/>
    <cellStyle name="Normal 5 2 3 2 2 2 2" xfId="1080"/>
    <cellStyle name="Normal 5 2 3 2 2 2 2 2" xfId="33243"/>
    <cellStyle name="Normal 5 2 3 2 2 2 2 2 2" xfId="33244"/>
    <cellStyle name="Normal 5 2 3 2 2 2 2 2 3" xfId="33245"/>
    <cellStyle name="Normal 5 2 3 2 2 2 2 3" xfId="33246"/>
    <cellStyle name="Normal 5 2 3 2 2 2 2 3 2" xfId="33247"/>
    <cellStyle name="Normal 5 2 3 2 2 2 2 3 3" xfId="33248"/>
    <cellStyle name="Normal 5 2 3 2 2 2 2 4" xfId="33249"/>
    <cellStyle name="Normal 5 2 3 2 2 2 2 4 2" xfId="33250"/>
    <cellStyle name="Normal 5 2 3 2 2 2 2 4 3" xfId="33251"/>
    <cellStyle name="Normal 5 2 3 2 2 2 2 5" xfId="33252"/>
    <cellStyle name="Normal 5 2 3 2 2 2 2 5 2" xfId="33253"/>
    <cellStyle name="Normal 5 2 3 2 2 2 2 5 3" xfId="33254"/>
    <cellStyle name="Normal 5 2 3 2 2 2 2 6" xfId="33255"/>
    <cellStyle name="Normal 5 2 3 2 2 2 2 7" xfId="33256"/>
    <cellStyle name="Normal 5 2 3 2 2 2 3" xfId="33257"/>
    <cellStyle name="Normal 5 2 3 2 2 2 3 2" xfId="33258"/>
    <cellStyle name="Normal 5 2 3 2 2 2 3 3" xfId="33259"/>
    <cellStyle name="Normal 5 2 3 2 2 2 4" xfId="33260"/>
    <cellStyle name="Normal 5 2 3 2 2 2 4 2" xfId="33261"/>
    <cellStyle name="Normal 5 2 3 2 2 2 4 3" xfId="33262"/>
    <cellStyle name="Normal 5 2 3 2 2 2 5" xfId="33263"/>
    <cellStyle name="Normal 5 2 3 2 2 2 5 2" xfId="33264"/>
    <cellStyle name="Normal 5 2 3 2 2 2 5 3" xfId="33265"/>
    <cellStyle name="Normal 5 2 3 2 2 2 6" xfId="33266"/>
    <cellStyle name="Normal 5 2 3 2 2 2 6 2" xfId="33267"/>
    <cellStyle name="Normal 5 2 3 2 2 2 6 3" xfId="33268"/>
    <cellStyle name="Normal 5 2 3 2 2 2 7" xfId="33269"/>
    <cellStyle name="Normal 5 2 3 2 2 2 8" xfId="33270"/>
    <cellStyle name="Normal 5 2 3 2 2 3" xfId="1081"/>
    <cellStyle name="Normal 5 2 3 2 2 3 2" xfId="33271"/>
    <cellStyle name="Normal 5 2 3 2 2 3 2 2" xfId="33272"/>
    <cellStyle name="Normal 5 2 3 2 2 3 2 3" xfId="33273"/>
    <cellStyle name="Normal 5 2 3 2 2 3 3" xfId="33274"/>
    <cellStyle name="Normal 5 2 3 2 2 3 3 2" xfId="33275"/>
    <cellStyle name="Normal 5 2 3 2 2 3 3 3" xfId="33276"/>
    <cellStyle name="Normal 5 2 3 2 2 3 4" xfId="33277"/>
    <cellStyle name="Normal 5 2 3 2 2 3 4 2" xfId="33278"/>
    <cellStyle name="Normal 5 2 3 2 2 3 4 3" xfId="33279"/>
    <cellStyle name="Normal 5 2 3 2 2 3 5" xfId="33280"/>
    <cellStyle name="Normal 5 2 3 2 2 3 5 2" xfId="33281"/>
    <cellStyle name="Normal 5 2 3 2 2 3 5 3" xfId="33282"/>
    <cellStyle name="Normal 5 2 3 2 2 3 6" xfId="33283"/>
    <cellStyle name="Normal 5 2 3 2 2 3 7" xfId="33284"/>
    <cellStyle name="Normal 5 2 3 2 2 4" xfId="33285"/>
    <cellStyle name="Normal 5 2 3 2 2 4 2" xfId="33286"/>
    <cellStyle name="Normal 5 2 3 2 2 4 2 2" xfId="33287"/>
    <cellStyle name="Normal 5 2 3 2 2 4 2 3" xfId="33288"/>
    <cellStyle name="Normal 5 2 3 2 2 4 3" xfId="33289"/>
    <cellStyle name="Normal 5 2 3 2 2 4 3 2" xfId="33290"/>
    <cellStyle name="Normal 5 2 3 2 2 4 3 3" xfId="33291"/>
    <cellStyle name="Normal 5 2 3 2 2 4 4" xfId="33292"/>
    <cellStyle name="Normal 5 2 3 2 2 4 4 2" xfId="33293"/>
    <cellStyle name="Normal 5 2 3 2 2 4 4 3" xfId="33294"/>
    <cellStyle name="Normal 5 2 3 2 2 4 5" xfId="33295"/>
    <cellStyle name="Normal 5 2 3 2 2 4 5 2" xfId="33296"/>
    <cellStyle name="Normal 5 2 3 2 2 4 5 3" xfId="33297"/>
    <cellStyle name="Normal 5 2 3 2 2 4 6" xfId="33298"/>
    <cellStyle name="Normal 5 2 3 2 2 4 7" xfId="33299"/>
    <cellStyle name="Normal 5 2 3 2 2 5" xfId="33300"/>
    <cellStyle name="Normal 5 2 3 2 2 5 2" xfId="33301"/>
    <cellStyle name="Normal 5 2 3 2 2 5 2 2" xfId="33302"/>
    <cellStyle name="Normal 5 2 3 2 2 5 2 3" xfId="33303"/>
    <cellStyle name="Normal 5 2 3 2 2 5 3" xfId="33304"/>
    <cellStyle name="Normal 5 2 3 2 2 5 3 2" xfId="33305"/>
    <cellStyle name="Normal 5 2 3 2 2 5 3 3" xfId="33306"/>
    <cellStyle name="Normal 5 2 3 2 2 5 4" xfId="33307"/>
    <cellStyle name="Normal 5 2 3 2 2 5 4 2" xfId="33308"/>
    <cellStyle name="Normal 5 2 3 2 2 5 4 3" xfId="33309"/>
    <cellStyle name="Normal 5 2 3 2 2 5 5" xfId="33310"/>
    <cellStyle name="Normal 5 2 3 2 2 5 5 2" xfId="33311"/>
    <cellStyle name="Normal 5 2 3 2 2 5 5 3" xfId="33312"/>
    <cellStyle name="Normal 5 2 3 2 2 5 6" xfId="33313"/>
    <cellStyle name="Normal 5 2 3 2 2 5 7" xfId="33314"/>
    <cellStyle name="Normal 5 2 3 2 2 6" xfId="33315"/>
    <cellStyle name="Normal 5 2 3 2 2 6 2" xfId="33316"/>
    <cellStyle name="Normal 5 2 3 2 2 6 3" xfId="33317"/>
    <cellStyle name="Normal 5 2 3 2 2 7" xfId="33318"/>
    <cellStyle name="Normal 5 2 3 2 2 7 2" xfId="33319"/>
    <cellStyle name="Normal 5 2 3 2 2 7 3" xfId="33320"/>
    <cellStyle name="Normal 5 2 3 2 2 8" xfId="33321"/>
    <cellStyle name="Normal 5 2 3 2 2 8 2" xfId="33322"/>
    <cellStyle name="Normal 5 2 3 2 2 8 3" xfId="33323"/>
    <cellStyle name="Normal 5 2 3 2 2 9" xfId="33324"/>
    <cellStyle name="Normal 5 2 3 2 2 9 2" xfId="33325"/>
    <cellStyle name="Normal 5 2 3 2 2 9 3" xfId="33326"/>
    <cellStyle name="Normal 5 2 3 2 3" xfId="1082"/>
    <cellStyle name="Normal 5 2 3 2 3 2" xfId="1083"/>
    <cellStyle name="Normal 5 2 3 2 3 2 2" xfId="1084"/>
    <cellStyle name="Normal 5 2 3 2 3 2 2 2" xfId="33327"/>
    <cellStyle name="Normal 5 2 3 2 3 2 2 3" xfId="33328"/>
    <cellStyle name="Normal 5 2 3 2 3 2 3" xfId="33329"/>
    <cellStyle name="Normal 5 2 3 2 3 2 3 2" xfId="33330"/>
    <cellStyle name="Normal 5 2 3 2 3 2 3 3" xfId="33331"/>
    <cellStyle name="Normal 5 2 3 2 3 2 4" xfId="33332"/>
    <cellStyle name="Normal 5 2 3 2 3 2 4 2" xfId="33333"/>
    <cellStyle name="Normal 5 2 3 2 3 2 4 3" xfId="33334"/>
    <cellStyle name="Normal 5 2 3 2 3 2 5" xfId="33335"/>
    <cellStyle name="Normal 5 2 3 2 3 2 5 2" xfId="33336"/>
    <cellStyle name="Normal 5 2 3 2 3 2 5 3" xfId="33337"/>
    <cellStyle name="Normal 5 2 3 2 3 2 6" xfId="33338"/>
    <cellStyle name="Normal 5 2 3 2 3 2 7" xfId="33339"/>
    <cellStyle name="Normal 5 2 3 2 3 3" xfId="1085"/>
    <cellStyle name="Normal 5 2 3 2 3 3 2" xfId="33340"/>
    <cellStyle name="Normal 5 2 3 2 3 3 3" xfId="33341"/>
    <cellStyle name="Normal 5 2 3 2 3 4" xfId="33342"/>
    <cellStyle name="Normal 5 2 3 2 3 4 2" xfId="33343"/>
    <cellStyle name="Normal 5 2 3 2 3 4 3" xfId="33344"/>
    <cellStyle name="Normal 5 2 3 2 3 5" xfId="33345"/>
    <cellStyle name="Normal 5 2 3 2 3 5 2" xfId="33346"/>
    <cellStyle name="Normal 5 2 3 2 3 5 3" xfId="33347"/>
    <cellStyle name="Normal 5 2 3 2 3 6" xfId="33348"/>
    <cellStyle name="Normal 5 2 3 2 3 6 2" xfId="33349"/>
    <cellStyle name="Normal 5 2 3 2 3 6 3" xfId="33350"/>
    <cellStyle name="Normal 5 2 3 2 3 7" xfId="33351"/>
    <cellStyle name="Normal 5 2 3 2 3 8" xfId="33352"/>
    <cellStyle name="Normal 5 2 3 2 4" xfId="1086"/>
    <cellStyle name="Normal 5 2 3 2 4 2" xfId="1087"/>
    <cellStyle name="Normal 5 2 3 2 4 2 2" xfId="33353"/>
    <cellStyle name="Normal 5 2 3 2 4 2 2 2" xfId="33354"/>
    <cellStyle name="Normal 5 2 3 2 4 2 2 3" xfId="33355"/>
    <cellStyle name="Normal 5 2 3 2 4 2 3" xfId="33356"/>
    <cellStyle name="Normal 5 2 3 2 4 2 3 2" xfId="33357"/>
    <cellStyle name="Normal 5 2 3 2 4 2 3 3" xfId="33358"/>
    <cellStyle name="Normal 5 2 3 2 4 2 4" xfId="33359"/>
    <cellStyle name="Normal 5 2 3 2 4 2 4 2" xfId="33360"/>
    <cellStyle name="Normal 5 2 3 2 4 2 4 3" xfId="33361"/>
    <cellStyle name="Normal 5 2 3 2 4 2 5" xfId="33362"/>
    <cellStyle name="Normal 5 2 3 2 4 2 5 2" xfId="33363"/>
    <cellStyle name="Normal 5 2 3 2 4 2 5 3" xfId="33364"/>
    <cellStyle name="Normal 5 2 3 2 4 2 6" xfId="33365"/>
    <cellStyle name="Normal 5 2 3 2 4 2 7" xfId="33366"/>
    <cellStyle name="Normal 5 2 3 2 4 3" xfId="33367"/>
    <cellStyle name="Normal 5 2 3 2 4 3 2" xfId="33368"/>
    <cellStyle name="Normal 5 2 3 2 4 3 3" xfId="33369"/>
    <cellStyle name="Normal 5 2 3 2 4 4" xfId="33370"/>
    <cellStyle name="Normal 5 2 3 2 4 4 2" xfId="33371"/>
    <cellStyle name="Normal 5 2 3 2 4 4 3" xfId="33372"/>
    <cellStyle name="Normal 5 2 3 2 4 5" xfId="33373"/>
    <cellStyle name="Normal 5 2 3 2 4 5 2" xfId="33374"/>
    <cellStyle name="Normal 5 2 3 2 4 5 3" xfId="33375"/>
    <cellStyle name="Normal 5 2 3 2 4 6" xfId="33376"/>
    <cellStyle name="Normal 5 2 3 2 4 6 2" xfId="33377"/>
    <cellStyle name="Normal 5 2 3 2 4 6 3" xfId="33378"/>
    <cellStyle name="Normal 5 2 3 2 4 7" xfId="33379"/>
    <cellStyle name="Normal 5 2 3 2 4 8" xfId="33380"/>
    <cellStyle name="Normal 5 2 3 2 5" xfId="1088"/>
    <cellStyle name="Normal 5 2 3 2 5 2" xfId="33381"/>
    <cellStyle name="Normal 5 2 3 2 5 2 2" xfId="33382"/>
    <cellStyle name="Normal 5 2 3 2 5 2 3" xfId="33383"/>
    <cellStyle name="Normal 5 2 3 2 5 3" xfId="33384"/>
    <cellStyle name="Normal 5 2 3 2 5 3 2" xfId="33385"/>
    <cellStyle name="Normal 5 2 3 2 5 3 3" xfId="33386"/>
    <cellStyle name="Normal 5 2 3 2 5 4" xfId="33387"/>
    <cellStyle name="Normal 5 2 3 2 5 4 2" xfId="33388"/>
    <cellStyle name="Normal 5 2 3 2 5 4 3" xfId="33389"/>
    <cellStyle name="Normal 5 2 3 2 5 5" xfId="33390"/>
    <cellStyle name="Normal 5 2 3 2 5 5 2" xfId="33391"/>
    <cellStyle name="Normal 5 2 3 2 5 5 3" xfId="33392"/>
    <cellStyle name="Normal 5 2 3 2 5 6" xfId="33393"/>
    <cellStyle name="Normal 5 2 3 2 5 7" xfId="33394"/>
    <cellStyle name="Normal 5 2 3 2 6" xfId="33395"/>
    <cellStyle name="Normal 5 2 3 2 6 2" xfId="33396"/>
    <cellStyle name="Normal 5 2 3 2 6 2 2" xfId="33397"/>
    <cellStyle name="Normal 5 2 3 2 6 2 3" xfId="33398"/>
    <cellStyle name="Normal 5 2 3 2 6 3" xfId="33399"/>
    <cellStyle name="Normal 5 2 3 2 6 3 2" xfId="33400"/>
    <cellStyle name="Normal 5 2 3 2 6 3 3" xfId="33401"/>
    <cellStyle name="Normal 5 2 3 2 6 4" xfId="33402"/>
    <cellStyle name="Normal 5 2 3 2 6 4 2" xfId="33403"/>
    <cellStyle name="Normal 5 2 3 2 6 4 3" xfId="33404"/>
    <cellStyle name="Normal 5 2 3 2 6 5" xfId="33405"/>
    <cellStyle name="Normal 5 2 3 2 6 5 2" xfId="33406"/>
    <cellStyle name="Normal 5 2 3 2 6 5 3" xfId="33407"/>
    <cellStyle name="Normal 5 2 3 2 6 6" xfId="33408"/>
    <cellStyle name="Normal 5 2 3 2 6 7" xfId="33409"/>
    <cellStyle name="Normal 5 2 3 2 7" xfId="33410"/>
    <cellStyle name="Normal 5 2 3 2 7 2" xfId="33411"/>
    <cellStyle name="Normal 5 2 3 2 7 2 2" xfId="33412"/>
    <cellStyle name="Normal 5 2 3 2 7 2 3" xfId="33413"/>
    <cellStyle name="Normal 5 2 3 2 7 3" xfId="33414"/>
    <cellStyle name="Normal 5 2 3 2 7 3 2" xfId="33415"/>
    <cellStyle name="Normal 5 2 3 2 7 3 3" xfId="33416"/>
    <cellStyle name="Normal 5 2 3 2 7 4" xfId="33417"/>
    <cellStyle name="Normal 5 2 3 2 7 4 2" xfId="33418"/>
    <cellStyle name="Normal 5 2 3 2 7 4 3" xfId="33419"/>
    <cellStyle name="Normal 5 2 3 2 7 5" xfId="33420"/>
    <cellStyle name="Normal 5 2 3 2 7 5 2" xfId="33421"/>
    <cellStyle name="Normal 5 2 3 2 7 5 3" xfId="33422"/>
    <cellStyle name="Normal 5 2 3 2 7 6" xfId="33423"/>
    <cellStyle name="Normal 5 2 3 2 7 7" xfId="33424"/>
    <cellStyle name="Normal 5 2 3 2 8" xfId="33425"/>
    <cellStyle name="Normal 5 2 3 2 8 2" xfId="33426"/>
    <cellStyle name="Normal 5 2 3 2 8 2 2" xfId="33427"/>
    <cellStyle name="Normal 5 2 3 2 8 2 3" xfId="33428"/>
    <cellStyle name="Normal 5 2 3 2 8 3" xfId="33429"/>
    <cellStyle name="Normal 5 2 3 2 8 3 2" xfId="33430"/>
    <cellStyle name="Normal 5 2 3 2 8 3 3" xfId="33431"/>
    <cellStyle name="Normal 5 2 3 2 8 4" xfId="33432"/>
    <cellStyle name="Normal 5 2 3 2 8 4 2" xfId="33433"/>
    <cellStyle name="Normal 5 2 3 2 8 4 3" xfId="33434"/>
    <cellStyle name="Normal 5 2 3 2 8 5" xfId="33435"/>
    <cellStyle name="Normal 5 2 3 2 8 5 2" xfId="33436"/>
    <cellStyle name="Normal 5 2 3 2 8 5 3" xfId="33437"/>
    <cellStyle name="Normal 5 2 3 2 8 6" xfId="33438"/>
    <cellStyle name="Normal 5 2 3 2 8 7" xfId="33439"/>
    <cellStyle name="Normal 5 2 3 2 9" xfId="33440"/>
    <cellStyle name="Normal 5 2 3 2 9 2" xfId="33441"/>
    <cellStyle name="Normal 5 2 3 2 9 3" xfId="33442"/>
    <cellStyle name="Normal 5 2 3 3" xfId="1089"/>
    <cellStyle name="Normal 5 2 3 3 10" xfId="33443"/>
    <cellStyle name="Normal 5 2 3 3 11" xfId="33444"/>
    <cellStyle name="Normal 5 2 3 3 2" xfId="1090"/>
    <cellStyle name="Normal 5 2 3 3 2 2" xfId="1091"/>
    <cellStyle name="Normal 5 2 3 3 2 2 2" xfId="33445"/>
    <cellStyle name="Normal 5 2 3 3 2 2 2 2" xfId="33446"/>
    <cellStyle name="Normal 5 2 3 3 2 2 2 3" xfId="33447"/>
    <cellStyle name="Normal 5 2 3 3 2 2 3" xfId="33448"/>
    <cellStyle name="Normal 5 2 3 3 2 2 3 2" xfId="33449"/>
    <cellStyle name="Normal 5 2 3 3 2 2 3 3" xfId="33450"/>
    <cellStyle name="Normal 5 2 3 3 2 2 4" xfId="33451"/>
    <cellStyle name="Normal 5 2 3 3 2 2 4 2" xfId="33452"/>
    <cellStyle name="Normal 5 2 3 3 2 2 4 3" xfId="33453"/>
    <cellStyle name="Normal 5 2 3 3 2 2 5" xfId="33454"/>
    <cellStyle name="Normal 5 2 3 3 2 2 5 2" xfId="33455"/>
    <cellStyle name="Normal 5 2 3 3 2 2 5 3" xfId="33456"/>
    <cellStyle name="Normal 5 2 3 3 2 2 6" xfId="33457"/>
    <cellStyle name="Normal 5 2 3 3 2 2 7" xfId="33458"/>
    <cellStyle name="Normal 5 2 3 3 2 3" xfId="33459"/>
    <cellStyle name="Normal 5 2 3 3 2 3 2" xfId="33460"/>
    <cellStyle name="Normal 5 2 3 3 2 3 3" xfId="33461"/>
    <cellStyle name="Normal 5 2 3 3 2 4" xfId="33462"/>
    <cellStyle name="Normal 5 2 3 3 2 4 2" xfId="33463"/>
    <cellStyle name="Normal 5 2 3 3 2 4 3" xfId="33464"/>
    <cellStyle name="Normal 5 2 3 3 2 5" xfId="33465"/>
    <cellStyle name="Normal 5 2 3 3 2 5 2" xfId="33466"/>
    <cellStyle name="Normal 5 2 3 3 2 5 3" xfId="33467"/>
    <cellStyle name="Normal 5 2 3 3 2 6" xfId="33468"/>
    <cellStyle name="Normal 5 2 3 3 2 6 2" xfId="33469"/>
    <cellStyle name="Normal 5 2 3 3 2 6 3" xfId="33470"/>
    <cellStyle name="Normal 5 2 3 3 2 7" xfId="33471"/>
    <cellStyle name="Normal 5 2 3 3 2 8" xfId="33472"/>
    <cellStyle name="Normal 5 2 3 3 3" xfId="1092"/>
    <cellStyle name="Normal 5 2 3 3 3 2" xfId="33473"/>
    <cellStyle name="Normal 5 2 3 3 3 2 2" xfId="33474"/>
    <cellStyle name="Normal 5 2 3 3 3 2 3" xfId="33475"/>
    <cellStyle name="Normal 5 2 3 3 3 3" xfId="33476"/>
    <cellStyle name="Normal 5 2 3 3 3 3 2" xfId="33477"/>
    <cellStyle name="Normal 5 2 3 3 3 3 3" xfId="33478"/>
    <cellStyle name="Normal 5 2 3 3 3 4" xfId="33479"/>
    <cellStyle name="Normal 5 2 3 3 3 4 2" xfId="33480"/>
    <cellStyle name="Normal 5 2 3 3 3 4 3" xfId="33481"/>
    <cellStyle name="Normal 5 2 3 3 3 5" xfId="33482"/>
    <cellStyle name="Normal 5 2 3 3 3 5 2" xfId="33483"/>
    <cellStyle name="Normal 5 2 3 3 3 5 3" xfId="33484"/>
    <cellStyle name="Normal 5 2 3 3 3 6" xfId="33485"/>
    <cellStyle name="Normal 5 2 3 3 3 7" xfId="33486"/>
    <cellStyle name="Normal 5 2 3 3 4" xfId="33487"/>
    <cellStyle name="Normal 5 2 3 3 4 2" xfId="33488"/>
    <cellStyle name="Normal 5 2 3 3 4 2 2" xfId="33489"/>
    <cellStyle name="Normal 5 2 3 3 4 2 3" xfId="33490"/>
    <cellStyle name="Normal 5 2 3 3 4 3" xfId="33491"/>
    <cellStyle name="Normal 5 2 3 3 4 3 2" xfId="33492"/>
    <cellStyle name="Normal 5 2 3 3 4 3 3" xfId="33493"/>
    <cellStyle name="Normal 5 2 3 3 4 4" xfId="33494"/>
    <cellStyle name="Normal 5 2 3 3 4 4 2" xfId="33495"/>
    <cellStyle name="Normal 5 2 3 3 4 4 3" xfId="33496"/>
    <cellStyle name="Normal 5 2 3 3 4 5" xfId="33497"/>
    <cellStyle name="Normal 5 2 3 3 4 5 2" xfId="33498"/>
    <cellStyle name="Normal 5 2 3 3 4 5 3" xfId="33499"/>
    <cellStyle name="Normal 5 2 3 3 4 6" xfId="33500"/>
    <cellStyle name="Normal 5 2 3 3 4 7" xfId="33501"/>
    <cellStyle name="Normal 5 2 3 3 5" xfId="33502"/>
    <cellStyle name="Normal 5 2 3 3 5 2" xfId="33503"/>
    <cellStyle name="Normal 5 2 3 3 5 2 2" xfId="33504"/>
    <cellStyle name="Normal 5 2 3 3 5 2 3" xfId="33505"/>
    <cellStyle name="Normal 5 2 3 3 5 3" xfId="33506"/>
    <cellStyle name="Normal 5 2 3 3 5 3 2" xfId="33507"/>
    <cellStyle name="Normal 5 2 3 3 5 3 3" xfId="33508"/>
    <cellStyle name="Normal 5 2 3 3 5 4" xfId="33509"/>
    <cellStyle name="Normal 5 2 3 3 5 4 2" xfId="33510"/>
    <cellStyle name="Normal 5 2 3 3 5 4 3" xfId="33511"/>
    <cellStyle name="Normal 5 2 3 3 5 5" xfId="33512"/>
    <cellStyle name="Normal 5 2 3 3 5 5 2" xfId="33513"/>
    <cellStyle name="Normal 5 2 3 3 5 5 3" xfId="33514"/>
    <cellStyle name="Normal 5 2 3 3 5 6" xfId="33515"/>
    <cellStyle name="Normal 5 2 3 3 5 7" xfId="33516"/>
    <cellStyle name="Normal 5 2 3 3 6" xfId="33517"/>
    <cellStyle name="Normal 5 2 3 3 6 2" xfId="33518"/>
    <cellStyle name="Normal 5 2 3 3 6 3" xfId="33519"/>
    <cellStyle name="Normal 5 2 3 3 7" xfId="33520"/>
    <cellStyle name="Normal 5 2 3 3 7 2" xfId="33521"/>
    <cellStyle name="Normal 5 2 3 3 7 3" xfId="33522"/>
    <cellStyle name="Normal 5 2 3 3 8" xfId="33523"/>
    <cellStyle name="Normal 5 2 3 3 8 2" xfId="33524"/>
    <cellStyle name="Normal 5 2 3 3 8 3" xfId="33525"/>
    <cellStyle name="Normal 5 2 3 3 9" xfId="33526"/>
    <cellStyle name="Normal 5 2 3 3 9 2" xfId="33527"/>
    <cellStyle name="Normal 5 2 3 3 9 3" xfId="33528"/>
    <cellStyle name="Normal 5 2 3 4" xfId="1093"/>
    <cellStyle name="Normal 5 2 3 4 2" xfId="1094"/>
    <cellStyle name="Normal 5 2 3 4 2 2" xfId="1095"/>
    <cellStyle name="Normal 5 2 3 4 2 2 2" xfId="33529"/>
    <cellStyle name="Normal 5 2 3 4 2 2 3" xfId="33530"/>
    <cellStyle name="Normal 5 2 3 4 2 3" xfId="33531"/>
    <cellStyle name="Normal 5 2 3 4 2 3 2" xfId="33532"/>
    <cellStyle name="Normal 5 2 3 4 2 3 3" xfId="33533"/>
    <cellStyle name="Normal 5 2 3 4 2 4" xfId="33534"/>
    <cellStyle name="Normal 5 2 3 4 2 4 2" xfId="33535"/>
    <cellStyle name="Normal 5 2 3 4 2 4 3" xfId="33536"/>
    <cellStyle name="Normal 5 2 3 4 2 5" xfId="33537"/>
    <cellStyle name="Normal 5 2 3 4 2 5 2" xfId="33538"/>
    <cellStyle name="Normal 5 2 3 4 2 5 3" xfId="33539"/>
    <cellStyle name="Normal 5 2 3 4 2 6" xfId="33540"/>
    <cellStyle name="Normal 5 2 3 4 2 7" xfId="33541"/>
    <cellStyle name="Normal 5 2 3 4 3" xfId="1096"/>
    <cellStyle name="Normal 5 2 3 4 3 2" xfId="33542"/>
    <cellStyle name="Normal 5 2 3 4 3 3" xfId="33543"/>
    <cellStyle name="Normal 5 2 3 4 4" xfId="33544"/>
    <cellStyle name="Normal 5 2 3 4 4 2" xfId="33545"/>
    <cellStyle name="Normal 5 2 3 4 4 3" xfId="33546"/>
    <cellStyle name="Normal 5 2 3 4 5" xfId="33547"/>
    <cellStyle name="Normal 5 2 3 4 5 2" xfId="33548"/>
    <cellStyle name="Normal 5 2 3 4 5 3" xfId="33549"/>
    <cellStyle name="Normal 5 2 3 4 6" xfId="33550"/>
    <cellStyle name="Normal 5 2 3 4 6 2" xfId="33551"/>
    <cellStyle name="Normal 5 2 3 4 6 3" xfId="33552"/>
    <cellStyle name="Normal 5 2 3 4 7" xfId="33553"/>
    <cellStyle name="Normal 5 2 3 4 8" xfId="33554"/>
    <cellStyle name="Normal 5 2 3 5" xfId="1097"/>
    <cellStyle name="Normal 5 2 3 5 2" xfId="1098"/>
    <cellStyle name="Normal 5 2 3 5 2 2" xfId="33555"/>
    <cellStyle name="Normal 5 2 3 5 2 2 2" xfId="33556"/>
    <cellStyle name="Normal 5 2 3 5 2 2 3" xfId="33557"/>
    <cellStyle name="Normal 5 2 3 5 2 3" xfId="33558"/>
    <cellStyle name="Normal 5 2 3 5 2 3 2" xfId="33559"/>
    <cellStyle name="Normal 5 2 3 5 2 3 3" xfId="33560"/>
    <cellStyle name="Normal 5 2 3 5 2 4" xfId="33561"/>
    <cellStyle name="Normal 5 2 3 5 2 4 2" xfId="33562"/>
    <cellStyle name="Normal 5 2 3 5 2 4 3" xfId="33563"/>
    <cellStyle name="Normal 5 2 3 5 2 5" xfId="33564"/>
    <cellStyle name="Normal 5 2 3 5 2 5 2" xfId="33565"/>
    <cellStyle name="Normal 5 2 3 5 2 5 3" xfId="33566"/>
    <cellStyle name="Normal 5 2 3 5 2 6" xfId="33567"/>
    <cellStyle name="Normal 5 2 3 5 2 7" xfId="33568"/>
    <cellStyle name="Normal 5 2 3 5 3" xfId="33569"/>
    <cellStyle name="Normal 5 2 3 5 3 2" xfId="33570"/>
    <cellStyle name="Normal 5 2 3 5 3 3" xfId="33571"/>
    <cellStyle name="Normal 5 2 3 5 4" xfId="33572"/>
    <cellStyle name="Normal 5 2 3 5 4 2" xfId="33573"/>
    <cellStyle name="Normal 5 2 3 5 4 3" xfId="33574"/>
    <cellStyle name="Normal 5 2 3 5 5" xfId="33575"/>
    <cellStyle name="Normal 5 2 3 5 5 2" xfId="33576"/>
    <cellStyle name="Normal 5 2 3 5 5 3" xfId="33577"/>
    <cellStyle name="Normal 5 2 3 5 6" xfId="33578"/>
    <cellStyle name="Normal 5 2 3 5 6 2" xfId="33579"/>
    <cellStyle name="Normal 5 2 3 5 6 3" xfId="33580"/>
    <cellStyle name="Normal 5 2 3 5 7" xfId="33581"/>
    <cellStyle name="Normal 5 2 3 5 8" xfId="33582"/>
    <cellStyle name="Normal 5 2 3 6" xfId="1099"/>
    <cellStyle name="Normal 5 2 3 6 2" xfId="33583"/>
    <cellStyle name="Normal 5 2 3 6 2 2" xfId="33584"/>
    <cellStyle name="Normal 5 2 3 6 2 3" xfId="33585"/>
    <cellStyle name="Normal 5 2 3 6 3" xfId="33586"/>
    <cellStyle name="Normal 5 2 3 6 3 2" xfId="33587"/>
    <cellStyle name="Normal 5 2 3 6 3 3" xfId="33588"/>
    <cellStyle name="Normal 5 2 3 6 4" xfId="33589"/>
    <cellStyle name="Normal 5 2 3 6 4 2" xfId="33590"/>
    <cellStyle name="Normal 5 2 3 6 4 3" xfId="33591"/>
    <cellStyle name="Normal 5 2 3 6 5" xfId="33592"/>
    <cellStyle name="Normal 5 2 3 6 5 2" xfId="33593"/>
    <cellStyle name="Normal 5 2 3 6 5 3" xfId="33594"/>
    <cellStyle name="Normal 5 2 3 6 6" xfId="33595"/>
    <cellStyle name="Normal 5 2 3 6 7" xfId="33596"/>
    <cellStyle name="Normal 5 2 3 7" xfId="33597"/>
    <cellStyle name="Normal 5 2 3 7 2" xfId="33598"/>
    <cellStyle name="Normal 5 2 3 7 2 2" xfId="33599"/>
    <cellStyle name="Normal 5 2 3 7 2 3" xfId="33600"/>
    <cellStyle name="Normal 5 2 3 7 3" xfId="33601"/>
    <cellStyle name="Normal 5 2 3 7 3 2" xfId="33602"/>
    <cellStyle name="Normal 5 2 3 7 3 3" xfId="33603"/>
    <cellStyle name="Normal 5 2 3 7 4" xfId="33604"/>
    <cellStyle name="Normal 5 2 3 7 4 2" xfId="33605"/>
    <cellStyle name="Normal 5 2 3 7 4 3" xfId="33606"/>
    <cellStyle name="Normal 5 2 3 7 5" xfId="33607"/>
    <cellStyle name="Normal 5 2 3 7 5 2" xfId="33608"/>
    <cellStyle name="Normal 5 2 3 7 5 3" xfId="33609"/>
    <cellStyle name="Normal 5 2 3 7 6" xfId="33610"/>
    <cellStyle name="Normal 5 2 3 7 7" xfId="33611"/>
    <cellStyle name="Normal 5 2 3 8" xfId="33612"/>
    <cellStyle name="Normal 5 2 3 8 2" xfId="33613"/>
    <cellStyle name="Normal 5 2 3 8 2 2" xfId="33614"/>
    <cellStyle name="Normal 5 2 3 8 2 3" xfId="33615"/>
    <cellStyle name="Normal 5 2 3 8 3" xfId="33616"/>
    <cellStyle name="Normal 5 2 3 8 3 2" xfId="33617"/>
    <cellStyle name="Normal 5 2 3 8 3 3" xfId="33618"/>
    <cellStyle name="Normal 5 2 3 8 4" xfId="33619"/>
    <cellStyle name="Normal 5 2 3 8 4 2" xfId="33620"/>
    <cellStyle name="Normal 5 2 3 8 4 3" xfId="33621"/>
    <cellStyle name="Normal 5 2 3 8 5" xfId="33622"/>
    <cellStyle name="Normal 5 2 3 8 5 2" xfId="33623"/>
    <cellStyle name="Normal 5 2 3 8 5 3" xfId="33624"/>
    <cellStyle name="Normal 5 2 3 8 6" xfId="33625"/>
    <cellStyle name="Normal 5 2 3 8 7" xfId="33626"/>
    <cellStyle name="Normal 5 2 3 9" xfId="33627"/>
    <cellStyle name="Normal 5 2 3 9 2" xfId="33628"/>
    <cellStyle name="Normal 5 2 3 9 2 2" xfId="33629"/>
    <cellStyle name="Normal 5 2 3 9 2 3" xfId="33630"/>
    <cellStyle name="Normal 5 2 3 9 3" xfId="33631"/>
    <cellStyle name="Normal 5 2 3 9 3 2" xfId="33632"/>
    <cellStyle name="Normal 5 2 3 9 3 3" xfId="33633"/>
    <cellStyle name="Normal 5 2 3 9 4" xfId="33634"/>
    <cellStyle name="Normal 5 2 3 9 4 2" xfId="33635"/>
    <cellStyle name="Normal 5 2 3 9 4 3" xfId="33636"/>
    <cellStyle name="Normal 5 2 3 9 5" xfId="33637"/>
    <cellStyle name="Normal 5 2 3 9 5 2" xfId="33638"/>
    <cellStyle name="Normal 5 2 3 9 5 3" xfId="33639"/>
    <cellStyle name="Normal 5 2 3 9 6" xfId="33640"/>
    <cellStyle name="Normal 5 2 3 9 7" xfId="33641"/>
    <cellStyle name="Normal 5 2 4" xfId="1100"/>
    <cellStyle name="Normal 5 2 4 10" xfId="33642"/>
    <cellStyle name="Normal 5 2 4 10 2" xfId="33643"/>
    <cellStyle name="Normal 5 2 4 10 3" xfId="33644"/>
    <cellStyle name="Normal 5 2 4 11" xfId="33645"/>
    <cellStyle name="Normal 5 2 4 11 2" xfId="33646"/>
    <cellStyle name="Normal 5 2 4 11 3" xfId="33647"/>
    <cellStyle name="Normal 5 2 4 12" xfId="33648"/>
    <cellStyle name="Normal 5 2 4 12 2" xfId="33649"/>
    <cellStyle name="Normal 5 2 4 12 3" xfId="33650"/>
    <cellStyle name="Normal 5 2 4 13" xfId="33651"/>
    <cellStyle name="Normal 5 2 4 14" xfId="33652"/>
    <cellStyle name="Normal 5 2 4 2" xfId="1101"/>
    <cellStyle name="Normal 5 2 4 2 10" xfId="33653"/>
    <cellStyle name="Normal 5 2 4 2 11" xfId="33654"/>
    <cellStyle name="Normal 5 2 4 2 2" xfId="1102"/>
    <cellStyle name="Normal 5 2 4 2 2 2" xfId="1103"/>
    <cellStyle name="Normal 5 2 4 2 2 2 2" xfId="1104"/>
    <cellStyle name="Normal 5 2 4 2 2 2 2 2" xfId="33655"/>
    <cellStyle name="Normal 5 2 4 2 2 2 2 3" xfId="33656"/>
    <cellStyle name="Normal 5 2 4 2 2 2 3" xfId="33657"/>
    <cellStyle name="Normal 5 2 4 2 2 2 3 2" xfId="33658"/>
    <cellStyle name="Normal 5 2 4 2 2 2 3 3" xfId="33659"/>
    <cellStyle name="Normal 5 2 4 2 2 2 4" xfId="33660"/>
    <cellStyle name="Normal 5 2 4 2 2 2 4 2" xfId="33661"/>
    <cellStyle name="Normal 5 2 4 2 2 2 4 3" xfId="33662"/>
    <cellStyle name="Normal 5 2 4 2 2 2 5" xfId="33663"/>
    <cellStyle name="Normal 5 2 4 2 2 2 5 2" xfId="33664"/>
    <cellStyle name="Normal 5 2 4 2 2 2 5 3" xfId="33665"/>
    <cellStyle name="Normal 5 2 4 2 2 2 6" xfId="33666"/>
    <cellStyle name="Normal 5 2 4 2 2 2 7" xfId="33667"/>
    <cellStyle name="Normal 5 2 4 2 2 3" xfId="1105"/>
    <cellStyle name="Normal 5 2 4 2 2 3 2" xfId="33668"/>
    <cellStyle name="Normal 5 2 4 2 2 3 3" xfId="33669"/>
    <cellStyle name="Normal 5 2 4 2 2 4" xfId="33670"/>
    <cellStyle name="Normal 5 2 4 2 2 4 2" xfId="33671"/>
    <cellStyle name="Normal 5 2 4 2 2 4 3" xfId="33672"/>
    <cellStyle name="Normal 5 2 4 2 2 5" xfId="33673"/>
    <cellStyle name="Normal 5 2 4 2 2 5 2" xfId="33674"/>
    <cellStyle name="Normal 5 2 4 2 2 5 3" xfId="33675"/>
    <cellStyle name="Normal 5 2 4 2 2 6" xfId="33676"/>
    <cellStyle name="Normal 5 2 4 2 2 6 2" xfId="33677"/>
    <cellStyle name="Normal 5 2 4 2 2 6 3" xfId="33678"/>
    <cellStyle name="Normal 5 2 4 2 2 7" xfId="33679"/>
    <cellStyle name="Normal 5 2 4 2 2 8" xfId="33680"/>
    <cellStyle name="Normal 5 2 4 2 3" xfId="1106"/>
    <cellStyle name="Normal 5 2 4 2 3 2" xfId="1107"/>
    <cellStyle name="Normal 5 2 4 2 3 2 2" xfId="33681"/>
    <cellStyle name="Normal 5 2 4 2 3 2 3" xfId="33682"/>
    <cellStyle name="Normal 5 2 4 2 3 3" xfId="33683"/>
    <cellStyle name="Normal 5 2 4 2 3 3 2" xfId="33684"/>
    <cellStyle name="Normal 5 2 4 2 3 3 3" xfId="33685"/>
    <cellStyle name="Normal 5 2 4 2 3 4" xfId="33686"/>
    <cellStyle name="Normal 5 2 4 2 3 4 2" xfId="33687"/>
    <cellStyle name="Normal 5 2 4 2 3 4 3" xfId="33688"/>
    <cellStyle name="Normal 5 2 4 2 3 5" xfId="33689"/>
    <cellStyle name="Normal 5 2 4 2 3 5 2" xfId="33690"/>
    <cellStyle name="Normal 5 2 4 2 3 5 3" xfId="33691"/>
    <cellStyle name="Normal 5 2 4 2 3 6" xfId="33692"/>
    <cellStyle name="Normal 5 2 4 2 3 7" xfId="33693"/>
    <cellStyle name="Normal 5 2 4 2 4" xfId="1108"/>
    <cellStyle name="Normal 5 2 4 2 4 2" xfId="33694"/>
    <cellStyle name="Normal 5 2 4 2 4 2 2" xfId="33695"/>
    <cellStyle name="Normal 5 2 4 2 4 2 3" xfId="33696"/>
    <cellStyle name="Normal 5 2 4 2 4 3" xfId="33697"/>
    <cellStyle name="Normal 5 2 4 2 4 3 2" xfId="33698"/>
    <cellStyle name="Normal 5 2 4 2 4 3 3" xfId="33699"/>
    <cellStyle name="Normal 5 2 4 2 4 4" xfId="33700"/>
    <cellStyle name="Normal 5 2 4 2 4 4 2" xfId="33701"/>
    <cellStyle name="Normal 5 2 4 2 4 4 3" xfId="33702"/>
    <cellStyle name="Normal 5 2 4 2 4 5" xfId="33703"/>
    <cellStyle name="Normal 5 2 4 2 4 5 2" xfId="33704"/>
    <cellStyle name="Normal 5 2 4 2 4 5 3" xfId="33705"/>
    <cellStyle name="Normal 5 2 4 2 4 6" xfId="33706"/>
    <cellStyle name="Normal 5 2 4 2 4 7" xfId="33707"/>
    <cellStyle name="Normal 5 2 4 2 5" xfId="33708"/>
    <cellStyle name="Normal 5 2 4 2 5 2" xfId="33709"/>
    <cellStyle name="Normal 5 2 4 2 5 2 2" xfId="33710"/>
    <cellStyle name="Normal 5 2 4 2 5 2 3" xfId="33711"/>
    <cellStyle name="Normal 5 2 4 2 5 3" xfId="33712"/>
    <cellStyle name="Normal 5 2 4 2 5 3 2" xfId="33713"/>
    <cellStyle name="Normal 5 2 4 2 5 3 3" xfId="33714"/>
    <cellStyle name="Normal 5 2 4 2 5 4" xfId="33715"/>
    <cellStyle name="Normal 5 2 4 2 5 4 2" xfId="33716"/>
    <cellStyle name="Normal 5 2 4 2 5 4 3" xfId="33717"/>
    <cellStyle name="Normal 5 2 4 2 5 5" xfId="33718"/>
    <cellStyle name="Normal 5 2 4 2 5 5 2" xfId="33719"/>
    <cellStyle name="Normal 5 2 4 2 5 5 3" xfId="33720"/>
    <cellStyle name="Normal 5 2 4 2 5 6" xfId="33721"/>
    <cellStyle name="Normal 5 2 4 2 5 7" xfId="33722"/>
    <cellStyle name="Normal 5 2 4 2 6" xfId="33723"/>
    <cellStyle name="Normal 5 2 4 2 6 2" xfId="33724"/>
    <cellStyle name="Normal 5 2 4 2 6 3" xfId="33725"/>
    <cellStyle name="Normal 5 2 4 2 7" xfId="33726"/>
    <cellStyle name="Normal 5 2 4 2 7 2" xfId="33727"/>
    <cellStyle name="Normal 5 2 4 2 7 3" xfId="33728"/>
    <cellStyle name="Normal 5 2 4 2 8" xfId="33729"/>
    <cellStyle name="Normal 5 2 4 2 8 2" xfId="33730"/>
    <cellStyle name="Normal 5 2 4 2 8 3" xfId="33731"/>
    <cellStyle name="Normal 5 2 4 2 9" xfId="33732"/>
    <cellStyle name="Normal 5 2 4 2 9 2" xfId="33733"/>
    <cellStyle name="Normal 5 2 4 2 9 3" xfId="33734"/>
    <cellStyle name="Normal 5 2 4 3" xfId="1109"/>
    <cellStyle name="Normal 5 2 4 3 2" xfId="1110"/>
    <cellStyle name="Normal 5 2 4 3 2 2" xfId="1111"/>
    <cellStyle name="Normal 5 2 4 3 2 2 2" xfId="33735"/>
    <cellStyle name="Normal 5 2 4 3 2 2 3" xfId="33736"/>
    <cellStyle name="Normal 5 2 4 3 2 3" xfId="33737"/>
    <cellStyle name="Normal 5 2 4 3 2 3 2" xfId="33738"/>
    <cellStyle name="Normal 5 2 4 3 2 3 3" xfId="33739"/>
    <cellStyle name="Normal 5 2 4 3 2 4" xfId="33740"/>
    <cellStyle name="Normal 5 2 4 3 2 4 2" xfId="33741"/>
    <cellStyle name="Normal 5 2 4 3 2 4 3" xfId="33742"/>
    <cellStyle name="Normal 5 2 4 3 2 5" xfId="33743"/>
    <cellStyle name="Normal 5 2 4 3 2 5 2" xfId="33744"/>
    <cellStyle name="Normal 5 2 4 3 2 5 3" xfId="33745"/>
    <cellStyle name="Normal 5 2 4 3 2 6" xfId="33746"/>
    <cellStyle name="Normal 5 2 4 3 2 7" xfId="33747"/>
    <cellStyle name="Normal 5 2 4 3 3" xfId="1112"/>
    <cellStyle name="Normal 5 2 4 3 3 2" xfId="33748"/>
    <cellStyle name="Normal 5 2 4 3 3 3" xfId="33749"/>
    <cellStyle name="Normal 5 2 4 3 4" xfId="33750"/>
    <cellStyle name="Normal 5 2 4 3 4 2" xfId="33751"/>
    <cellStyle name="Normal 5 2 4 3 4 3" xfId="33752"/>
    <cellStyle name="Normal 5 2 4 3 5" xfId="33753"/>
    <cellStyle name="Normal 5 2 4 3 5 2" xfId="33754"/>
    <cellStyle name="Normal 5 2 4 3 5 3" xfId="33755"/>
    <cellStyle name="Normal 5 2 4 3 6" xfId="33756"/>
    <cellStyle name="Normal 5 2 4 3 6 2" xfId="33757"/>
    <cellStyle name="Normal 5 2 4 3 6 3" xfId="33758"/>
    <cellStyle name="Normal 5 2 4 3 7" xfId="33759"/>
    <cellStyle name="Normal 5 2 4 3 8" xfId="33760"/>
    <cellStyle name="Normal 5 2 4 4" xfId="1113"/>
    <cellStyle name="Normal 5 2 4 4 2" xfId="1114"/>
    <cellStyle name="Normal 5 2 4 4 2 2" xfId="33761"/>
    <cellStyle name="Normal 5 2 4 4 2 2 2" xfId="33762"/>
    <cellStyle name="Normal 5 2 4 4 2 2 3" xfId="33763"/>
    <cellStyle name="Normal 5 2 4 4 2 3" xfId="33764"/>
    <cellStyle name="Normal 5 2 4 4 2 3 2" xfId="33765"/>
    <cellStyle name="Normal 5 2 4 4 2 3 3" xfId="33766"/>
    <cellStyle name="Normal 5 2 4 4 2 4" xfId="33767"/>
    <cellStyle name="Normal 5 2 4 4 2 4 2" xfId="33768"/>
    <cellStyle name="Normal 5 2 4 4 2 4 3" xfId="33769"/>
    <cellStyle name="Normal 5 2 4 4 2 5" xfId="33770"/>
    <cellStyle name="Normal 5 2 4 4 2 5 2" xfId="33771"/>
    <cellStyle name="Normal 5 2 4 4 2 5 3" xfId="33772"/>
    <cellStyle name="Normal 5 2 4 4 2 6" xfId="33773"/>
    <cellStyle name="Normal 5 2 4 4 2 7" xfId="33774"/>
    <cellStyle name="Normal 5 2 4 4 3" xfId="33775"/>
    <cellStyle name="Normal 5 2 4 4 3 2" xfId="33776"/>
    <cellStyle name="Normal 5 2 4 4 3 3" xfId="33777"/>
    <cellStyle name="Normal 5 2 4 4 4" xfId="33778"/>
    <cellStyle name="Normal 5 2 4 4 4 2" xfId="33779"/>
    <cellStyle name="Normal 5 2 4 4 4 3" xfId="33780"/>
    <cellStyle name="Normal 5 2 4 4 5" xfId="33781"/>
    <cellStyle name="Normal 5 2 4 4 5 2" xfId="33782"/>
    <cellStyle name="Normal 5 2 4 4 5 3" xfId="33783"/>
    <cellStyle name="Normal 5 2 4 4 6" xfId="33784"/>
    <cellStyle name="Normal 5 2 4 4 6 2" xfId="33785"/>
    <cellStyle name="Normal 5 2 4 4 6 3" xfId="33786"/>
    <cellStyle name="Normal 5 2 4 4 7" xfId="33787"/>
    <cellStyle name="Normal 5 2 4 4 8" xfId="33788"/>
    <cellStyle name="Normal 5 2 4 5" xfId="1115"/>
    <cellStyle name="Normal 5 2 4 5 2" xfId="33789"/>
    <cellStyle name="Normal 5 2 4 5 2 2" xfId="33790"/>
    <cellStyle name="Normal 5 2 4 5 2 3" xfId="33791"/>
    <cellStyle name="Normal 5 2 4 5 3" xfId="33792"/>
    <cellStyle name="Normal 5 2 4 5 3 2" xfId="33793"/>
    <cellStyle name="Normal 5 2 4 5 3 3" xfId="33794"/>
    <cellStyle name="Normal 5 2 4 5 4" xfId="33795"/>
    <cellStyle name="Normal 5 2 4 5 4 2" xfId="33796"/>
    <cellStyle name="Normal 5 2 4 5 4 3" xfId="33797"/>
    <cellStyle name="Normal 5 2 4 5 5" xfId="33798"/>
    <cellStyle name="Normal 5 2 4 5 5 2" xfId="33799"/>
    <cellStyle name="Normal 5 2 4 5 5 3" xfId="33800"/>
    <cellStyle name="Normal 5 2 4 5 6" xfId="33801"/>
    <cellStyle name="Normal 5 2 4 5 7" xfId="33802"/>
    <cellStyle name="Normal 5 2 4 6" xfId="33803"/>
    <cellStyle name="Normal 5 2 4 6 2" xfId="33804"/>
    <cellStyle name="Normal 5 2 4 6 2 2" xfId="33805"/>
    <cellStyle name="Normal 5 2 4 6 2 3" xfId="33806"/>
    <cellStyle name="Normal 5 2 4 6 3" xfId="33807"/>
    <cellStyle name="Normal 5 2 4 6 3 2" xfId="33808"/>
    <cellStyle name="Normal 5 2 4 6 3 3" xfId="33809"/>
    <cellStyle name="Normal 5 2 4 6 4" xfId="33810"/>
    <cellStyle name="Normal 5 2 4 6 4 2" xfId="33811"/>
    <cellStyle name="Normal 5 2 4 6 4 3" xfId="33812"/>
    <cellStyle name="Normal 5 2 4 6 5" xfId="33813"/>
    <cellStyle name="Normal 5 2 4 6 5 2" xfId="33814"/>
    <cellStyle name="Normal 5 2 4 6 5 3" xfId="33815"/>
    <cellStyle name="Normal 5 2 4 6 6" xfId="33816"/>
    <cellStyle name="Normal 5 2 4 6 7" xfId="33817"/>
    <cellStyle name="Normal 5 2 4 7" xfId="33818"/>
    <cellStyle name="Normal 5 2 4 7 2" xfId="33819"/>
    <cellStyle name="Normal 5 2 4 7 2 2" xfId="33820"/>
    <cellStyle name="Normal 5 2 4 7 2 3" xfId="33821"/>
    <cellStyle name="Normal 5 2 4 7 3" xfId="33822"/>
    <cellStyle name="Normal 5 2 4 7 3 2" xfId="33823"/>
    <cellStyle name="Normal 5 2 4 7 3 3" xfId="33824"/>
    <cellStyle name="Normal 5 2 4 7 4" xfId="33825"/>
    <cellStyle name="Normal 5 2 4 7 4 2" xfId="33826"/>
    <cellStyle name="Normal 5 2 4 7 4 3" xfId="33827"/>
    <cellStyle name="Normal 5 2 4 7 5" xfId="33828"/>
    <cellStyle name="Normal 5 2 4 7 5 2" xfId="33829"/>
    <cellStyle name="Normal 5 2 4 7 5 3" xfId="33830"/>
    <cellStyle name="Normal 5 2 4 7 6" xfId="33831"/>
    <cellStyle name="Normal 5 2 4 7 7" xfId="33832"/>
    <cellStyle name="Normal 5 2 4 8" xfId="33833"/>
    <cellStyle name="Normal 5 2 4 8 2" xfId="33834"/>
    <cellStyle name="Normal 5 2 4 8 2 2" xfId="33835"/>
    <cellStyle name="Normal 5 2 4 8 2 3" xfId="33836"/>
    <cellStyle name="Normal 5 2 4 8 3" xfId="33837"/>
    <cellStyle name="Normal 5 2 4 8 3 2" xfId="33838"/>
    <cellStyle name="Normal 5 2 4 8 3 3" xfId="33839"/>
    <cellStyle name="Normal 5 2 4 8 4" xfId="33840"/>
    <cellStyle name="Normal 5 2 4 8 4 2" xfId="33841"/>
    <cellStyle name="Normal 5 2 4 8 4 3" xfId="33842"/>
    <cellStyle name="Normal 5 2 4 8 5" xfId="33843"/>
    <cellStyle name="Normal 5 2 4 8 5 2" xfId="33844"/>
    <cellStyle name="Normal 5 2 4 8 5 3" xfId="33845"/>
    <cellStyle name="Normal 5 2 4 8 6" xfId="33846"/>
    <cellStyle name="Normal 5 2 4 8 7" xfId="33847"/>
    <cellStyle name="Normal 5 2 4 9" xfId="33848"/>
    <cellStyle name="Normal 5 2 4 9 2" xfId="33849"/>
    <cellStyle name="Normal 5 2 4 9 3" xfId="33850"/>
    <cellStyle name="Normal 5 2 5" xfId="1116"/>
    <cellStyle name="Normal 5 2 5 10" xfId="33851"/>
    <cellStyle name="Normal 5 2 5 11" xfId="33852"/>
    <cellStyle name="Normal 5 2 5 2" xfId="1117"/>
    <cellStyle name="Normal 5 2 5 2 2" xfId="1118"/>
    <cellStyle name="Normal 5 2 5 2 2 2" xfId="33853"/>
    <cellStyle name="Normal 5 2 5 2 2 2 2" xfId="33854"/>
    <cellStyle name="Normal 5 2 5 2 2 2 3" xfId="33855"/>
    <cellStyle name="Normal 5 2 5 2 2 3" xfId="33856"/>
    <cellStyle name="Normal 5 2 5 2 2 3 2" xfId="33857"/>
    <cellStyle name="Normal 5 2 5 2 2 3 3" xfId="33858"/>
    <cellStyle name="Normal 5 2 5 2 2 4" xfId="33859"/>
    <cellStyle name="Normal 5 2 5 2 2 4 2" xfId="33860"/>
    <cellStyle name="Normal 5 2 5 2 2 4 3" xfId="33861"/>
    <cellStyle name="Normal 5 2 5 2 2 5" xfId="33862"/>
    <cellStyle name="Normal 5 2 5 2 2 5 2" xfId="33863"/>
    <cellStyle name="Normal 5 2 5 2 2 5 3" xfId="33864"/>
    <cellStyle name="Normal 5 2 5 2 2 6" xfId="33865"/>
    <cellStyle name="Normal 5 2 5 2 2 7" xfId="33866"/>
    <cellStyle name="Normal 5 2 5 2 3" xfId="33867"/>
    <cellStyle name="Normal 5 2 5 2 3 2" xfId="33868"/>
    <cellStyle name="Normal 5 2 5 2 3 3" xfId="33869"/>
    <cellStyle name="Normal 5 2 5 2 4" xfId="33870"/>
    <cellStyle name="Normal 5 2 5 2 4 2" xfId="33871"/>
    <cellStyle name="Normal 5 2 5 2 4 3" xfId="33872"/>
    <cellStyle name="Normal 5 2 5 2 5" xfId="33873"/>
    <cellStyle name="Normal 5 2 5 2 5 2" xfId="33874"/>
    <cellStyle name="Normal 5 2 5 2 5 3" xfId="33875"/>
    <cellStyle name="Normal 5 2 5 2 6" xfId="33876"/>
    <cellStyle name="Normal 5 2 5 2 6 2" xfId="33877"/>
    <cellStyle name="Normal 5 2 5 2 6 3" xfId="33878"/>
    <cellStyle name="Normal 5 2 5 2 7" xfId="33879"/>
    <cellStyle name="Normal 5 2 5 2 8" xfId="33880"/>
    <cellStyle name="Normal 5 2 5 3" xfId="1119"/>
    <cellStyle name="Normal 5 2 5 3 2" xfId="33881"/>
    <cellStyle name="Normal 5 2 5 3 2 2" xfId="33882"/>
    <cellStyle name="Normal 5 2 5 3 2 3" xfId="33883"/>
    <cellStyle name="Normal 5 2 5 3 3" xfId="33884"/>
    <cellStyle name="Normal 5 2 5 3 3 2" xfId="33885"/>
    <cellStyle name="Normal 5 2 5 3 3 3" xfId="33886"/>
    <cellStyle name="Normal 5 2 5 3 4" xfId="33887"/>
    <cellStyle name="Normal 5 2 5 3 4 2" xfId="33888"/>
    <cellStyle name="Normal 5 2 5 3 4 3" xfId="33889"/>
    <cellStyle name="Normal 5 2 5 3 5" xfId="33890"/>
    <cellStyle name="Normal 5 2 5 3 5 2" xfId="33891"/>
    <cellStyle name="Normal 5 2 5 3 5 3" xfId="33892"/>
    <cellStyle name="Normal 5 2 5 3 6" xfId="33893"/>
    <cellStyle name="Normal 5 2 5 3 7" xfId="33894"/>
    <cellStyle name="Normal 5 2 5 4" xfId="33895"/>
    <cellStyle name="Normal 5 2 5 4 2" xfId="33896"/>
    <cellStyle name="Normal 5 2 5 4 2 2" xfId="33897"/>
    <cellStyle name="Normal 5 2 5 4 2 3" xfId="33898"/>
    <cellStyle name="Normal 5 2 5 4 3" xfId="33899"/>
    <cellStyle name="Normal 5 2 5 4 3 2" xfId="33900"/>
    <cellStyle name="Normal 5 2 5 4 3 3" xfId="33901"/>
    <cellStyle name="Normal 5 2 5 4 4" xfId="33902"/>
    <cellStyle name="Normal 5 2 5 4 4 2" xfId="33903"/>
    <cellStyle name="Normal 5 2 5 4 4 3" xfId="33904"/>
    <cellStyle name="Normal 5 2 5 4 5" xfId="33905"/>
    <cellStyle name="Normal 5 2 5 4 5 2" xfId="33906"/>
    <cellStyle name="Normal 5 2 5 4 5 3" xfId="33907"/>
    <cellStyle name="Normal 5 2 5 4 6" xfId="33908"/>
    <cellStyle name="Normal 5 2 5 4 7" xfId="33909"/>
    <cellStyle name="Normal 5 2 5 5" xfId="33910"/>
    <cellStyle name="Normal 5 2 5 5 2" xfId="33911"/>
    <cellStyle name="Normal 5 2 5 5 2 2" xfId="33912"/>
    <cellStyle name="Normal 5 2 5 5 2 3" xfId="33913"/>
    <cellStyle name="Normal 5 2 5 5 3" xfId="33914"/>
    <cellStyle name="Normal 5 2 5 5 3 2" xfId="33915"/>
    <cellStyle name="Normal 5 2 5 5 3 3" xfId="33916"/>
    <cellStyle name="Normal 5 2 5 5 4" xfId="33917"/>
    <cellStyle name="Normal 5 2 5 5 4 2" xfId="33918"/>
    <cellStyle name="Normal 5 2 5 5 4 3" xfId="33919"/>
    <cellStyle name="Normal 5 2 5 5 5" xfId="33920"/>
    <cellStyle name="Normal 5 2 5 5 5 2" xfId="33921"/>
    <cellStyle name="Normal 5 2 5 5 5 3" xfId="33922"/>
    <cellStyle name="Normal 5 2 5 5 6" xfId="33923"/>
    <cellStyle name="Normal 5 2 5 5 7" xfId="33924"/>
    <cellStyle name="Normal 5 2 5 6" xfId="33925"/>
    <cellStyle name="Normal 5 2 5 6 2" xfId="33926"/>
    <cellStyle name="Normal 5 2 5 6 3" xfId="33927"/>
    <cellStyle name="Normal 5 2 5 7" xfId="33928"/>
    <cellStyle name="Normal 5 2 5 7 2" xfId="33929"/>
    <cellStyle name="Normal 5 2 5 7 3" xfId="33930"/>
    <cellStyle name="Normal 5 2 5 8" xfId="33931"/>
    <cellStyle name="Normal 5 2 5 8 2" xfId="33932"/>
    <cellStyle name="Normal 5 2 5 8 3" xfId="33933"/>
    <cellStyle name="Normal 5 2 5 9" xfId="33934"/>
    <cellStyle name="Normal 5 2 5 9 2" xfId="33935"/>
    <cellStyle name="Normal 5 2 5 9 3" xfId="33936"/>
    <cellStyle name="Normal 5 2 6" xfId="1120"/>
    <cellStyle name="Normal 5 2 6 2" xfId="1121"/>
    <cellStyle name="Normal 5 2 6 2 2" xfId="1122"/>
    <cellStyle name="Normal 5 2 6 2 2 2" xfId="33937"/>
    <cellStyle name="Normal 5 2 6 2 2 3" xfId="33938"/>
    <cellStyle name="Normal 5 2 6 2 3" xfId="33939"/>
    <cellStyle name="Normal 5 2 6 2 3 2" xfId="33940"/>
    <cellStyle name="Normal 5 2 6 2 3 3" xfId="33941"/>
    <cellStyle name="Normal 5 2 6 2 4" xfId="33942"/>
    <cellStyle name="Normal 5 2 6 2 4 2" xfId="33943"/>
    <cellStyle name="Normal 5 2 6 2 4 3" xfId="33944"/>
    <cellStyle name="Normal 5 2 6 2 5" xfId="33945"/>
    <cellStyle name="Normal 5 2 6 2 5 2" xfId="33946"/>
    <cellStyle name="Normal 5 2 6 2 5 3" xfId="33947"/>
    <cellStyle name="Normal 5 2 6 2 6" xfId="33948"/>
    <cellStyle name="Normal 5 2 6 2 7" xfId="33949"/>
    <cellStyle name="Normal 5 2 6 3" xfId="1123"/>
    <cellStyle name="Normal 5 2 6 3 2" xfId="33950"/>
    <cellStyle name="Normal 5 2 6 3 3" xfId="33951"/>
    <cellStyle name="Normal 5 2 6 4" xfId="33952"/>
    <cellStyle name="Normal 5 2 6 4 2" xfId="33953"/>
    <cellStyle name="Normal 5 2 6 4 3" xfId="33954"/>
    <cellStyle name="Normal 5 2 6 5" xfId="33955"/>
    <cellStyle name="Normal 5 2 6 5 2" xfId="33956"/>
    <cellStyle name="Normal 5 2 6 5 3" xfId="33957"/>
    <cellStyle name="Normal 5 2 6 6" xfId="33958"/>
    <cellStyle name="Normal 5 2 6 6 2" xfId="33959"/>
    <cellStyle name="Normal 5 2 6 6 3" xfId="33960"/>
    <cellStyle name="Normal 5 2 6 7" xfId="33961"/>
    <cellStyle name="Normal 5 2 6 8" xfId="33962"/>
    <cellStyle name="Normal 5 2 7" xfId="33963"/>
    <cellStyle name="Normal 5 2 7 2" xfId="33964"/>
    <cellStyle name="Normal 5 2 7 2 2" xfId="33965"/>
    <cellStyle name="Normal 5 2 7 2 2 2" xfId="33966"/>
    <cellStyle name="Normal 5 2 7 2 2 3" xfId="33967"/>
    <cellStyle name="Normal 5 2 7 2 3" xfId="33968"/>
    <cellStyle name="Normal 5 2 7 2 3 2" xfId="33969"/>
    <cellStyle name="Normal 5 2 7 2 3 3" xfId="33970"/>
    <cellStyle name="Normal 5 2 7 2 4" xfId="33971"/>
    <cellStyle name="Normal 5 2 7 2 4 2" xfId="33972"/>
    <cellStyle name="Normal 5 2 7 2 4 3" xfId="33973"/>
    <cellStyle name="Normal 5 2 7 2 5" xfId="33974"/>
    <cellStyle name="Normal 5 2 7 2 5 2" xfId="33975"/>
    <cellStyle name="Normal 5 2 7 2 5 3" xfId="33976"/>
    <cellStyle name="Normal 5 2 7 2 6" xfId="33977"/>
    <cellStyle name="Normal 5 2 7 2 7" xfId="33978"/>
    <cellStyle name="Normal 5 2 7 3" xfId="33979"/>
    <cellStyle name="Normal 5 2 7 3 2" xfId="33980"/>
    <cellStyle name="Normal 5 2 7 3 3" xfId="33981"/>
    <cellStyle name="Normal 5 2 7 4" xfId="33982"/>
    <cellStyle name="Normal 5 2 7 4 2" xfId="33983"/>
    <cellStyle name="Normal 5 2 7 4 3" xfId="33984"/>
    <cellStyle name="Normal 5 2 7 5" xfId="33985"/>
    <cellStyle name="Normal 5 2 7 5 2" xfId="33986"/>
    <cellStyle name="Normal 5 2 7 5 3" xfId="33987"/>
    <cellStyle name="Normal 5 2 7 6" xfId="33988"/>
    <cellStyle name="Normal 5 2 7 6 2" xfId="33989"/>
    <cellStyle name="Normal 5 2 7 6 3" xfId="33990"/>
    <cellStyle name="Normal 5 2 7 7" xfId="33991"/>
    <cellStyle name="Normal 5 2 7 8" xfId="33992"/>
    <cellStyle name="Normal 5 2 8" xfId="33993"/>
    <cellStyle name="Normal 5 2 8 2" xfId="33994"/>
    <cellStyle name="Normal 5 2 8 2 2" xfId="33995"/>
    <cellStyle name="Normal 5 2 8 2 2 2" xfId="33996"/>
    <cellStyle name="Normal 5 2 8 2 2 3" xfId="33997"/>
    <cellStyle name="Normal 5 2 8 2 3" xfId="33998"/>
    <cellStyle name="Normal 5 2 8 2 3 2" xfId="33999"/>
    <cellStyle name="Normal 5 2 8 2 3 3" xfId="34000"/>
    <cellStyle name="Normal 5 2 8 2 4" xfId="34001"/>
    <cellStyle name="Normal 5 2 8 2 4 2" xfId="34002"/>
    <cellStyle name="Normal 5 2 8 2 4 3" xfId="34003"/>
    <cellStyle name="Normal 5 2 8 2 5" xfId="34004"/>
    <cellStyle name="Normal 5 2 8 2 5 2" xfId="34005"/>
    <cellStyle name="Normal 5 2 8 2 5 3" xfId="34006"/>
    <cellStyle name="Normal 5 2 8 2 6" xfId="34007"/>
    <cellStyle name="Normal 5 2 8 2 7" xfId="34008"/>
    <cellStyle name="Normal 5 2 8 3" xfId="34009"/>
    <cellStyle name="Normal 5 2 8 3 2" xfId="34010"/>
    <cellStyle name="Normal 5 2 8 3 3" xfId="34011"/>
    <cellStyle name="Normal 5 2 8 4" xfId="34012"/>
    <cellStyle name="Normal 5 2 8 4 2" xfId="34013"/>
    <cellStyle name="Normal 5 2 8 4 3" xfId="34014"/>
    <cellStyle name="Normal 5 2 8 5" xfId="34015"/>
    <cellStyle name="Normal 5 2 8 5 2" xfId="34016"/>
    <cellStyle name="Normal 5 2 8 5 3" xfId="34017"/>
    <cellStyle name="Normal 5 2 8 6" xfId="34018"/>
    <cellStyle name="Normal 5 2 8 6 2" xfId="34019"/>
    <cellStyle name="Normal 5 2 8 6 3" xfId="34020"/>
    <cellStyle name="Normal 5 2 8 7" xfId="34021"/>
    <cellStyle name="Normal 5 2 8 8" xfId="34022"/>
    <cellStyle name="Normal 5 2 9" xfId="34023"/>
    <cellStyle name="Normal 5 2 9 2" xfId="34024"/>
    <cellStyle name="Normal 5 2 9 2 2" xfId="34025"/>
    <cellStyle name="Normal 5 2 9 2 3" xfId="34026"/>
    <cellStyle name="Normal 5 2 9 3" xfId="34027"/>
    <cellStyle name="Normal 5 2 9 3 2" xfId="34028"/>
    <cellStyle name="Normal 5 2 9 3 3" xfId="34029"/>
    <cellStyle name="Normal 5 2 9 4" xfId="34030"/>
    <cellStyle name="Normal 5 2 9 4 2" xfId="34031"/>
    <cellStyle name="Normal 5 2 9 4 3" xfId="34032"/>
    <cellStyle name="Normal 5 2 9 5" xfId="34033"/>
    <cellStyle name="Normal 5 2 9 5 2" xfId="34034"/>
    <cellStyle name="Normal 5 2 9 5 3" xfId="34035"/>
    <cellStyle name="Normal 5 2 9 6" xfId="34036"/>
    <cellStyle name="Normal 5 2 9 7" xfId="34037"/>
    <cellStyle name="Normal 5 20" xfId="34038"/>
    <cellStyle name="Normal 5 3" xfId="1124"/>
    <cellStyle name="Normal 5 3 10" xfId="34039"/>
    <cellStyle name="Normal 5 3 10 2" xfId="34040"/>
    <cellStyle name="Normal 5 3 10 2 2" xfId="34041"/>
    <cellStyle name="Normal 5 3 10 2 3" xfId="34042"/>
    <cellStyle name="Normal 5 3 10 3" xfId="34043"/>
    <cellStyle name="Normal 5 3 10 3 2" xfId="34044"/>
    <cellStyle name="Normal 5 3 10 3 3" xfId="34045"/>
    <cellStyle name="Normal 5 3 10 4" xfId="34046"/>
    <cellStyle name="Normal 5 3 10 4 2" xfId="34047"/>
    <cellStyle name="Normal 5 3 10 4 3" xfId="34048"/>
    <cellStyle name="Normal 5 3 10 5" xfId="34049"/>
    <cellStyle name="Normal 5 3 10 5 2" xfId="34050"/>
    <cellStyle name="Normal 5 3 10 5 3" xfId="34051"/>
    <cellStyle name="Normal 5 3 10 6" xfId="34052"/>
    <cellStyle name="Normal 5 3 10 7" xfId="34053"/>
    <cellStyle name="Normal 5 3 11" xfId="34054"/>
    <cellStyle name="Normal 5 3 11 2" xfId="34055"/>
    <cellStyle name="Normal 5 3 11 3" xfId="34056"/>
    <cellStyle name="Normal 5 3 12" xfId="34057"/>
    <cellStyle name="Normal 5 3 12 2" xfId="34058"/>
    <cellStyle name="Normal 5 3 12 3" xfId="34059"/>
    <cellStyle name="Normal 5 3 13" xfId="34060"/>
    <cellStyle name="Normal 5 3 13 2" xfId="34061"/>
    <cellStyle name="Normal 5 3 13 3" xfId="34062"/>
    <cellStyle name="Normal 5 3 14" xfId="34063"/>
    <cellStyle name="Normal 5 3 14 2" xfId="34064"/>
    <cellStyle name="Normal 5 3 14 3" xfId="34065"/>
    <cellStyle name="Normal 5 3 15" xfId="34066"/>
    <cellStyle name="Normal 5 3 16" xfId="34067"/>
    <cellStyle name="Normal 5 3 2" xfId="1125"/>
    <cellStyle name="Normal 5 3 2 10" xfId="34068"/>
    <cellStyle name="Normal 5 3 2 10 2" xfId="34069"/>
    <cellStyle name="Normal 5 3 2 10 3" xfId="34070"/>
    <cellStyle name="Normal 5 3 2 11" xfId="34071"/>
    <cellStyle name="Normal 5 3 2 11 2" xfId="34072"/>
    <cellStyle name="Normal 5 3 2 11 3" xfId="34073"/>
    <cellStyle name="Normal 5 3 2 12" xfId="34074"/>
    <cellStyle name="Normal 5 3 2 12 2" xfId="34075"/>
    <cellStyle name="Normal 5 3 2 12 3" xfId="34076"/>
    <cellStyle name="Normal 5 3 2 13" xfId="34077"/>
    <cellStyle name="Normal 5 3 2 13 2" xfId="34078"/>
    <cellStyle name="Normal 5 3 2 13 3" xfId="34079"/>
    <cellStyle name="Normal 5 3 2 14" xfId="34080"/>
    <cellStyle name="Normal 5 3 2 15" xfId="34081"/>
    <cellStyle name="Normal 5 3 2 2" xfId="1126"/>
    <cellStyle name="Normal 5 3 2 2 10" xfId="34082"/>
    <cellStyle name="Normal 5 3 2 2 10 2" xfId="34083"/>
    <cellStyle name="Normal 5 3 2 2 10 3" xfId="34084"/>
    <cellStyle name="Normal 5 3 2 2 11" xfId="34085"/>
    <cellStyle name="Normal 5 3 2 2 11 2" xfId="34086"/>
    <cellStyle name="Normal 5 3 2 2 11 3" xfId="34087"/>
    <cellStyle name="Normal 5 3 2 2 12" xfId="34088"/>
    <cellStyle name="Normal 5 3 2 2 12 2" xfId="34089"/>
    <cellStyle name="Normal 5 3 2 2 12 3" xfId="34090"/>
    <cellStyle name="Normal 5 3 2 2 13" xfId="34091"/>
    <cellStyle name="Normal 5 3 2 2 14" xfId="34092"/>
    <cellStyle name="Normal 5 3 2 2 2" xfId="1127"/>
    <cellStyle name="Normal 5 3 2 2 2 10" xfId="34093"/>
    <cellStyle name="Normal 5 3 2 2 2 11" xfId="34094"/>
    <cellStyle name="Normal 5 3 2 2 2 2" xfId="1128"/>
    <cellStyle name="Normal 5 3 2 2 2 2 2" xfId="1129"/>
    <cellStyle name="Normal 5 3 2 2 2 2 2 2" xfId="34095"/>
    <cellStyle name="Normal 5 3 2 2 2 2 2 2 2" xfId="34096"/>
    <cellStyle name="Normal 5 3 2 2 2 2 2 2 3" xfId="34097"/>
    <cellStyle name="Normal 5 3 2 2 2 2 2 3" xfId="34098"/>
    <cellStyle name="Normal 5 3 2 2 2 2 2 3 2" xfId="34099"/>
    <cellStyle name="Normal 5 3 2 2 2 2 2 3 3" xfId="34100"/>
    <cellStyle name="Normal 5 3 2 2 2 2 2 4" xfId="34101"/>
    <cellStyle name="Normal 5 3 2 2 2 2 2 4 2" xfId="34102"/>
    <cellStyle name="Normal 5 3 2 2 2 2 2 4 3" xfId="34103"/>
    <cellStyle name="Normal 5 3 2 2 2 2 2 5" xfId="34104"/>
    <cellStyle name="Normal 5 3 2 2 2 2 2 5 2" xfId="34105"/>
    <cellStyle name="Normal 5 3 2 2 2 2 2 5 3" xfId="34106"/>
    <cellStyle name="Normal 5 3 2 2 2 2 2 6" xfId="34107"/>
    <cellStyle name="Normal 5 3 2 2 2 2 2 7" xfId="34108"/>
    <cellStyle name="Normal 5 3 2 2 2 2 3" xfId="34109"/>
    <cellStyle name="Normal 5 3 2 2 2 2 3 2" xfId="34110"/>
    <cellStyle name="Normal 5 3 2 2 2 2 3 3" xfId="34111"/>
    <cellStyle name="Normal 5 3 2 2 2 2 4" xfId="34112"/>
    <cellStyle name="Normal 5 3 2 2 2 2 4 2" xfId="34113"/>
    <cellStyle name="Normal 5 3 2 2 2 2 4 3" xfId="34114"/>
    <cellStyle name="Normal 5 3 2 2 2 2 5" xfId="34115"/>
    <cellStyle name="Normal 5 3 2 2 2 2 5 2" xfId="34116"/>
    <cellStyle name="Normal 5 3 2 2 2 2 5 3" xfId="34117"/>
    <cellStyle name="Normal 5 3 2 2 2 2 6" xfId="34118"/>
    <cellStyle name="Normal 5 3 2 2 2 2 6 2" xfId="34119"/>
    <cellStyle name="Normal 5 3 2 2 2 2 6 3" xfId="34120"/>
    <cellStyle name="Normal 5 3 2 2 2 2 7" xfId="34121"/>
    <cellStyle name="Normal 5 3 2 2 2 2 8" xfId="34122"/>
    <cellStyle name="Normal 5 3 2 2 2 3" xfId="1130"/>
    <cellStyle name="Normal 5 3 2 2 2 3 2" xfId="34123"/>
    <cellStyle name="Normal 5 3 2 2 2 3 2 2" xfId="34124"/>
    <cellStyle name="Normal 5 3 2 2 2 3 2 3" xfId="34125"/>
    <cellStyle name="Normal 5 3 2 2 2 3 3" xfId="34126"/>
    <cellStyle name="Normal 5 3 2 2 2 3 3 2" xfId="34127"/>
    <cellStyle name="Normal 5 3 2 2 2 3 3 3" xfId="34128"/>
    <cellStyle name="Normal 5 3 2 2 2 3 4" xfId="34129"/>
    <cellStyle name="Normal 5 3 2 2 2 3 4 2" xfId="34130"/>
    <cellStyle name="Normal 5 3 2 2 2 3 4 3" xfId="34131"/>
    <cellStyle name="Normal 5 3 2 2 2 3 5" xfId="34132"/>
    <cellStyle name="Normal 5 3 2 2 2 3 5 2" xfId="34133"/>
    <cellStyle name="Normal 5 3 2 2 2 3 5 3" xfId="34134"/>
    <cellStyle name="Normal 5 3 2 2 2 3 6" xfId="34135"/>
    <cellStyle name="Normal 5 3 2 2 2 3 7" xfId="34136"/>
    <cellStyle name="Normal 5 3 2 2 2 4" xfId="34137"/>
    <cellStyle name="Normal 5 3 2 2 2 4 2" xfId="34138"/>
    <cellStyle name="Normal 5 3 2 2 2 4 2 2" xfId="34139"/>
    <cellStyle name="Normal 5 3 2 2 2 4 2 3" xfId="34140"/>
    <cellStyle name="Normal 5 3 2 2 2 4 3" xfId="34141"/>
    <cellStyle name="Normal 5 3 2 2 2 4 3 2" xfId="34142"/>
    <cellStyle name="Normal 5 3 2 2 2 4 3 3" xfId="34143"/>
    <cellStyle name="Normal 5 3 2 2 2 4 4" xfId="34144"/>
    <cellStyle name="Normal 5 3 2 2 2 4 4 2" xfId="34145"/>
    <cellStyle name="Normal 5 3 2 2 2 4 4 3" xfId="34146"/>
    <cellStyle name="Normal 5 3 2 2 2 4 5" xfId="34147"/>
    <cellStyle name="Normal 5 3 2 2 2 4 5 2" xfId="34148"/>
    <cellStyle name="Normal 5 3 2 2 2 4 5 3" xfId="34149"/>
    <cellStyle name="Normal 5 3 2 2 2 4 6" xfId="34150"/>
    <cellStyle name="Normal 5 3 2 2 2 4 7" xfId="34151"/>
    <cellStyle name="Normal 5 3 2 2 2 5" xfId="34152"/>
    <cellStyle name="Normal 5 3 2 2 2 5 2" xfId="34153"/>
    <cellStyle name="Normal 5 3 2 2 2 5 2 2" xfId="34154"/>
    <cellStyle name="Normal 5 3 2 2 2 5 2 3" xfId="34155"/>
    <cellStyle name="Normal 5 3 2 2 2 5 3" xfId="34156"/>
    <cellStyle name="Normal 5 3 2 2 2 5 3 2" xfId="34157"/>
    <cellStyle name="Normal 5 3 2 2 2 5 3 3" xfId="34158"/>
    <cellStyle name="Normal 5 3 2 2 2 5 4" xfId="34159"/>
    <cellStyle name="Normal 5 3 2 2 2 5 4 2" xfId="34160"/>
    <cellStyle name="Normal 5 3 2 2 2 5 4 3" xfId="34161"/>
    <cellStyle name="Normal 5 3 2 2 2 5 5" xfId="34162"/>
    <cellStyle name="Normal 5 3 2 2 2 5 5 2" xfId="34163"/>
    <cellStyle name="Normal 5 3 2 2 2 5 5 3" xfId="34164"/>
    <cellStyle name="Normal 5 3 2 2 2 5 6" xfId="34165"/>
    <cellStyle name="Normal 5 3 2 2 2 5 7" xfId="34166"/>
    <cellStyle name="Normal 5 3 2 2 2 6" xfId="34167"/>
    <cellStyle name="Normal 5 3 2 2 2 6 2" xfId="34168"/>
    <cellStyle name="Normal 5 3 2 2 2 6 3" xfId="34169"/>
    <cellStyle name="Normal 5 3 2 2 2 7" xfId="34170"/>
    <cellStyle name="Normal 5 3 2 2 2 7 2" xfId="34171"/>
    <cellStyle name="Normal 5 3 2 2 2 7 3" xfId="34172"/>
    <cellStyle name="Normal 5 3 2 2 2 8" xfId="34173"/>
    <cellStyle name="Normal 5 3 2 2 2 8 2" xfId="34174"/>
    <cellStyle name="Normal 5 3 2 2 2 8 3" xfId="34175"/>
    <cellStyle name="Normal 5 3 2 2 2 9" xfId="34176"/>
    <cellStyle name="Normal 5 3 2 2 2 9 2" xfId="34177"/>
    <cellStyle name="Normal 5 3 2 2 2 9 3" xfId="34178"/>
    <cellStyle name="Normal 5 3 2 2 3" xfId="1131"/>
    <cellStyle name="Normal 5 3 2 2 3 2" xfId="1132"/>
    <cellStyle name="Normal 5 3 2 2 3 2 2" xfId="34179"/>
    <cellStyle name="Normal 5 3 2 2 3 2 2 2" xfId="34180"/>
    <cellStyle name="Normal 5 3 2 2 3 2 2 3" xfId="34181"/>
    <cellStyle name="Normal 5 3 2 2 3 2 3" xfId="34182"/>
    <cellStyle name="Normal 5 3 2 2 3 2 3 2" xfId="34183"/>
    <cellStyle name="Normal 5 3 2 2 3 2 3 3" xfId="34184"/>
    <cellStyle name="Normal 5 3 2 2 3 2 4" xfId="34185"/>
    <cellStyle name="Normal 5 3 2 2 3 2 4 2" xfId="34186"/>
    <cellStyle name="Normal 5 3 2 2 3 2 4 3" xfId="34187"/>
    <cellStyle name="Normal 5 3 2 2 3 2 5" xfId="34188"/>
    <cellStyle name="Normal 5 3 2 2 3 2 5 2" xfId="34189"/>
    <cellStyle name="Normal 5 3 2 2 3 2 5 3" xfId="34190"/>
    <cellStyle name="Normal 5 3 2 2 3 2 6" xfId="34191"/>
    <cellStyle name="Normal 5 3 2 2 3 2 7" xfId="34192"/>
    <cellStyle name="Normal 5 3 2 2 3 3" xfId="34193"/>
    <cellStyle name="Normal 5 3 2 2 3 3 2" xfId="34194"/>
    <cellStyle name="Normal 5 3 2 2 3 3 3" xfId="34195"/>
    <cellStyle name="Normal 5 3 2 2 3 4" xfId="34196"/>
    <cellStyle name="Normal 5 3 2 2 3 4 2" xfId="34197"/>
    <cellStyle name="Normal 5 3 2 2 3 4 3" xfId="34198"/>
    <cellStyle name="Normal 5 3 2 2 3 5" xfId="34199"/>
    <cellStyle name="Normal 5 3 2 2 3 5 2" xfId="34200"/>
    <cellStyle name="Normal 5 3 2 2 3 5 3" xfId="34201"/>
    <cellStyle name="Normal 5 3 2 2 3 6" xfId="34202"/>
    <cellStyle name="Normal 5 3 2 2 3 6 2" xfId="34203"/>
    <cellStyle name="Normal 5 3 2 2 3 6 3" xfId="34204"/>
    <cellStyle name="Normal 5 3 2 2 3 7" xfId="34205"/>
    <cellStyle name="Normal 5 3 2 2 3 8" xfId="34206"/>
    <cellStyle name="Normal 5 3 2 2 4" xfId="1133"/>
    <cellStyle name="Normal 5 3 2 2 4 2" xfId="34207"/>
    <cellStyle name="Normal 5 3 2 2 4 2 2" xfId="34208"/>
    <cellStyle name="Normal 5 3 2 2 4 2 2 2" xfId="34209"/>
    <cellStyle name="Normal 5 3 2 2 4 2 2 3" xfId="34210"/>
    <cellStyle name="Normal 5 3 2 2 4 2 3" xfId="34211"/>
    <cellStyle name="Normal 5 3 2 2 4 2 3 2" xfId="34212"/>
    <cellStyle name="Normal 5 3 2 2 4 2 3 3" xfId="34213"/>
    <cellStyle name="Normal 5 3 2 2 4 2 4" xfId="34214"/>
    <cellStyle name="Normal 5 3 2 2 4 2 4 2" xfId="34215"/>
    <cellStyle name="Normal 5 3 2 2 4 2 4 3" xfId="34216"/>
    <cellStyle name="Normal 5 3 2 2 4 2 5" xfId="34217"/>
    <cellStyle name="Normal 5 3 2 2 4 2 5 2" xfId="34218"/>
    <cellStyle name="Normal 5 3 2 2 4 2 5 3" xfId="34219"/>
    <cellStyle name="Normal 5 3 2 2 4 2 6" xfId="34220"/>
    <cellStyle name="Normal 5 3 2 2 4 2 7" xfId="34221"/>
    <cellStyle name="Normal 5 3 2 2 4 3" xfId="34222"/>
    <cellStyle name="Normal 5 3 2 2 4 3 2" xfId="34223"/>
    <cellStyle name="Normal 5 3 2 2 4 3 3" xfId="34224"/>
    <cellStyle name="Normal 5 3 2 2 4 4" xfId="34225"/>
    <cellStyle name="Normal 5 3 2 2 4 4 2" xfId="34226"/>
    <cellStyle name="Normal 5 3 2 2 4 4 3" xfId="34227"/>
    <cellStyle name="Normal 5 3 2 2 4 5" xfId="34228"/>
    <cellStyle name="Normal 5 3 2 2 4 5 2" xfId="34229"/>
    <cellStyle name="Normal 5 3 2 2 4 5 3" xfId="34230"/>
    <cellStyle name="Normal 5 3 2 2 4 6" xfId="34231"/>
    <cellStyle name="Normal 5 3 2 2 4 6 2" xfId="34232"/>
    <cellStyle name="Normal 5 3 2 2 4 6 3" xfId="34233"/>
    <cellStyle name="Normal 5 3 2 2 4 7" xfId="34234"/>
    <cellStyle name="Normal 5 3 2 2 4 8" xfId="34235"/>
    <cellStyle name="Normal 5 3 2 2 5" xfId="34236"/>
    <cellStyle name="Normal 5 3 2 2 5 2" xfId="34237"/>
    <cellStyle name="Normal 5 3 2 2 5 2 2" xfId="34238"/>
    <cellStyle name="Normal 5 3 2 2 5 2 3" xfId="34239"/>
    <cellStyle name="Normal 5 3 2 2 5 3" xfId="34240"/>
    <cellStyle name="Normal 5 3 2 2 5 3 2" xfId="34241"/>
    <cellStyle name="Normal 5 3 2 2 5 3 3" xfId="34242"/>
    <cellStyle name="Normal 5 3 2 2 5 4" xfId="34243"/>
    <cellStyle name="Normal 5 3 2 2 5 4 2" xfId="34244"/>
    <cellStyle name="Normal 5 3 2 2 5 4 3" xfId="34245"/>
    <cellStyle name="Normal 5 3 2 2 5 5" xfId="34246"/>
    <cellStyle name="Normal 5 3 2 2 5 5 2" xfId="34247"/>
    <cellStyle name="Normal 5 3 2 2 5 5 3" xfId="34248"/>
    <cellStyle name="Normal 5 3 2 2 5 6" xfId="34249"/>
    <cellStyle name="Normal 5 3 2 2 5 7" xfId="34250"/>
    <cellStyle name="Normal 5 3 2 2 6" xfId="34251"/>
    <cellStyle name="Normal 5 3 2 2 6 2" xfId="34252"/>
    <cellStyle name="Normal 5 3 2 2 6 2 2" xfId="34253"/>
    <cellStyle name="Normal 5 3 2 2 6 2 3" xfId="34254"/>
    <cellStyle name="Normal 5 3 2 2 6 3" xfId="34255"/>
    <cellStyle name="Normal 5 3 2 2 6 3 2" xfId="34256"/>
    <cellStyle name="Normal 5 3 2 2 6 3 3" xfId="34257"/>
    <cellStyle name="Normal 5 3 2 2 6 4" xfId="34258"/>
    <cellStyle name="Normal 5 3 2 2 6 4 2" xfId="34259"/>
    <cellStyle name="Normal 5 3 2 2 6 4 3" xfId="34260"/>
    <cellStyle name="Normal 5 3 2 2 6 5" xfId="34261"/>
    <cellStyle name="Normal 5 3 2 2 6 5 2" xfId="34262"/>
    <cellStyle name="Normal 5 3 2 2 6 5 3" xfId="34263"/>
    <cellStyle name="Normal 5 3 2 2 6 6" xfId="34264"/>
    <cellStyle name="Normal 5 3 2 2 6 7" xfId="34265"/>
    <cellStyle name="Normal 5 3 2 2 7" xfId="34266"/>
    <cellStyle name="Normal 5 3 2 2 7 2" xfId="34267"/>
    <cellStyle name="Normal 5 3 2 2 7 2 2" xfId="34268"/>
    <cellStyle name="Normal 5 3 2 2 7 2 3" xfId="34269"/>
    <cellStyle name="Normal 5 3 2 2 7 3" xfId="34270"/>
    <cellStyle name="Normal 5 3 2 2 7 3 2" xfId="34271"/>
    <cellStyle name="Normal 5 3 2 2 7 3 3" xfId="34272"/>
    <cellStyle name="Normal 5 3 2 2 7 4" xfId="34273"/>
    <cellStyle name="Normal 5 3 2 2 7 4 2" xfId="34274"/>
    <cellStyle name="Normal 5 3 2 2 7 4 3" xfId="34275"/>
    <cellStyle name="Normal 5 3 2 2 7 5" xfId="34276"/>
    <cellStyle name="Normal 5 3 2 2 7 5 2" xfId="34277"/>
    <cellStyle name="Normal 5 3 2 2 7 5 3" xfId="34278"/>
    <cellStyle name="Normal 5 3 2 2 7 6" xfId="34279"/>
    <cellStyle name="Normal 5 3 2 2 7 7" xfId="34280"/>
    <cellStyle name="Normal 5 3 2 2 8" xfId="34281"/>
    <cellStyle name="Normal 5 3 2 2 8 2" xfId="34282"/>
    <cellStyle name="Normal 5 3 2 2 8 2 2" xfId="34283"/>
    <cellStyle name="Normal 5 3 2 2 8 2 3" xfId="34284"/>
    <cellStyle name="Normal 5 3 2 2 8 3" xfId="34285"/>
    <cellStyle name="Normal 5 3 2 2 8 3 2" xfId="34286"/>
    <cellStyle name="Normal 5 3 2 2 8 3 3" xfId="34287"/>
    <cellStyle name="Normal 5 3 2 2 8 4" xfId="34288"/>
    <cellStyle name="Normal 5 3 2 2 8 4 2" xfId="34289"/>
    <cellStyle name="Normal 5 3 2 2 8 4 3" xfId="34290"/>
    <cellStyle name="Normal 5 3 2 2 8 5" xfId="34291"/>
    <cellStyle name="Normal 5 3 2 2 8 5 2" xfId="34292"/>
    <cellStyle name="Normal 5 3 2 2 8 5 3" xfId="34293"/>
    <cellStyle name="Normal 5 3 2 2 8 6" xfId="34294"/>
    <cellStyle name="Normal 5 3 2 2 8 7" xfId="34295"/>
    <cellStyle name="Normal 5 3 2 2 9" xfId="34296"/>
    <cellStyle name="Normal 5 3 2 2 9 2" xfId="34297"/>
    <cellStyle name="Normal 5 3 2 2 9 3" xfId="34298"/>
    <cellStyle name="Normal 5 3 2 3" xfId="1134"/>
    <cellStyle name="Normal 5 3 2 3 10" xfId="34299"/>
    <cellStyle name="Normal 5 3 2 3 11" xfId="34300"/>
    <cellStyle name="Normal 5 3 2 3 2" xfId="1135"/>
    <cellStyle name="Normal 5 3 2 3 2 2" xfId="1136"/>
    <cellStyle name="Normal 5 3 2 3 2 2 2" xfId="34301"/>
    <cellStyle name="Normal 5 3 2 3 2 2 2 2" xfId="34302"/>
    <cellStyle name="Normal 5 3 2 3 2 2 2 3" xfId="34303"/>
    <cellStyle name="Normal 5 3 2 3 2 2 3" xfId="34304"/>
    <cellStyle name="Normal 5 3 2 3 2 2 3 2" xfId="34305"/>
    <cellStyle name="Normal 5 3 2 3 2 2 3 3" xfId="34306"/>
    <cellStyle name="Normal 5 3 2 3 2 2 4" xfId="34307"/>
    <cellStyle name="Normal 5 3 2 3 2 2 4 2" xfId="34308"/>
    <cellStyle name="Normal 5 3 2 3 2 2 4 3" xfId="34309"/>
    <cellStyle name="Normal 5 3 2 3 2 2 5" xfId="34310"/>
    <cellStyle name="Normal 5 3 2 3 2 2 5 2" xfId="34311"/>
    <cellStyle name="Normal 5 3 2 3 2 2 5 3" xfId="34312"/>
    <cellStyle name="Normal 5 3 2 3 2 2 6" xfId="34313"/>
    <cellStyle name="Normal 5 3 2 3 2 2 7" xfId="34314"/>
    <cellStyle name="Normal 5 3 2 3 2 3" xfId="34315"/>
    <cellStyle name="Normal 5 3 2 3 2 3 2" xfId="34316"/>
    <cellStyle name="Normal 5 3 2 3 2 3 3" xfId="34317"/>
    <cellStyle name="Normal 5 3 2 3 2 4" xfId="34318"/>
    <cellStyle name="Normal 5 3 2 3 2 4 2" xfId="34319"/>
    <cellStyle name="Normal 5 3 2 3 2 4 3" xfId="34320"/>
    <cellStyle name="Normal 5 3 2 3 2 5" xfId="34321"/>
    <cellStyle name="Normal 5 3 2 3 2 5 2" xfId="34322"/>
    <cellStyle name="Normal 5 3 2 3 2 5 3" xfId="34323"/>
    <cellStyle name="Normal 5 3 2 3 2 6" xfId="34324"/>
    <cellStyle name="Normal 5 3 2 3 2 6 2" xfId="34325"/>
    <cellStyle name="Normal 5 3 2 3 2 6 3" xfId="34326"/>
    <cellStyle name="Normal 5 3 2 3 2 7" xfId="34327"/>
    <cellStyle name="Normal 5 3 2 3 2 8" xfId="34328"/>
    <cellStyle name="Normal 5 3 2 3 3" xfId="1137"/>
    <cellStyle name="Normal 5 3 2 3 3 2" xfId="34329"/>
    <cellStyle name="Normal 5 3 2 3 3 2 2" xfId="34330"/>
    <cellStyle name="Normal 5 3 2 3 3 2 3" xfId="34331"/>
    <cellStyle name="Normal 5 3 2 3 3 3" xfId="34332"/>
    <cellStyle name="Normal 5 3 2 3 3 3 2" xfId="34333"/>
    <cellStyle name="Normal 5 3 2 3 3 3 3" xfId="34334"/>
    <cellStyle name="Normal 5 3 2 3 3 4" xfId="34335"/>
    <cellStyle name="Normal 5 3 2 3 3 4 2" xfId="34336"/>
    <cellStyle name="Normal 5 3 2 3 3 4 3" xfId="34337"/>
    <cellStyle name="Normal 5 3 2 3 3 5" xfId="34338"/>
    <cellStyle name="Normal 5 3 2 3 3 5 2" xfId="34339"/>
    <cellStyle name="Normal 5 3 2 3 3 5 3" xfId="34340"/>
    <cellStyle name="Normal 5 3 2 3 3 6" xfId="34341"/>
    <cellStyle name="Normal 5 3 2 3 3 7" xfId="34342"/>
    <cellStyle name="Normal 5 3 2 3 4" xfId="34343"/>
    <cellStyle name="Normal 5 3 2 3 4 2" xfId="34344"/>
    <cellStyle name="Normal 5 3 2 3 4 2 2" xfId="34345"/>
    <cellStyle name="Normal 5 3 2 3 4 2 3" xfId="34346"/>
    <cellStyle name="Normal 5 3 2 3 4 3" xfId="34347"/>
    <cellStyle name="Normal 5 3 2 3 4 3 2" xfId="34348"/>
    <cellStyle name="Normal 5 3 2 3 4 3 3" xfId="34349"/>
    <cellStyle name="Normal 5 3 2 3 4 4" xfId="34350"/>
    <cellStyle name="Normal 5 3 2 3 4 4 2" xfId="34351"/>
    <cellStyle name="Normal 5 3 2 3 4 4 3" xfId="34352"/>
    <cellStyle name="Normal 5 3 2 3 4 5" xfId="34353"/>
    <cellStyle name="Normal 5 3 2 3 4 5 2" xfId="34354"/>
    <cellStyle name="Normal 5 3 2 3 4 5 3" xfId="34355"/>
    <cellStyle name="Normal 5 3 2 3 4 6" xfId="34356"/>
    <cellStyle name="Normal 5 3 2 3 4 7" xfId="34357"/>
    <cellStyle name="Normal 5 3 2 3 5" xfId="34358"/>
    <cellStyle name="Normal 5 3 2 3 5 2" xfId="34359"/>
    <cellStyle name="Normal 5 3 2 3 5 2 2" xfId="34360"/>
    <cellStyle name="Normal 5 3 2 3 5 2 3" xfId="34361"/>
    <cellStyle name="Normal 5 3 2 3 5 3" xfId="34362"/>
    <cellStyle name="Normal 5 3 2 3 5 3 2" xfId="34363"/>
    <cellStyle name="Normal 5 3 2 3 5 3 3" xfId="34364"/>
    <cellStyle name="Normal 5 3 2 3 5 4" xfId="34365"/>
    <cellStyle name="Normal 5 3 2 3 5 4 2" xfId="34366"/>
    <cellStyle name="Normal 5 3 2 3 5 4 3" xfId="34367"/>
    <cellStyle name="Normal 5 3 2 3 5 5" xfId="34368"/>
    <cellStyle name="Normal 5 3 2 3 5 5 2" xfId="34369"/>
    <cellStyle name="Normal 5 3 2 3 5 5 3" xfId="34370"/>
    <cellStyle name="Normal 5 3 2 3 5 6" xfId="34371"/>
    <cellStyle name="Normal 5 3 2 3 5 7" xfId="34372"/>
    <cellStyle name="Normal 5 3 2 3 6" xfId="34373"/>
    <cellStyle name="Normal 5 3 2 3 6 2" xfId="34374"/>
    <cellStyle name="Normal 5 3 2 3 6 3" xfId="34375"/>
    <cellStyle name="Normal 5 3 2 3 7" xfId="34376"/>
    <cellStyle name="Normal 5 3 2 3 7 2" xfId="34377"/>
    <cellStyle name="Normal 5 3 2 3 7 3" xfId="34378"/>
    <cellStyle name="Normal 5 3 2 3 8" xfId="34379"/>
    <cellStyle name="Normal 5 3 2 3 8 2" xfId="34380"/>
    <cellStyle name="Normal 5 3 2 3 8 3" xfId="34381"/>
    <cellStyle name="Normal 5 3 2 3 9" xfId="34382"/>
    <cellStyle name="Normal 5 3 2 3 9 2" xfId="34383"/>
    <cellStyle name="Normal 5 3 2 3 9 3" xfId="34384"/>
    <cellStyle name="Normal 5 3 2 4" xfId="1138"/>
    <cellStyle name="Normal 5 3 2 4 2" xfId="1139"/>
    <cellStyle name="Normal 5 3 2 4 2 2" xfId="34385"/>
    <cellStyle name="Normal 5 3 2 4 2 2 2" xfId="34386"/>
    <cellStyle name="Normal 5 3 2 4 2 2 3" xfId="34387"/>
    <cellStyle name="Normal 5 3 2 4 2 3" xfId="34388"/>
    <cellStyle name="Normal 5 3 2 4 2 3 2" xfId="34389"/>
    <cellStyle name="Normal 5 3 2 4 2 3 3" xfId="34390"/>
    <cellStyle name="Normal 5 3 2 4 2 4" xfId="34391"/>
    <cellStyle name="Normal 5 3 2 4 2 4 2" xfId="34392"/>
    <cellStyle name="Normal 5 3 2 4 2 4 3" xfId="34393"/>
    <cellStyle name="Normal 5 3 2 4 2 5" xfId="34394"/>
    <cellStyle name="Normal 5 3 2 4 2 5 2" xfId="34395"/>
    <cellStyle name="Normal 5 3 2 4 2 5 3" xfId="34396"/>
    <cellStyle name="Normal 5 3 2 4 2 6" xfId="34397"/>
    <cellStyle name="Normal 5 3 2 4 2 7" xfId="34398"/>
    <cellStyle name="Normal 5 3 2 4 3" xfId="34399"/>
    <cellStyle name="Normal 5 3 2 4 3 2" xfId="34400"/>
    <cellStyle name="Normal 5 3 2 4 3 3" xfId="34401"/>
    <cellStyle name="Normal 5 3 2 4 4" xfId="34402"/>
    <cellStyle name="Normal 5 3 2 4 4 2" xfId="34403"/>
    <cellStyle name="Normal 5 3 2 4 4 3" xfId="34404"/>
    <cellStyle name="Normal 5 3 2 4 5" xfId="34405"/>
    <cellStyle name="Normal 5 3 2 4 5 2" xfId="34406"/>
    <cellStyle name="Normal 5 3 2 4 5 3" xfId="34407"/>
    <cellStyle name="Normal 5 3 2 4 6" xfId="34408"/>
    <cellStyle name="Normal 5 3 2 4 6 2" xfId="34409"/>
    <cellStyle name="Normal 5 3 2 4 6 3" xfId="34410"/>
    <cellStyle name="Normal 5 3 2 4 7" xfId="34411"/>
    <cellStyle name="Normal 5 3 2 4 8" xfId="34412"/>
    <cellStyle name="Normal 5 3 2 5" xfId="1140"/>
    <cellStyle name="Normal 5 3 2 5 2" xfId="34413"/>
    <cellStyle name="Normal 5 3 2 5 2 2" xfId="34414"/>
    <cellStyle name="Normal 5 3 2 5 2 2 2" xfId="34415"/>
    <cellStyle name="Normal 5 3 2 5 2 2 3" xfId="34416"/>
    <cellStyle name="Normal 5 3 2 5 2 3" xfId="34417"/>
    <cellStyle name="Normal 5 3 2 5 2 3 2" xfId="34418"/>
    <cellStyle name="Normal 5 3 2 5 2 3 3" xfId="34419"/>
    <cellStyle name="Normal 5 3 2 5 2 4" xfId="34420"/>
    <cellStyle name="Normal 5 3 2 5 2 4 2" xfId="34421"/>
    <cellStyle name="Normal 5 3 2 5 2 4 3" xfId="34422"/>
    <cellStyle name="Normal 5 3 2 5 2 5" xfId="34423"/>
    <cellStyle name="Normal 5 3 2 5 2 5 2" xfId="34424"/>
    <cellStyle name="Normal 5 3 2 5 2 5 3" xfId="34425"/>
    <cellStyle name="Normal 5 3 2 5 2 6" xfId="34426"/>
    <cellStyle name="Normal 5 3 2 5 2 7" xfId="34427"/>
    <cellStyle name="Normal 5 3 2 5 3" xfId="34428"/>
    <cellStyle name="Normal 5 3 2 5 3 2" xfId="34429"/>
    <cellStyle name="Normal 5 3 2 5 3 3" xfId="34430"/>
    <cellStyle name="Normal 5 3 2 5 4" xfId="34431"/>
    <cellStyle name="Normal 5 3 2 5 4 2" xfId="34432"/>
    <cellStyle name="Normal 5 3 2 5 4 3" xfId="34433"/>
    <cellStyle name="Normal 5 3 2 5 5" xfId="34434"/>
    <cellStyle name="Normal 5 3 2 5 5 2" xfId="34435"/>
    <cellStyle name="Normal 5 3 2 5 5 3" xfId="34436"/>
    <cellStyle name="Normal 5 3 2 5 6" xfId="34437"/>
    <cellStyle name="Normal 5 3 2 5 6 2" xfId="34438"/>
    <cellStyle name="Normal 5 3 2 5 6 3" xfId="34439"/>
    <cellStyle name="Normal 5 3 2 5 7" xfId="34440"/>
    <cellStyle name="Normal 5 3 2 5 8" xfId="34441"/>
    <cellStyle name="Normal 5 3 2 6" xfId="34442"/>
    <cellStyle name="Normal 5 3 2 6 2" xfId="34443"/>
    <cellStyle name="Normal 5 3 2 6 2 2" xfId="34444"/>
    <cellStyle name="Normal 5 3 2 6 2 3" xfId="34445"/>
    <cellStyle name="Normal 5 3 2 6 3" xfId="34446"/>
    <cellStyle name="Normal 5 3 2 6 3 2" xfId="34447"/>
    <cellStyle name="Normal 5 3 2 6 3 3" xfId="34448"/>
    <cellStyle name="Normal 5 3 2 6 4" xfId="34449"/>
    <cellStyle name="Normal 5 3 2 6 4 2" xfId="34450"/>
    <cellStyle name="Normal 5 3 2 6 4 3" xfId="34451"/>
    <cellStyle name="Normal 5 3 2 6 5" xfId="34452"/>
    <cellStyle name="Normal 5 3 2 6 5 2" xfId="34453"/>
    <cellStyle name="Normal 5 3 2 6 5 3" xfId="34454"/>
    <cellStyle name="Normal 5 3 2 6 6" xfId="34455"/>
    <cellStyle name="Normal 5 3 2 6 7" xfId="34456"/>
    <cellStyle name="Normal 5 3 2 7" xfId="34457"/>
    <cellStyle name="Normal 5 3 2 7 2" xfId="34458"/>
    <cellStyle name="Normal 5 3 2 7 2 2" xfId="34459"/>
    <cellStyle name="Normal 5 3 2 7 2 3" xfId="34460"/>
    <cellStyle name="Normal 5 3 2 7 3" xfId="34461"/>
    <cellStyle name="Normal 5 3 2 7 3 2" xfId="34462"/>
    <cellStyle name="Normal 5 3 2 7 3 3" xfId="34463"/>
    <cellStyle name="Normal 5 3 2 7 4" xfId="34464"/>
    <cellStyle name="Normal 5 3 2 7 4 2" xfId="34465"/>
    <cellStyle name="Normal 5 3 2 7 4 3" xfId="34466"/>
    <cellStyle name="Normal 5 3 2 7 5" xfId="34467"/>
    <cellStyle name="Normal 5 3 2 7 5 2" xfId="34468"/>
    <cellStyle name="Normal 5 3 2 7 5 3" xfId="34469"/>
    <cellStyle name="Normal 5 3 2 7 6" xfId="34470"/>
    <cellStyle name="Normal 5 3 2 7 7" xfId="34471"/>
    <cellStyle name="Normal 5 3 2 8" xfId="34472"/>
    <cellStyle name="Normal 5 3 2 8 2" xfId="34473"/>
    <cellStyle name="Normal 5 3 2 8 2 2" xfId="34474"/>
    <cellStyle name="Normal 5 3 2 8 2 3" xfId="34475"/>
    <cellStyle name="Normal 5 3 2 8 3" xfId="34476"/>
    <cellStyle name="Normal 5 3 2 8 3 2" xfId="34477"/>
    <cellStyle name="Normal 5 3 2 8 3 3" xfId="34478"/>
    <cellStyle name="Normal 5 3 2 8 4" xfId="34479"/>
    <cellStyle name="Normal 5 3 2 8 4 2" xfId="34480"/>
    <cellStyle name="Normal 5 3 2 8 4 3" xfId="34481"/>
    <cellStyle name="Normal 5 3 2 8 5" xfId="34482"/>
    <cellStyle name="Normal 5 3 2 8 5 2" xfId="34483"/>
    <cellStyle name="Normal 5 3 2 8 5 3" xfId="34484"/>
    <cellStyle name="Normal 5 3 2 8 6" xfId="34485"/>
    <cellStyle name="Normal 5 3 2 8 7" xfId="34486"/>
    <cellStyle name="Normal 5 3 2 9" xfId="34487"/>
    <cellStyle name="Normal 5 3 2 9 2" xfId="34488"/>
    <cellStyle name="Normal 5 3 2 9 2 2" xfId="34489"/>
    <cellStyle name="Normal 5 3 2 9 2 3" xfId="34490"/>
    <cellStyle name="Normal 5 3 2 9 3" xfId="34491"/>
    <cellStyle name="Normal 5 3 2 9 3 2" xfId="34492"/>
    <cellStyle name="Normal 5 3 2 9 3 3" xfId="34493"/>
    <cellStyle name="Normal 5 3 2 9 4" xfId="34494"/>
    <cellStyle name="Normal 5 3 2 9 4 2" xfId="34495"/>
    <cellStyle name="Normal 5 3 2 9 4 3" xfId="34496"/>
    <cellStyle name="Normal 5 3 2 9 5" xfId="34497"/>
    <cellStyle name="Normal 5 3 2 9 5 2" xfId="34498"/>
    <cellStyle name="Normal 5 3 2 9 5 3" xfId="34499"/>
    <cellStyle name="Normal 5 3 2 9 6" xfId="34500"/>
    <cellStyle name="Normal 5 3 2 9 7" xfId="34501"/>
    <cellStyle name="Normal 5 3 3" xfId="1141"/>
    <cellStyle name="Normal 5 3 3 10" xfId="34502"/>
    <cellStyle name="Normal 5 3 3 10 2" xfId="34503"/>
    <cellStyle name="Normal 5 3 3 10 3" xfId="34504"/>
    <cellStyle name="Normal 5 3 3 11" xfId="34505"/>
    <cellStyle name="Normal 5 3 3 11 2" xfId="34506"/>
    <cellStyle name="Normal 5 3 3 11 3" xfId="34507"/>
    <cellStyle name="Normal 5 3 3 12" xfId="34508"/>
    <cellStyle name="Normal 5 3 3 12 2" xfId="34509"/>
    <cellStyle name="Normal 5 3 3 12 3" xfId="34510"/>
    <cellStyle name="Normal 5 3 3 13" xfId="34511"/>
    <cellStyle name="Normal 5 3 3 14" xfId="34512"/>
    <cellStyle name="Normal 5 3 3 2" xfId="1142"/>
    <cellStyle name="Normal 5 3 3 2 10" xfId="34513"/>
    <cellStyle name="Normal 5 3 3 2 11" xfId="34514"/>
    <cellStyle name="Normal 5 3 3 2 2" xfId="1143"/>
    <cellStyle name="Normal 5 3 3 2 2 2" xfId="34515"/>
    <cellStyle name="Normal 5 3 3 2 2 2 2" xfId="34516"/>
    <cellStyle name="Normal 5 3 3 2 2 2 2 2" xfId="34517"/>
    <cellStyle name="Normal 5 3 3 2 2 2 2 3" xfId="34518"/>
    <cellStyle name="Normal 5 3 3 2 2 2 3" xfId="34519"/>
    <cellStyle name="Normal 5 3 3 2 2 2 3 2" xfId="34520"/>
    <cellStyle name="Normal 5 3 3 2 2 2 3 3" xfId="34521"/>
    <cellStyle name="Normal 5 3 3 2 2 2 4" xfId="34522"/>
    <cellStyle name="Normal 5 3 3 2 2 2 4 2" xfId="34523"/>
    <cellStyle name="Normal 5 3 3 2 2 2 4 3" xfId="34524"/>
    <cellStyle name="Normal 5 3 3 2 2 2 5" xfId="34525"/>
    <cellStyle name="Normal 5 3 3 2 2 2 5 2" xfId="34526"/>
    <cellStyle name="Normal 5 3 3 2 2 2 5 3" xfId="34527"/>
    <cellStyle name="Normal 5 3 3 2 2 2 6" xfId="34528"/>
    <cellStyle name="Normal 5 3 3 2 2 2 7" xfId="34529"/>
    <cellStyle name="Normal 5 3 3 2 2 3" xfId="34530"/>
    <cellStyle name="Normal 5 3 3 2 2 3 2" xfId="34531"/>
    <cellStyle name="Normal 5 3 3 2 2 3 3" xfId="34532"/>
    <cellStyle name="Normal 5 3 3 2 2 4" xfId="34533"/>
    <cellStyle name="Normal 5 3 3 2 2 4 2" xfId="34534"/>
    <cellStyle name="Normal 5 3 3 2 2 4 3" xfId="34535"/>
    <cellStyle name="Normal 5 3 3 2 2 5" xfId="34536"/>
    <cellStyle name="Normal 5 3 3 2 2 5 2" xfId="34537"/>
    <cellStyle name="Normal 5 3 3 2 2 5 3" xfId="34538"/>
    <cellStyle name="Normal 5 3 3 2 2 6" xfId="34539"/>
    <cellStyle name="Normal 5 3 3 2 2 6 2" xfId="34540"/>
    <cellStyle name="Normal 5 3 3 2 2 6 3" xfId="34541"/>
    <cellStyle name="Normal 5 3 3 2 2 7" xfId="34542"/>
    <cellStyle name="Normal 5 3 3 2 2 8" xfId="34543"/>
    <cellStyle name="Normal 5 3 3 2 3" xfId="34544"/>
    <cellStyle name="Normal 5 3 3 2 3 2" xfId="34545"/>
    <cellStyle name="Normal 5 3 3 2 3 2 2" xfId="34546"/>
    <cellStyle name="Normal 5 3 3 2 3 2 3" xfId="34547"/>
    <cellStyle name="Normal 5 3 3 2 3 3" xfId="34548"/>
    <cellStyle name="Normal 5 3 3 2 3 3 2" xfId="34549"/>
    <cellStyle name="Normal 5 3 3 2 3 3 3" xfId="34550"/>
    <cellStyle name="Normal 5 3 3 2 3 4" xfId="34551"/>
    <cellStyle name="Normal 5 3 3 2 3 4 2" xfId="34552"/>
    <cellStyle name="Normal 5 3 3 2 3 4 3" xfId="34553"/>
    <cellStyle name="Normal 5 3 3 2 3 5" xfId="34554"/>
    <cellStyle name="Normal 5 3 3 2 3 5 2" xfId="34555"/>
    <cellStyle name="Normal 5 3 3 2 3 5 3" xfId="34556"/>
    <cellStyle name="Normal 5 3 3 2 3 6" xfId="34557"/>
    <cellStyle name="Normal 5 3 3 2 3 7" xfId="34558"/>
    <cellStyle name="Normal 5 3 3 2 4" xfId="34559"/>
    <cellStyle name="Normal 5 3 3 2 4 2" xfId="34560"/>
    <cellStyle name="Normal 5 3 3 2 4 2 2" xfId="34561"/>
    <cellStyle name="Normal 5 3 3 2 4 2 3" xfId="34562"/>
    <cellStyle name="Normal 5 3 3 2 4 3" xfId="34563"/>
    <cellStyle name="Normal 5 3 3 2 4 3 2" xfId="34564"/>
    <cellStyle name="Normal 5 3 3 2 4 3 3" xfId="34565"/>
    <cellStyle name="Normal 5 3 3 2 4 4" xfId="34566"/>
    <cellStyle name="Normal 5 3 3 2 4 4 2" xfId="34567"/>
    <cellStyle name="Normal 5 3 3 2 4 4 3" xfId="34568"/>
    <cellStyle name="Normal 5 3 3 2 4 5" xfId="34569"/>
    <cellStyle name="Normal 5 3 3 2 4 5 2" xfId="34570"/>
    <cellStyle name="Normal 5 3 3 2 4 5 3" xfId="34571"/>
    <cellStyle name="Normal 5 3 3 2 4 6" xfId="34572"/>
    <cellStyle name="Normal 5 3 3 2 4 7" xfId="34573"/>
    <cellStyle name="Normal 5 3 3 2 5" xfId="34574"/>
    <cellStyle name="Normal 5 3 3 2 5 2" xfId="34575"/>
    <cellStyle name="Normal 5 3 3 2 5 2 2" xfId="34576"/>
    <cellStyle name="Normal 5 3 3 2 5 2 3" xfId="34577"/>
    <cellStyle name="Normal 5 3 3 2 5 3" xfId="34578"/>
    <cellStyle name="Normal 5 3 3 2 5 3 2" xfId="34579"/>
    <cellStyle name="Normal 5 3 3 2 5 3 3" xfId="34580"/>
    <cellStyle name="Normal 5 3 3 2 5 4" xfId="34581"/>
    <cellStyle name="Normal 5 3 3 2 5 4 2" xfId="34582"/>
    <cellStyle name="Normal 5 3 3 2 5 4 3" xfId="34583"/>
    <cellStyle name="Normal 5 3 3 2 5 5" xfId="34584"/>
    <cellStyle name="Normal 5 3 3 2 5 5 2" xfId="34585"/>
    <cellStyle name="Normal 5 3 3 2 5 5 3" xfId="34586"/>
    <cellStyle name="Normal 5 3 3 2 5 6" xfId="34587"/>
    <cellStyle name="Normal 5 3 3 2 5 7" xfId="34588"/>
    <cellStyle name="Normal 5 3 3 2 6" xfId="34589"/>
    <cellStyle name="Normal 5 3 3 2 6 2" xfId="34590"/>
    <cellStyle name="Normal 5 3 3 2 6 3" xfId="34591"/>
    <cellStyle name="Normal 5 3 3 2 7" xfId="34592"/>
    <cellStyle name="Normal 5 3 3 2 7 2" xfId="34593"/>
    <cellStyle name="Normal 5 3 3 2 7 3" xfId="34594"/>
    <cellStyle name="Normal 5 3 3 2 8" xfId="34595"/>
    <cellStyle name="Normal 5 3 3 2 8 2" xfId="34596"/>
    <cellStyle name="Normal 5 3 3 2 8 3" xfId="34597"/>
    <cellStyle name="Normal 5 3 3 2 9" xfId="34598"/>
    <cellStyle name="Normal 5 3 3 2 9 2" xfId="34599"/>
    <cellStyle name="Normal 5 3 3 2 9 3" xfId="34600"/>
    <cellStyle name="Normal 5 3 3 3" xfId="1144"/>
    <cellStyle name="Normal 5 3 3 3 2" xfId="34601"/>
    <cellStyle name="Normal 5 3 3 3 2 2" xfId="34602"/>
    <cellStyle name="Normal 5 3 3 3 2 2 2" xfId="34603"/>
    <cellStyle name="Normal 5 3 3 3 2 2 3" xfId="34604"/>
    <cellStyle name="Normal 5 3 3 3 2 3" xfId="34605"/>
    <cellStyle name="Normal 5 3 3 3 2 3 2" xfId="34606"/>
    <cellStyle name="Normal 5 3 3 3 2 3 3" xfId="34607"/>
    <cellStyle name="Normal 5 3 3 3 2 4" xfId="34608"/>
    <cellStyle name="Normal 5 3 3 3 2 4 2" xfId="34609"/>
    <cellStyle name="Normal 5 3 3 3 2 4 3" xfId="34610"/>
    <cellStyle name="Normal 5 3 3 3 2 5" xfId="34611"/>
    <cellStyle name="Normal 5 3 3 3 2 5 2" xfId="34612"/>
    <cellStyle name="Normal 5 3 3 3 2 5 3" xfId="34613"/>
    <cellStyle name="Normal 5 3 3 3 2 6" xfId="34614"/>
    <cellStyle name="Normal 5 3 3 3 2 7" xfId="34615"/>
    <cellStyle name="Normal 5 3 3 3 3" xfId="34616"/>
    <cellStyle name="Normal 5 3 3 3 3 2" xfId="34617"/>
    <cellStyle name="Normal 5 3 3 3 3 3" xfId="34618"/>
    <cellStyle name="Normal 5 3 3 3 4" xfId="34619"/>
    <cellStyle name="Normal 5 3 3 3 4 2" xfId="34620"/>
    <cellStyle name="Normal 5 3 3 3 4 3" xfId="34621"/>
    <cellStyle name="Normal 5 3 3 3 5" xfId="34622"/>
    <cellStyle name="Normal 5 3 3 3 5 2" xfId="34623"/>
    <cellStyle name="Normal 5 3 3 3 5 3" xfId="34624"/>
    <cellStyle name="Normal 5 3 3 3 6" xfId="34625"/>
    <cellStyle name="Normal 5 3 3 3 6 2" xfId="34626"/>
    <cellStyle name="Normal 5 3 3 3 6 3" xfId="34627"/>
    <cellStyle name="Normal 5 3 3 3 7" xfId="34628"/>
    <cellStyle name="Normal 5 3 3 3 8" xfId="34629"/>
    <cellStyle name="Normal 5 3 3 4" xfId="34630"/>
    <cellStyle name="Normal 5 3 3 4 2" xfId="34631"/>
    <cellStyle name="Normal 5 3 3 4 2 2" xfId="34632"/>
    <cellStyle name="Normal 5 3 3 4 2 2 2" xfId="34633"/>
    <cellStyle name="Normal 5 3 3 4 2 2 3" xfId="34634"/>
    <cellStyle name="Normal 5 3 3 4 2 3" xfId="34635"/>
    <cellStyle name="Normal 5 3 3 4 2 3 2" xfId="34636"/>
    <cellStyle name="Normal 5 3 3 4 2 3 3" xfId="34637"/>
    <cellStyle name="Normal 5 3 3 4 2 4" xfId="34638"/>
    <cellStyle name="Normal 5 3 3 4 2 4 2" xfId="34639"/>
    <cellStyle name="Normal 5 3 3 4 2 4 3" xfId="34640"/>
    <cellStyle name="Normal 5 3 3 4 2 5" xfId="34641"/>
    <cellStyle name="Normal 5 3 3 4 2 5 2" xfId="34642"/>
    <cellStyle name="Normal 5 3 3 4 2 5 3" xfId="34643"/>
    <cellStyle name="Normal 5 3 3 4 2 6" xfId="34644"/>
    <cellStyle name="Normal 5 3 3 4 2 7" xfId="34645"/>
    <cellStyle name="Normal 5 3 3 4 3" xfId="34646"/>
    <cellStyle name="Normal 5 3 3 4 3 2" xfId="34647"/>
    <cellStyle name="Normal 5 3 3 4 3 3" xfId="34648"/>
    <cellStyle name="Normal 5 3 3 4 4" xfId="34649"/>
    <cellStyle name="Normal 5 3 3 4 4 2" xfId="34650"/>
    <cellStyle name="Normal 5 3 3 4 4 3" xfId="34651"/>
    <cellStyle name="Normal 5 3 3 4 5" xfId="34652"/>
    <cellStyle name="Normal 5 3 3 4 5 2" xfId="34653"/>
    <cellStyle name="Normal 5 3 3 4 5 3" xfId="34654"/>
    <cellStyle name="Normal 5 3 3 4 6" xfId="34655"/>
    <cellStyle name="Normal 5 3 3 4 6 2" xfId="34656"/>
    <cellStyle name="Normal 5 3 3 4 6 3" xfId="34657"/>
    <cellStyle name="Normal 5 3 3 4 7" xfId="34658"/>
    <cellStyle name="Normal 5 3 3 4 8" xfId="34659"/>
    <cellStyle name="Normal 5 3 3 5" xfId="34660"/>
    <cellStyle name="Normal 5 3 3 5 2" xfId="34661"/>
    <cellStyle name="Normal 5 3 3 5 2 2" xfId="34662"/>
    <cellStyle name="Normal 5 3 3 5 2 3" xfId="34663"/>
    <cellStyle name="Normal 5 3 3 5 3" xfId="34664"/>
    <cellStyle name="Normal 5 3 3 5 3 2" xfId="34665"/>
    <cellStyle name="Normal 5 3 3 5 3 3" xfId="34666"/>
    <cellStyle name="Normal 5 3 3 5 4" xfId="34667"/>
    <cellStyle name="Normal 5 3 3 5 4 2" xfId="34668"/>
    <cellStyle name="Normal 5 3 3 5 4 3" xfId="34669"/>
    <cellStyle name="Normal 5 3 3 5 5" xfId="34670"/>
    <cellStyle name="Normal 5 3 3 5 5 2" xfId="34671"/>
    <cellStyle name="Normal 5 3 3 5 5 3" xfId="34672"/>
    <cellStyle name="Normal 5 3 3 5 6" xfId="34673"/>
    <cellStyle name="Normal 5 3 3 5 7" xfId="34674"/>
    <cellStyle name="Normal 5 3 3 6" xfId="34675"/>
    <cellStyle name="Normal 5 3 3 6 2" xfId="34676"/>
    <cellStyle name="Normal 5 3 3 6 2 2" xfId="34677"/>
    <cellStyle name="Normal 5 3 3 6 2 3" xfId="34678"/>
    <cellStyle name="Normal 5 3 3 6 3" xfId="34679"/>
    <cellStyle name="Normal 5 3 3 6 3 2" xfId="34680"/>
    <cellStyle name="Normal 5 3 3 6 3 3" xfId="34681"/>
    <cellStyle name="Normal 5 3 3 6 4" xfId="34682"/>
    <cellStyle name="Normal 5 3 3 6 4 2" xfId="34683"/>
    <cellStyle name="Normal 5 3 3 6 4 3" xfId="34684"/>
    <cellStyle name="Normal 5 3 3 6 5" xfId="34685"/>
    <cellStyle name="Normal 5 3 3 6 5 2" xfId="34686"/>
    <cellStyle name="Normal 5 3 3 6 5 3" xfId="34687"/>
    <cellStyle name="Normal 5 3 3 6 6" xfId="34688"/>
    <cellStyle name="Normal 5 3 3 6 7" xfId="34689"/>
    <cellStyle name="Normal 5 3 3 7" xfId="34690"/>
    <cellStyle name="Normal 5 3 3 7 2" xfId="34691"/>
    <cellStyle name="Normal 5 3 3 7 2 2" xfId="34692"/>
    <cellStyle name="Normal 5 3 3 7 2 3" xfId="34693"/>
    <cellStyle name="Normal 5 3 3 7 3" xfId="34694"/>
    <cellStyle name="Normal 5 3 3 7 3 2" xfId="34695"/>
    <cellStyle name="Normal 5 3 3 7 3 3" xfId="34696"/>
    <cellStyle name="Normal 5 3 3 7 4" xfId="34697"/>
    <cellStyle name="Normal 5 3 3 7 4 2" xfId="34698"/>
    <cellStyle name="Normal 5 3 3 7 4 3" xfId="34699"/>
    <cellStyle name="Normal 5 3 3 7 5" xfId="34700"/>
    <cellStyle name="Normal 5 3 3 7 5 2" xfId="34701"/>
    <cellStyle name="Normal 5 3 3 7 5 3" xfId="34702"/>
    <cellStyle name="Normal 5 3 3 7 6" xfId="34703"/>
    <cellStyle name="Normal 5 3 3 7 7" xfId="34704"/>
    <cellStyle name="Normal 5 3 3 8" xfId="34705"/>
    <cellStyle name="Normal 5 3 3 8 2" xfId="34706"/>
    <cellStyle name="Normal 5 3 3 8 2 2" xfId="34707"/>
    <cellStyle name="Normal 5 3 3 8 2 3" xfId="34708"/>
    <cellStyle name="Normal 5 3 3 8 3" xfId="34709"/>
    <cellStyle name="Normal 5 3 3 8 3 2" xfId="34710"/>
    <cellStyle name="Normal 5 3 3 8 3 3" xfId="34711"/>
    <cellStyle name="Normal 5 3 3 8 4" xfId="34712"/>
    <cellStyle name="Normal 5 3 3 8 4 2" xfId="34713"/>
    <cellStyle name="Normal 5 3 3 8 4 3" xfId="34714"/>
    <cellStyle name="Normal 5 3 3 8 5" xfId="34715"/>
    <cellStyle name="Normal 5 3 3 8 5 2" xfId="34716"/>
    <cellStyle name="Normal 5 3 3 8 5 3" xfId="34717"/>
    <cellStyle name="Normal 5 3 3 8 6" xfId="34718"/>
    <cellStyle name="Normal 5 3 3 8 7" xfId="34719"/>
    <cellStyle name="Normal 5 3 3 9" xfId="34720"/>
    <cellStyle name="Normal 5 3 3 9 2" xfId="34721"/>
    <cellStyle name="Normal 5 3 3 9 3" xfId="34722"/>
    <cellStyle name="Normal 5 3 4" xfId="1145"/>
    <cellStyle name="Normal 5 3 4 10" xfId="34723"/>
    <cellStyle name="Normal 5 3 4 11" xfId="34724"/>
    <cellStyle name="Normal 5 3 4 2" xfId="1146"/>
    <cellStyle name="Normal 5 3 4 2 2" xfId="1147"/>
    <cellStyle name="Normal 5 3 4 2 2 2" xfId="34725"/>
    <cellStyle name="Normal 5 3 4 2 2 2 2" xfId="34726"/>
    <cellStyle name="Normal 5 3 4 2 2 2 3" xfId="34727"/>
    <cellStyle name="Normal 5 3 4 2 2 3" xfId="34728"/>
    <cellStyle name="Normal 5 3 4 2 2 3 2" xfId="34729"/>
    <cellStyle name="Normal 5 3 4 2 2 3 3" xfId="34730"/>
    <cellStyle name="Normal 5 3 4 2 2 4" xfId="34731"/>
    <cellStyle name="Normal 5 3 4 2 2 4 2" xfId="34732"/>
    <cellStyle name="Normal 5 3 4 2 2 4 3" xfId="34733"/>
    <cellStyle name="Normal 5 3 4 2 2 5" xfId="34734"/>
    <cellStyle name="Normal 5 3 4 2 2 5 2" xfId="34735"/>
    <cellStyle name="Normal 5 3 4 2 2 5 3" xfId="34736"/>
    <cellStyle name="Normal 5 3 4 2 2 6" xfId="34737"/>
    <cellStyle name="Normal 5 3 4 2 2 7" xfId="34738"/>
    <cellStyle name="Normal 5 3 4 2 3" xfId="34739"/>
    <cellStyle name="Normal 5 3 4 2 3 2" xfId="34740"/>
    <cellStyle name="Normal 5 3 4 2 3 3" xfId="34741"/>
    <cellStyle name="Normal 5 3 4 2 4" xfId="34742"/>
    <cellStyle name="Normal 5 3 4 2 4 2" xfId="34743"/>
    <cellStyle name="Normal 5 3 4 2 4 3" xfId="34744"/>
    <cellStyle name="Normal 5 3 4 2 5" xfId="34745"/>
    <cellStyle name="Normal 5 3 4 2 5 2" xfId="34746"/>
    <cellStyle name="Normal 5 3 4 2 5 3" xfId="34747"/>
    <cellStyle name="Normal 5 3 4 2 6" xfId="34748"/>
    <cellStyle name="Normal 5 3 4 2 6 2" xfId="34749"/>
    <cellStyle name="Normal 5 3 4 2 6 3" xfId="34750"/>
    <cellStyle name="Normal 5 3 4 2 7" xfId="34751"/>
    <cellStyle name="Normal 5 3 4 2 8" xfId="34752"/>
    <cellStyle name="Normal 5 3 4 3" xfId="1148"/>
    <cellStyle name="Normal 5 3 4 3 2" xfId="34753"/>
    <cellStyle name="Normal 5 3 4 3 2 2" xfId="34754"/>
    <cellStyle name="Normal 5 3 4 3 2 3" xfId="34755"/>
    <cellStyle name="Normal 5 3 4 3 3" xfId="34756"/>
    <cellStyle name="Normal 5 3 4 3 3 2" xfId="34757"/>
    <cellStyle name="Normal 5 3 4 3 3 3" xfId="34758"/>
    <cellStyle name="Normal 5 3 4 3 4" xfId="34759"/>
    <cellStyle name="Normal 5 3 4 3 4 2" xfId="34760"/>
    <cellStyle name="Normal 5 3 4 3 4 3" xfId="34761"/>
    <cellStyle name="Normal 5 3 4 3 5" xfId="34762"/>
    <cellStyle name="Normal 5 3 4 3 5 2" xfId="34763"/>
    <cellStyle name="Normal 5 3 4 3 5 3" xfId="34764"/>
    <cellStyle name="Normal 5 3 4 3 6" xfId="34765"/>
    <cellStyle name="Normal 5 3 4 3 7" xfId="34766"/>
    <cellStyle name="Normal 5 3 4 4" xfId="34767"/>
    <cellStyle name="Normal 5 3 4 4 2" xfId="34768"/>
    <cellStyle name="Normal 5 3 4 4 2 2" xfId="34769"/>
    <cellStyle name="Normal 5 3 4 4 2 3" xfId="34770"/>
    <cellStyle name="Normal 5 3 4 4 3" xfId="34771"/>
    <cellStyle name="Normal 5 3 4 4 3 2" xfId="34772"/>
    <cellStyle name="Normal 5 3 4 4 3 3" xfId="34773"/>
    <cellStyle name="Normal 5 3 4 4 4" xfId="34774"/>
    <cellStyle name="Normal 5 3 4 4 4 2" xfId="34775"/>
    <cellStyle name="Normal 5 3 4 4 4 3" xfId="34776"/>
    <cellStyle name="Normal 5 3 4 4 5" xfId="34777"/>
    <cellStyle name="Normal 5 3 4 4 5 2" xfId="34778"/>
    <cellStyle name="Normal 5 3 4 4 5 3" xfId="34779"/>
    <cellStyle name="Normal 5 3 4 4 6" xfId="34780"/>
    <cellStyle name="Normal 5 3 4 4 7" xfId="34781"/>
    <cellStyle name="Normal 5 3 4 5" xfId="34782"/>
    <cellStyle name="Normal 5 3 4 5 2" xfId="34783"/>
    <cellStyle name="Normal 5 3 4 5 2 2" xfId="34784"/>
    <cellStyle name="Normal 5 3 4 5 2 3" xfId="34785"/>
    <cellStyle name="Normal 5 3 4 5 3" xfId="34786"/>
    <cellStyle name="Normal 5 3 4 5 3 2" xfId="34787"/>
    <cellStyle name="Normal 5 3 4 5 3 3" xfId="34788"/>
    <cellStyle name="Normal 5 3 4 5 4" xfId="34789"/>
    <cellStyle name="Normal 5 3 4 5 4 2" xfId="34790"/>
    <cellStyle name="Normal 5 3 4 5 4 3" xfId="34791"/>
    <cellStyle name="Normal 5 3 4 5 5" xfId="34792"/>
    <cellStyle name="Normal 5 3 4 5 5 2" xfId="34793"/>
    <cellStyle name="Normal 5 3 4 5 5 3" xfId="34794"/>
    <cellStyle name="Normal 5 3 4 5 6" xfId="34795"/>
    <cellStyle name="Normal 5 3 4 5 7" xfId="34796"/>
    <cellStyle name="Normal 5 3 4 6" xfId="34797"/>
    <cellStyle name="Normal 5 3 4 6 2" xfId="34798"/>
    <cellStyle name="Normal 5 3 4 6 3" xfId="34799"/>
    <cellStyle name="Normal 5 3 4 7" xfId="34800"/>
    <cellStyle name="Normal 5 3 4 7 2" xfId="34801"/>
    <cellStyle name="Normal 5 3 4 7 3" xfId="34802"/>
    <cellStyle name="Normal 5 3 4 8" xfId="34803"/>
    <cellStyle name="Normal 5 3 4 8 2" xfId="34804"/>
    <cellStyle name="Normal 5 3 4 8 3" xfId="34805"/>
    <cellStyle name="Normal 5 3 4 9" xfId="34806"/>
    <cellStyle name="Normal 5 3 4 9 2" xfId="34807"/>
    <cellStyle name="Normal 5 3 4 9 3" xfId="34808"/>
    <cellStyle name="Normal 5 3 5" xfId="34809"/>
    <cellStyle name="Normal 5 3 5 2" xfId="34810"/>
    <cellStyle name="Normal 5 3 5 2 2" xfId="34811"/>
    <cellStyle name="Normal 5 3 5 2 2 2" xfId="34812"/>
    <cellStyle name="Normal 5 3 5 2 2 3" xfId="34813"/>
    <cellStyle name="Normal 5 3 5 2 3" xfId="34814"/>
    <cellStyle name="Normal 5 3 5 2 3 2" xfId="34815"/>
    <cellStyle name="Normal 5 3 5 2 3 3" xfId="34816"/>
    <cellStyle name="Normal 5 3 5 2 4" xfId="34817"/>
    <cellStyle name="Normal 5 3 5 2 4 2" xfId="34818"/>
    <cellStyle name="Normal 5 3 5 2 4 3" xfId="34819"/>
    <cellStyle name="Normal 5 3 5 2 5" xfId="34820"/>
    <cellStyle name="Normal 5 3 5 2 5 2" xfId="34821"/>
    <cellStyle name="Normal 5 3 5 2 5 3" xfId="34822"/>
    <cellStyle name="Normal 5 3 5 2 6" xfId="34823"/>
    <cellStyle name="Normal 5 3 5 2 7" xfId="34824"/>
    <cellStyle name="Normal 5 3 5 3" xfId="34825"/>
    <cellStyle name="Normal 5 3 5 3 2" xfId="34826"/>
    <cellStyle name="Normal 5 3 5 3 3" xfId="34827"/>
    <cellStyle name="Normal 5 3 5 4" xfId="34828"/>
    <cellStyle name="Normal 5 3 5 4 2" xfId="34829"/>
    <cellStyle name="Normal 5 3 5 4 3" xfId="34830"/>
    <cellStyle name="Normal 5 3 5 5" xfId="34831"/>
    <cellStyle name="Normal 5 3 5 5 2" xfId="34832"/>
    <cellStyle name="Normal 5 3 5 5 3" xfId="34833"/>
    <cellStyle name="Normal 5 3 5 6" xfId="34834"/>
    <cellStyle name="Normal 5 3 5 6 2" xfId="34835"/>
    <cellStyle name="Normal 5 3 5 6 3" xfId="34836"/>
    <cellStyle name="Normal 5 3 5 7" xfId="34837"/>
    <cellStyle name="Normal 5 3 5 8" xfId="34838"/>
    <cellStyle name="Normal 5 3 6" xfId="34839"/>
    <cellStyle name="Normal 5 3 6 2" xfId="34840"/>
    <cellStyle name="Normal 5 3 6 2 2" xfId="34841"/>
    <cellStyle name="Normal 5 3 6 2 2 2" xfId="34842"/>
    <cellStyle name="Normal 5 3 6 2 2 3" xfId="34843"/>
    <cellStyle name="Normal 5 3 6 2 3" xfId="34844"/>
    <cellStyle name="Normal 5 3 6 2 3 2" xfId="34845"/>
    <cellStyle name="Normal 5 3 6 2 3 3" xfId="34846"/>
    <cellStyle name="Normal 5 3 6 2 4" xfId="34847"/>
    <cellStyle name="Normal 5 3 6 2 4 2" xfId="34848"/>
    <cellStyle name="Normal 5 3 6 2 4 3" xfId="34849"/>
    <cellStyle name="Normal 5 3 6 2 5" xfId="34850"/>
    <cellStyle name="Normal 5 3 6 2 5 2" xfId="34851"/>
    <cellStyle name="Normal 5 3 6 2 5 3" xfId="34852"/>
    <cellStyle name="Normal 5 3 6 2 6" xfId="34853"/>
    <cellStyle name="Normal 5 3 6 2 7" xfId="34854"/>
    <cellStyle name="Normal 5 3 6 3" xfId="34855"/>
    <cellStyle name="Normal 5 3 6 3 2" xfId="34856"/>
    <cellStyle name="Normal 5 3 6 3 3" xfId="34857"/>
    <cellStyle name="Normal 5 3 6 4" xfId="34858"/>
    <cellStyle name="Normal 5 3 6 4 2" xfId="34859"/>
    <cellStyle name="Normal 5 3 6 4 3" xfId="34860"/>
    <cellStyle name="Normal 5 3 6 5" xfId="34861"/>
    <cellStyle name="Normal 5 3 6 5 2" xfId="34862"/>
    <cellStyle name="Normal 5 3 6 5 3" xfId="34863"/>
    <cellStyle name="Normal 5 3 6 6" xfId="34864"/>
    <cellStyle name="Normal 5 3 6 6 2" xfId="34865"/>
    <cellStyle name="Normal 5 3 6 6 3" xfId="34866"/>
    <cellStyle name="Normal 5 3 6 7" xfId="34867"/>
    <cellStyle name="Normal 5 3 6 8" xfId="34868"/>
    <cellStyle name="Normal 5 3 7" xfId="34869"/>
    <cellStyle name="Normal 5 3 7 2" xfId="34870"/>
    <cellStyle name="Normal 5 3 7 2 2" xfId="34871"/>
    <cellStyle name="Normal 5 3 7 2 3" xfId="34872"/>
    <cellStyle name="Normal 5 3 7 3" xfId="34873"/>
    <cellStyle name="Normal 5 3 7 3 2" xfId="34874"/>
    <cellStyle name="Normal 5 3 7 3 3" xfId="34875"/>
    <cellStyle name="Normal 5 3 7 4" xfId="34876"/>
    <cellStyle name="Normal 5 3 7 4 2" xfId="34877"/>
    <cellStyle name="Normal 5 3 7 4 3" xfId="34878"/>
    <cellStyle name="Normal 5 3 7 5" xfId="34879"/>
    <cellStyle name="Normal 5 3 7 5 2" xfId="34880"/>
    <cellStyle name="Normal 5 3 7 5 3" xfId="34881"/>
    <cellStyle name="Normal 5 3 7 6" xfId="34882"/>
    <cellStyle name="Normal 5 3 7 7" xfId="34883"/>
    <cellStyle name="Normal 5 3 8" xfId="34884"/>
    <cellStyle name="Normal 5 3 8 2" xfId="34885"/>
    <cellStyle name="Normal 5 3 8 2 2" xfId="34886"/>
    <cellStyle name="Normal 5 3 8 2 3" xfId="34887"/>
    <cellStyle name="Normal 5 3 8 3" xfId="34888"/>
    <cellStyle name="Normal 5 3 8 3 2" xfId="34889"/>
    <cellStyle name="Normal 5 3 8 3 3" xfId="34890"/>
    <cellStyle name="Normal 5 3 8 4" xfId="34891"/>
    <cellStyle name="Normal 5 3 8 4 2" xfId="34892"/>
    <cellStyle name="Normal 5 3 8 4 3" xfId="34893"/>
    <cellStyle name="Normal 5 3 8 5" xfId="34894"/>
    <cellStyle name="Normal 5 3 8 5 2" xfId="34895"/>
    <cellStyle name="Normal 5 3 8 5 3" xfId="34896"/>
    <cellStyle name="Normal 5 3 8 6" xfId="34897"/>
    <cellStyle name="Normal 5 3 8 7" xfId="34898"/>
    <cellStyle name="Normal 5 3 9" xfId="34899"/>
    <cellStyle name="Normal 5 3 9 2" xfId="34900"/>
    <cellStyle name="Normal 5 3 9 2 2" xfId="34901"/>
    <cellStyle name="Normal 5 3 9 2 3" xfId="34902"/>
    <cellStyle name="Normal 5 3 9 3" xfId="34903"/>
    <cellStyle name="Normal 5 3 9 3 2" xfId="34904"/>
    <cellStyle name="Normal 5 3 9 3 3" xfId="34905"/>
    <cellStyle name="Normal 5 3 9 4" xfId="34906"/>
    <cellStyle name="Normal 5 3 9 4 2" xfId="34907"/>
    <cellStyle name="Normal 5 3 9 4 3" xfId="34908"/>
    <cellStyle name="Normal 5 3 9 5" xfId="34909"/>
    <cellStyle name="Normal 5 3 9 5 2" xfId="34910"/>
    <cellStyle name="Normal 5 3 9 5 3" xfId="34911"/>
    <cellStyle name="Normal 5 3 9 6" xfId="34912"/>
    <cellStyle name="Normal 5 3 9 7" xfId="34913"/>
    <cellStyle name="Normal 5 4" xfId="1149"/>
    <cellStyle name="Normal 5 4 10" xfId="34914"/>
    <cellStyle name="Normal 5 4 10 2" xfId="34915"/>
    <cellStyle name="Normal 5 4 10 3" xfId="34916"/>
    <cellStyle name="Normal 5 4 11" xfId="34917"/>
    <cellStyle name="Normal 5 4 11 2" xfId="34918"/>
    <cellStyle name="Normal 5 4 11 3" xfId="34919"/>
    <cellStyle name="Normal 5 4 12" xfId="34920"/>
    <cellStyle name="Normal 5 4 12 2" xfId="34921"/>
    <cellStyle name="Normal 5 4 12 3" xfId="34922"/>
    <cellStyle name="Normal 5 4 13" xfId="34923"/>
    <cellStyle name="Normal 5 4 13 2" xfId="34924"/>
    <cellStyle name="Normal 5 4 13 3" xfId="34925"/>
    <cellStyle name="Normal 5 4 14" xfId="34926"/>
    <cellStyle name="Normal 5 4 15" xfId="34927"/>
    <cellStyle name="Normal 5 4 2" xfId="1150"/>
    <cellStyle name="Normal 5 4 2 10" xfId="34928"/>
    <cellStyle name="Normal 5 4 2 10 2" xfId="34929"/>
    <cellStyle name="Normal 5 4 2 10 3" xfId="34930"/>
    <cellStyle name="Normal 5 4 2 11" xfId="34931"/>
    <cellStyle name="Normal 5 4 2 11 2" xfId="34932"/>
    <cellStyle name="Normal 5 4 2 11 3" xfId="34933"/>
    <cellStyle name="Normal 5 4 2 12" xfId="34934"/>
    <cellStyle name="Normal 5 4 2 12 2" xfId="34935"/>
    <cellStyle name="Normal 5 4 2 12 3" xfId="34936"/>
    <cellStyle name="Normal 5 4 2 13" xfId="34937"/>
    <cellStyle name="Normal 5 4 2 14" xfId="34938"/>
    <cellStyle name="Normal 5 4 2 2" xfId="1151"/>
    <cellStyle name="Normal 5 4 2 2 10" xfId="34939"/>
    <cellStyle name="Normal 5 4 2 2 11" xfId="34940"/>
    <cellStyle name="Normal 5 4 2 2 2" xfId="1152"/>
    <cellStyle name="Normal 5 4 2 2 2 2" xfId="1153"/>
    <cellStyle name="Normal 5 4 2 2 2 2 2" xfId="34941"/>
    <cellStyle name="Normal 5 4 2 2 2 2 2 2" xfId="34942"/>
    <cellStyle name="Normal 5 4 2 2 2 2 2 3" xfId="34943"/>
    <cellStyle name="Normal 5 4 2 2 2 2 3" xfId="34944"/>
    <cellStyle name="Normal 5 4 2 2 2 2 3 2" xfId="34945"/>
    <cellStyle name="Normal 5 4 2 2 2 2 3 3" xfId="34946"/>
    <cellStyle name="Normal 5 4 2 2 2 2 4" xfId="34947"/>
    <cellStyle name="Normal 5 4 2 2 2 2 4 2" xfId="34948"/>
    <cellStyle name="Normal 5 4 2 2 2 2 4 3" xfId="34949"/>
    <cellStyle name="Normal 5 4 2 2 2 2 5" xfId="34950"/>
    <cellStyle name="Normal 5 4 2 2 2 2 5 2" xfId="34951"/>
    <cellStyle name="Normal 5 4 2 2 2 2 5 3" xfId="34952"/>
    <cellStyle name="Normal 5 4 2 2 2 2 6" xfId="34953"/>
    <cellStyle name="Normal 5 4 2 2 2 2 7" xfId="34954"/>
    <cellStyle name="Normal 5 4 2 2 2 3" xfId="34955"/>
    <cellStyle name="Normal 5 4 2 2 2 3 2" xfId="34956"/>
    <cellStyle name="Normal 5 4 2 2 2 3 3" xfId="34957"/>
    <cellStyle name="Normal 5 4 2 2 2 4" xfId="34958"/>
    <cellStyle name="Normal 5 4 2 2 2 4 2" xfId="34959"/>
    <cellStyle name="Normal 5 4 2 2 2 4 3" xfId="34960"/>
    <cellStyle name="Normal 5 4 2 2 2 5" xfId="34961"/>
    <cellStyle name="Normal 5 4 2 2 2 5 2" xfId="34962"/>
    <cellStyle name="Normal 5 4 2 2 2 5 3" xfId="34963"/>
    <cellStyle name="Normal 5 4 2 2 2 6" xfId="34964"/>
    <cellStyle name="Normal 5 4 2 2 2 6 2" xfId="34965"/>
    <cellStyle name="Normal 5 4 2 2 2 6 3" xfId="34966"/>
    <cellStyle name="Normal 5 4 2 2 2 7" xfId="34967"/>
    <cellStyle name="Normal 5 4 2 2 2 8" xfId="34968"/>
    <cellStyle name="Normal 5 4 2 2 3" xfId="1154"/>
    <cellStyle name="Normal 5 4 2 2 3 2" xfId="34969"/>
    <cellStyle name="Normal 5 4 2 2 3 2 2" xfId="34970"/>
    <cellStyle name="Normal 5 4 2 2 3 2 3" xfId="34971"/>
    <cellStyle name="Normal 5 4 2 2 3 3" xfId="34972"/>
    <cellStyle name="Normal 5 4 2 2 3 3 2" xfId="34973"/>
    <cellStyle name="Normal 5 4 2 2 3 3 3" xfId="34974"/>
    <cellStyle name="Normal 5 4 2 2 3 4" xfId="34975"/>
    <cellStyle name="Normal 5 4 2 2 3 4 2" xfId="34976"/>
    <cellStyle name="Normal 5 4 2 2 3 4 3" xfId="34977"/>
    <cellStyle name="Normal 5 4 2 2 3 5" xfId="34978"/>
    <cellStyle name="Normal 5 4 2 2 3 5 2" xfId="34979"/>
    <cellStyle name="Normal 5 4 2 2 3 5 3" xfId="34980"/>
    <cellStyle name="Normal 5 4 2 2 3 6" xfId="34981"/>
    <cellStyle name="Normal 5 4 2 2 3 7" xfId="34982"/>
    <cellStyle name="Normal 5 4 2 2 4" xfId="34983"/>
    <cellStyle name="Normal 5 4 2 2 4 2" xfId="34984"/>
    <cellStyle name="Normal 5 4 2 2 4 2 2" xfId="34985"/>
    <cellStyle name="Normal 5 4 2 2 4 2 3" xfId="34986"/>
    <cellStyle name="Normal 5 4 2 2 4 3" xfId="34987"/>
    <cellStyle name="Normal 5 4 2 2 4 3 2" xfId="34988"/>
    <cellStyle name="Normal 5 4 2 2 4 3 3" xfId="34989"/>
    <cellStyle name="Normal 5 4 2 2 4 4" xfId="34990"/>
    <cellStyle name="Normal 5 4 2 2 4 4 2" xfId="34991"/>
    <cellStyle name="Normal 5 4 2 2 4 4 3" xfId="34992"/>
    <cellStyle name="Normal 5 4 2 2 4 5" xfId="34993"/>
    <cellStyle name="Normal 5 4 2 2 4 5 2" xfId="34994"/>
    <cellStyle name="Normal 5 4 2 2 4 5 3" xfId="34995"/>
    <cellStyle name="Normal 5 4 2 2 4 6" xfId="34996"/>
    <cellStyle name="Normal 5 4 2 2 4 7" xfId="34997"/>
    <cellStyle name="Normal 5 4 2 2 5" xfId="34998"/>
    <cellStyle name="Normal 5 4 2 2 5 2" xfId="34999"/>
    <cellStyle name="Normal 5 4 2 2 5 2 2" xfId="35000"/>
    <cellStyle name="Normal 5 4 2 2 5 2 3" xfId="35001"/>
    <cellStyle name="Normal 5 4 2 2 5 3" xfId="35002"/>
    <cellStyle name="Normal 5 4 2 2 5 3 2" xfId="35003"/>
    <cellStyle name="Normal 5 4 2 2 5 3 3" xfId="35004"/>
    <cellStyle name="Normal 5 4 2 2 5 4" xfId="35005"/>
    <cellStyle name="Normal 5 4 2 2 5 4 2" xfId="35006"/>
    <cellStyle name="Normal 5 4 2 2 5 4 3" xfId="35007"/>
    <cellStyle name="Normal 5 4 2 2 5 5" xfId="35008"/>
    <cellStyle name="Normal 5 4 2 2 5 5 2" xfId="35009"/>
    <cellStyle name="Normal 5 4 2 2 5 5 3" xfId="35010"/>
    <cellStyle name="Normal 5 4 2 2 5 6" xfId="35011"/>
    <cellStyle name="Normal 5 4 2 2 5 7" xfId="35012"/>
    <cellStyle name="Normal 5 4 2 2 6" xfId="35013"/>
    <cellStyle name="Normal 5 4 2 2 6 2" xfId="35014"/>
    <cellStyle name="Normal 5 4 2 2 6 3" xfId="35015"/>
    <cellStyle name="Normal 5 4 2 2 7" xfId="35016"/>
    <cellStyle name="Normal 5 4 2 2 7 2" xfId="35017"/>
    <cellStyle name="Normal 5 4 2 2 7 3" xfId="35018"/>
    <cellStyle name="Normal 5 4 2 2 8" xfId="35019"/>
    <cellStyle name="Normal 5 4 2 2 8 2" xfId="35020"/>
    <cellStyle name="Normal 5 4 2 2 8 3" xfId="35021"/>
    <cellStyle name="Normal 5 4 2 2 9" xfId="35022"/>
    <cellStyle name="Normal 5 4 2 2 9 2" xfId="35023"/>
    <cellStyle name="Normal 5 4 2 2 9 3" xfId="35024"/>
    <cellStyle name="Normal 5 4 2 3" xfId="1155"/>
    <cellStyle name="Normal 5 4 2 3 2" xfId="1156"/>
    <cellStyle name="Normal 5 4 2 3 2 2" xfId="35025"/>
    <cellStyle name="Normal 5 4 2 3 2 2 2" xfId="35026"/>
    <cellStyle name="Normal 5 4 2 3 2 2 3" xfId="35027"/>
    <cellStyle name="Normal 5 4 2 3 2 3" xfId="35028"/>
    <cellStyle name="Normal 5 4 2 3 2 3 2" xfId="35029"/>
    <cellStyle name="Normal 5 4 2 3 2 3 3" xfId="35030"/>
    <cellStyle name="Normal 5 4 2 3 2 4" xfId="35031"/>
    <cellStyle name="Normal 5 4 2 3 2 4 2" xfId="35032"/>
    <cellStyle name="Normal 5 4 2 3 2 4 3" xfId="35033"/>
    <cellStyle name="Normal 5 4 2 3 2 5" xfId="35034"/>
    <cellStyle name="Normal 5 4 2 3 2 5 2" xfId="35035"/>
    <cellStyle name="Normal 5 4 2 3 2 5 3" xfId="35036"/>
    <cellStyle name="Normal 5 4 2 3 2 6" xfId="35037"/>
    <cellStyle name="Normal 5 4 2 3 2 7" xfId="35038"/>
    <cellStyle name="Normal 5 4 2 3 3" xfId="35039"/>
    <cellStyle name="Normal 5 4 2 3 3 2" xfId="35040"/>
    <cellStyle name="Normal 5 4 2 3 3 3" xfId="35041"/>
    <cellStyle name="Normal 5 4 2 3 4" xfId="35042"/>
    <cellStyle name="Normal 5 4 2 3 4 2" xfId="35043"/>
    <cellStyle name="Normal 5 4 2 3 4 3" xfId="35044"/>
    <cellStyle name="Normal 5 4 2 3 5" xfId="35045"/>
    <cellStyle name="Normal 5 4 2 3 5 2" xfId="35046"/>
    <cellStyle name="Normal 5 4 2 3 5 3" xfId="35047"/>
    <cellStyle name="Normal 5 4 2 3 6" xfId="35048"/>
    <cellStyle name="Normal 5 4 2 3 6 2" xfId="35049"/>
    <cellStyle name="Normal 5 4 2 3 6 3" xfId="35050"/>
    <cellStyle name="Normal 5 4 2 3 7" xfId="35051"/>
    <cellStyle name="Normal 5 4 2 3 8" xfId="35052"/>
    <cellStyle name="Normal 5 4 2 4" xfId="1157"/>
    <cellStyle name="Normal 5 4 2 4 2" xfId="35053"/>
    <cellStyle name="Normal 5 4 2 4 2 2" xfId="35054"/>
    <cellStyle name="Normal 5 4 2 4 2 2 2" xfId="35055"/>
    <cellStyle name="Normal 5 4 2 4 2 2 3" xfId="35056"/>
    <cellStyle name="Normal 5 4 2 4 2 3" xfId="35057"/>
    <cellStyle name="Normal 5 4 2 4 2 3 2" xfId="35058"/>
    <cellStyle name="Normal 5 4 2 4 2 3 3" xfId="35059"/>
    <cellStyle name="Normal 5 4 2 4 2 4" xfId="35060"/>
    <cellStyle name="Normal 5 4 2 4 2 4 2" xfId="35061"/>
    <cellStyle name="Normal 5 4 2 4 2 4 3" xfId="35062"/>
    <cellStyle name="Normal 5 4 2 4 2 5" xfId="35063"/>
    <cellStyle name="Normal 5 4 2 4 2 5 2" xfId="35064"/>
    <cellStyle name="Normal 5 4 2 4 2 5 3" xfId="35065"/>
    <cellStyle name="Normal 5 4 2 4 2 6" xfId="35066"/>
    <cellStyle name="Normal 5 4 2 4 2 7" xfId="35067"/>
    <cellStyle name="Normal 5 4 2 4 3" xfId="35068"/>
    <cellStyle name="Normal 5 4 2 4 3 2" xfId="35069"/>
    <cellStyle name="Normal 5 4 2 4 3 3" xfId="35070"/>
    <cellStyle name="Normal 5 4 2 4 4" xfId="35071"/>
    <cellStyle name="Normal 5 4 2 4 4 2" xfId="35072"/>
    <cellStyle name="Normal 5 4 2 4 4 3" xfId="35073"/>
    <cellStyle name="Normal 5 4 2 4 5" xfId="35074"/>
    <cellStyle name="Normal 5 4 2 4 5 2" xfId="35075"/>
    <cellStyle name="Normal 5 4 2 4 5 3" xfId="35076"/>
    <cellStyle name="Normal 5 4 2 4 6" xfId="35077"/>
    <cellStyle name="Normal 5 4 2 4 6 2" xfId="35078"/>
    <cellStyle name="Normal 5 4 2 4 6 3" xfId="35079"/>
    <cellStyle name="Normal 5 4 2 4 7" xfId="35080"/>
    <cellStyle name="Normal 5 4 2 4 8" xfId="35081"/>
    <cellStyle name="Normal 5 4 2 5" xfId="35082"/>
    <cellStyle name="Normal 5 4 2 5 2" xfId="35083"/>
    <cellStyle name="Normal 5 4 2 5 2 2" xfId="35084"/>
    <cellStyle name="Normal 5 4 2 5 2 3" xfId="35085"/>
    <cellStyle name="Normal 5 4 2 5 3" xfId="35086"/>
    <cellStyle name="Normal 5 4 2 5 3 2" xfId="35087"/>
    <cellStyle name="Normal 5 4 2 5 3 3" xfId="35088"/>
    <cellStyle name="Normal 5 4 2 5 4" xfId="35089"/>
    <cellStyle name="Normal 5 4 2 5 4 2" xfId="35090"/>
    <cellStyle name="Normal 5 4 2 5 4 3" xfId="35091"/>
    <cellStyle name="Normal 5 4 2 5 5" xfId="35092"/>
    <cellStyle name="Normal 5 4 2 5 5 2" xfId="35093"/>
    <cellStyle name="Normal 5 4 2 5 5 3" xfId="35094"/>
    <cellStyle name="Normal 5 4 2 5 6" xfId="35095"/>
    <cellStyle name="Normal 5 4 2 5 7" xfId="35096"/>
    <cellStyle name="Normal 5 4 2 6" xfId="35097"/>
    <cellStyle name="Normal 5 4 2 6 2" xfId="35098"/>
    <cellStyle name="Normal 5 4 2 6 2 2" xfId="35099"/>
    <cellStyle name="Normal 5 4 2 6 2 3" xfId="35100"/>
    <cellStyle name="Normal 5 4 2 6 3" xfId="35101"/>
    <cellStyle name="Normal 5 4 2 6 3 2" xfId="35102"/>
    <cellStyle name="Normal 5 4 2 6 3 3" xfId="35103"/>
    <cellStyle name="Normal 5 4 2 6 4" xfId="35104"/>
    <cellStyle name="Normal 5 4 2 6 4 2" xfId="35105"/>
    <cellStyle name="Normal 5 4 2 6 4 3" xfId="35106"/>
    <cellStyle name="Normal 5 4 2 6 5" xfId="35107"/>
    <cellStyle name="Normal 5 4 2 6 5 2" xfId="35108"/>
    <cellStyle name="Normal 5 4 2 6 5 3" xfId="35109"/>
    <cellStyle name="Normal 5 4 2 6 6" xfId="35110"/>
    <cellStyle name="Normal 5 4 2 6 7" xfId="35111"/>
    <cellStyle name="Normal 5 4 2 7" xfId="35112"/>
    <cellStyle name="Normal 5 4 2 7 2" xfId="35113"/>
    <cellStyle name="Normal 5 4 2 7 2 2" xfId="35114"/>
    <cellStyle name="Normal 5 4 2 7 2 3" xfId="35115"/>
    <cellStyle name="Normal 5 4 2 7 3" xfId="35116"/>
    <cellStyle name="Normal 5 4 2 7 3 2" xfId="35117"/>
    <cellStyle name="Normal 5 4 2 7 3 3" xfId="35118"/>
    <cellStyle name="Normal 5 4 2 7 4" xfId="35119"/>
    <cellStyle name="Normal 5 4 2 7 4 2" xfId="35120"/>
    <cellStyle name="Normal 5 4 2 7 4 3" xfId="35121"/>
    <cellStyle name="Normal 5 4 2 7 5" xfId="35122"/>
    <cellStyle name="Normal 5 4 2 7 5 2" xfId="35123"/>
    <cellStyle name="Normal 5 4 2 7 5 3" xfId="35124"/>
    <cellStyle name="Normal 5 4 2 7 6" xfId="35125"/>
    <cellStyle name="Normal 5 4 2 7 7" xfId="35126"/>
    <cellStyle name="Normal 5 4 2 8" xfId="35127"/>
    <cellStyle name="Normal 5 4 2 8 2" xfId="35128"/>
    <cellStyle name="Normal 5 4 2 8 2 2" xfId="35129"/>
    <cellStyle name="Normal 5 4 2 8 2 3" xfId="35130"/>
    <cellStyle name="Normal 5 4 2 8 3" xfId="35131"/>
    <cellStyle name="Normal 5 4 2 8 3 2" xfId="35132"/>
    <cellStyle name="Normal 5 4 2 8 3 3" xfId="35133"/>
    <cellStyle name="Normal 5 4 2 8 4" xfId="35134"/>
    <cellStyle name="Normal 5 4 2 8 4 2" xfId="35135"/>
    <cellStyle name="Normal 5 4 2 8 4 3" xfId="35136"/>
    <cellStyle name="Normal 5 4 2 8 5" xfId="35137"/>
    <cellStyle name="Normal 5 4 2 8 5 2" xfId="35138"/>
    <cellStyle name="Normal 5 4 2 8 5 3" xfId="35139"/>
    <cellStyle name="Normal 5 4 2 8 6" xfId="35140"/>
    <cellStyle name="Normal 5 4 2 8 7" xfId="35141"/>
    <cellStyle name="Normal 5 4 2 9" xfId="35142"/>
    <cellStyle name="Normal 5 4 2 9 2" xfId="35143"/>
    <cellStyle name="Normal 5 4 2 9 3" xfId="35144"/>
    <cellStyle name="Normal 5 4 3" xfId="1158"/>
    <cellStyle name="Normal 5 4 3 10" xfId="35145"/>
    <cellStyle name="Normal 5 4 3 11" xfId="35146"/>
    <cellStyle name="Normal 5 4 3 2" xfId="1159"/>
    <cellStyle name="Normal 5 4 3 2 2" xfId="1160"/>
    <cellStyle name="Normal 5 4 3 2 2 2" xfId="35147"/>
    <cellStyle name="Normal 5 4 3 2 2 2 2" xfId="35148"/>
    <cellStyle name="Normal 5 4 3 2 2 2 3" xfId="35149"/>
    <cellStyle name="Normal 5 4 3 2 2 3" xfId="35150"/>
    <cellStyle name="Normal 5 4 3 2 2 3 2" xfId="35151"/>
    <cellStyle name="Normal 5 4 3 2 2 3 3" xfId="35152"/>
    <cellStyle name="Normal 5 4 3 2 2 4" xfId="35153"/>
    <cellStyle name="Normal 5 4 3 2 2 4 2" xfId="35154"/>
    <cellStyle name="Normal 5 4 3 2 2 4 3" xfId="35155"/>
    <cellStyle name="Normal 5 4 3 2 2 5" xfId="35156"/>
    <cellStyle name="Normal 5 4 3 2 2 5 2" xfId="35157"/>
    <cellStyle name="Normal 5 4 3 2 2 5 3" xfId="35158"/>
    <cellStyle name="Normal 5 4 3 2 2 6" xfId="35159"/>
    <cellStyle name="Normal 5 4 3 2 2 7" xfId="35160"/>
    <cellStyle name="Normal 5 4 3 2 3" xfId="35161"/>
    <cellStyle name="Normal 5 4 3 2 3 2" xfId="35162"/>
    <cellStyle name="Normal 5 4 3 2 3 3" xfId="35163"/>
    <cellStyle name="Normal 5 4 3 2 4" xfId="35164"/>
    <cellStyle name="Normal 5 4 3 2 4 2" xfId="35165"/>
    <cellStyle name="Normal 5 4 3 2 4 3" xfId="35166"/>
    <cellStyle name="Normal 5 4 3 2 5" xfId="35167"/>
    <cellStyle name="Normal 5 4 3 2 5 2" xfId="35168"/>
    <cellStyle name="Normal 5 4 3 2 5 3" xfId="35169"/>
    <cellStyle name="Normal 5 4 3 2 6" xfId="35170"/>
    <cellStyle name="Normal 5 4 3 2 6 2" xfId="35171"/>
    <cellStyle name="Normal 5 4 3 2 6 3" xfId="35172"/>
    <cellStyle name="Normal 5 4 3 2 7" xfId="35173"/>
    <cellStyle name="Normal 5 4 3 2 8" xfId="35174"/>
    <cellStyle name="Normal 5 4 3 3" xfId="1161"/>
    <cellStyle name="Normal 5 4 3 3 2" xfId="35175"/>
    <cellStyle name="Normal 5 4 3 3 2 2" xfId="35176"/>
    <cellStyle name="Normal 5 4 3 3 2 3" xfId="35177"/>
    <cellStyle name="Normal 5 4 3 3 3" xfId="35178"/>
    <cellStyle name="Normal 5 4 3 3 3 2" xfId="35179"/>
    <cellStyle name="Normal 5 4 3 3 3 3" xfId="35180"/>
    <cellStyle name="Normal 5 4 3 3 4" xfId="35181"/>
    <cellStyle name="Normal 5 4 3 3 4 2" xfId="35182"/>
    <cellStyle name="Normal 5 4 3 3 4 3" xfId="35183"/>
    <cellStyle name="Normal 5 4 3 3 5" xfId="35184"/>
    <cellStyle name="Normal 5 4 3 3 5 2" xfId="35185"/>
    <cellStyle name="Normal 5 4 3 3 5 3" xfId="35186"/>
    <cellStyle name="Normal 5 4 3 3 6" xfId="35187"/>
    <cellStyle name="Normal 5 4 3 3 7" xfId="35188"/>
    <cellStyle name="Normal 5 4 3 4" xfId="35189"/>
    <cellStyle name="Normal 5 4 3 4 2" xfId="35190"/>
    <cellStyle name="Normal 5 4 3 4 2 2" xfId="35191"/>
    <cellStyle name="Normal 5 4 3 4 2 3" xfId="35192"/>
    <cellStyle name="Normal 5 4 3 4 3" xfId="35193"/>
    <cellStyle name="Normal 5 4 3 4 3 2" xfId="35194"/>
    <cellStyle name="Normal 5 4 3 4 3 3" xfId="35195"/>
    <cellStyle name="Normal 5 4 3 4 4" xfId="35196"/>
    <cellStyle name="Normal 5 4 3 4 4 2" xfId="35197"/>
    <cellStyle name="Normal 5 4 3 4 4 3" xfId="35198"/>
    <cellStyle name="Normal 5 4 3 4 5" xfId="35199"/>
    <cellStyle name="Normal 5 4 3 4 5 2" xfId="35200"/>
    <cellStyle name="Normal 5 4 3 4 5 3" xfId="35201"/>
    <cellStyle name="Normal 5 4 3 4 6" xfId="35202"/>
    <cellStyle name="Normal 5 4 3 4 7" xfId="35203"/>
    <cellStyle name="Normal 5 4 3 5" xfId="35204"/>
    <cellStyle name="Normal 5 4 3 5 2" xfId="35205"/>
    <cellStyle name="Normal 5 4 3 5 2 2" xfId="35206"/>
    <cellStyle name="Normal 5 4 3 5 2 3" xfId="35207"/>
    <cellStyle name="Normal 5 4 3 5 3" xfId="35208"/>
    <cellStyle name="Normal 5 4 3 5 3 2" xfId="35209"/>
    <cellStyle name="Normal 5 4 3 5 3 3" xfId="35210"/>
    <cellStyle name="Normal 5 4 3 5 4" xfId="35211"/>
    <cellStyle name="Normal 5 4 3 5 4 2" xfId="35212"/>
    <cellStyle name="Normal 5 4 3 5 4 3" xfId="35213"/>
    <cellStyle name="Normal 5 4 3 5 5" xfId="35214"/>
    <cellStyle name="Normal 5 4 3 5 5 2" xfId="35215"/>
    <cellStyle name="Normal 5 4 3 5 5 3" xfId="35216"/>
    <cellStyle name="Normal 5 4 3 5 6" xfId="35217"/>
    <cellStyle name="Normal 5 4 3 5 7" xfId="35218"/>
    <cellStyle name="Normal 5 4 3 6" xfId="35219"/>
    <cellStyle name="Normal 5 4 3 6 2" xfId="35220"/>
    <cellStyle name="Normal 5 4 3 6 3" xfId="35221"/>
    <cellStyle name="Normal 5 4 3 7" xfId="35222"/>
    <cellStyle name="Normal 5 4 3 7 2" xfId="35223"/>
    <cellStyle name="Normal 5 4 3 7 3" xfId="35224"/>
    <cellStyle name="Normal 5 4 3 8" xfId="35225"/>
    <cellStyle name="Normal 5 4 3 8 2" xfId="35226"/>
    <cellStyle name="Normal 5 4 3 8 3" xfId="35227"/>
    <cellStyle name="Normal 5 4 3 9" xfId="35228"/>
    <cellStyle name="Normal 5 4 3 9 2" xfId="35229"/>
    <cellStyle name="Normal 5 4 3 9 3" xfId="35230"/>
    <cellStyle name="Normal 5 4 4" xfId="1162"/>
    <cellStyle name="Normal 5 4 4 2" xfId="1163"/>
    <cellStyle name="Normal 5 4 4 2 2" xfId="35231"/>
    <cellStyle name="Normal 5 4 4 2 2 2" xfId="35232"/>
    <cellStyle name="Normal 5 4 4 2 2 3" xfId="35233"/>
    <cellStyle name="Normal 5 4 4 2 3" xfId="35234"/>
    <cellStyle name="Normal 5 4 4 2 3 2" xfId="35235"/>
    <cellStyle name="Normal 5 4 4 2 3 3" xfId="35236"/>
    <cellStyle name="Normal 5 4 4 2 4" xfId="35237"/>
    <cellStyle name="Normal 5 4 4 2 4 2" xfId="35238"/>
    <cellStyle name="Normal 5 4 4 2 4 3" xfId="35239"/>
    <cellStyle name="Normal 5 4 4 2 5" xfId="35240"/>
    <cellStyle name="Normal 5 4 4 2 5 2" xfId="35241"/>
    <cellStyle name="Normal 5 4 4 2 5 3" xfId="35242"/>
    <cellStyle name="Normal 5 4 4 2 6" xfId="35243"/>
    <cellStyle name="Normal 5 4 4 2 7" xfId="35244"/>
    <cellStyle name="Normal 5 4 4 3" xfId="35245"/>
    <cellStyle name="Normal 5 4 4 3 2" xfId="35246"/>
    <cellStyle name="Normal 5 4 4 3 3" xfId="35247"/>
    <cellStyle name="Normal 5 4 4 4" xfId="35248"/>
    <cellStyle name="Normal 5 4 4 4 2" xfId="35249"/>
    <cellStyle name="Normal 5 4 4 4 3" xfId="35250"/>
    <cellStyle name="Normal 5 4 4 5" xfId="35251"/>
    <cellStyle name="Normal 5 4 4 5 2" xfId="35252"/>
    <cellStyle name="Normal 5 4 4 5 3" xfId="35253"/>
    <cellStyle name="Normal 5 4 4 6" xfId="35254"/>
    <cellStyle name="Normal 5 4 4 6 2" xfId="35255"/>
    <cellStyle name="Normal 5 4 4 6 3" xfId="35256"/>
    <cellStyle name="Normal 5 4 4 7" xfId="35257"/>
    <cellStyle name="Normal 5 4 4 8" xfId="35258"/>
    <cellStyle name="Normal 5 4 5" xfId="1164"/>
    <cellStyle name="Normal 5 4 5 2" xfId="35259"/>
    <cellStyle name="Normal 5 4 5 2 2" xfId="35260"/>
    <cellStyle name="Normal 5 4 5 2 2 2" xfId="35261"/>
    <cellStyle name="Normal 5 4 5 2 2 3" xfId="35262"/>
    <cellStyle name="Normal 5 4 5 2 3" xfId="35263"/>
    <cellStyle name="Normal 5 4 5 2 3 2" xfId="35264"/>
    <cellStyle name="Normal 5 4 5 2 3 3" xfId="35265"/>
    <cellStyle name="Normal 5 4 5 2 4" xfId="35266"/>
    <cellStyle name="Normal 5 4 5 2 4 2" xfId="35267"/>
    <cellStyle name="Normal 5 4 5 2 4 3" xfId="35268"/>
    <cellStyle name="Normal 5 4 5 2 5" xfId="35269"/>
    <cellStyle name="Normal 5 4 5 2 5 2" xfId="35270"/>
    <cellStyle name="Normal 5 4 5 2 5 3" xfId="35271"/>
    <cellStyle name="Normal 5 4 5 2 6" xfId="35272"/>
    <cellStyle name="Normal 5 4 5 2 7" xfId="35273"/>
    <cellStyle name="Normal 5 4 5 3" xfId="35274"/>
    <cellStyle name="Normal 5 4 5 3 2" xfId="35275"/>
    <cellStyle name="Normal 5 4 5 3 3" xfId="35276"/>
    <cellStyle name="Normal 5 4 5 4" xfId="35277"/>
    <cellStyle name="Normal 5 4 5 4 2" xfId="35278"/>
    <cellStyle name="Normal 5 4 5 4 3" xfId="35279"/>
    <cellStyle name="Normal 5 4 5 5" xfId="35280"/>
    <cellStyle name="Normal 5 4 5 5 2" xfId="35281"/>
    <cellStyle name="Normal 5 4 5 5 3" xfId="35282"/>
    <cellStyle name="Normal 5 4 5 6" xfId="35283"/>
    <cellStyle name="Normal 5 4 5 6 2" xfId="35284"/>
    <cellStyle name="Normal 5 4 5 6 3" xfId="35285"/>
    <cellStyle name="Normal 5 4 5 7" xfId="35286"/>
    <cellStyle name="Normal 5 4 5 8" xfId="35287"/>
    <cellStyle name="Normal 5 4 6" xfId="35288"/>
    <cellStyle name="Normal 5 4 6 2" xfId="35289"/>
    <cellStyle name="Normal 5 4 6 2 2" xfId="35290"/>
    <cellStyle name="Normal 5 4 6 2 3" xfId="35291"/>
    <cellStyle name="Normal 5 4 6 3" xfId="35292"/>
    <cellStyle name="Normal 5 4 6 3 2" xfId="35293"/>
    <cellStyle name="Normal 5 4 6 3 3" xfId="35294"/>
    <cellStyle name="Normal 5 4 6 4" xfId="35295"/>
    <cellStyle name="Normal 5 4 6 4 2" xfId="35296"/>
    <cellStyle name="Normal 5 4 6 4 3" xfId="35297"/>
    <cellStyle name="Normal 5 4 6 5" xfId="35298"/>
    <cellStyle name="Normal 5 4 6 5 2" xfId="35299"/>
    <cellStyle name="Normal 5 4 6 5 3" xfId="35300"/>
    <cellStyle name="Normal 5 4 6 6" xfId="35301"/>
    <cellStyle name="Normal 5 4 6 7" xfId="35302"/>
    <cellStyle name="Normal 5 4 7" xfId="35303"/>
    <cellStyle name="Normal 5 4 7 2" xfId="35304"/>
    <cellStyle name="Normal 5 4 7 2 2" xfId="35305"/>
    <cellStyle name="Normal 5 4 7 2 3" xfId="35306"/>
    <cellStyle name="Normal 5 4 7 3" xfId="35307"/>
    <cellStyle name="Normal 5 4 7 3 2" xfId="35308"/>
    <cellStyle name="Normal 5 4 7 3 3" xfId="35309"/>
    <cellStyle name="Normal 5 4 7 4" xfId="35310"/>
    <cellStyle name="Normal 5 4 7 4 2" xfId="35311"/>
    <cellStyle name="Normal 5 4 7 4 3" xfId="35312"/>
    <cellStyle name="Normal 5 4 7 5" xfId="35313"/>
    <cellStyle name="Normal 5 4 7 5 2" xfId="35314"/>
    <cellStyle name="Normal 5 4 7 5 3" xfId="35315"/>
    <cellStyle name="Normal 5 4 7 6" xfId="35316"/>
    <cellStyle name="Normal 5 4 7 7" xfId="35317"/>
    <cellStyle name="Normal 5 4 8" xfId="35318"/>
    <cellStyle name="Normal 5 4 8 2" xfId="35319"/>
    <cellStyle name="Normal 5 4 8 2 2" xfId="35320"/>
    <cellStyle name="Normal 5 4 8 2 3" xfId="35321"/>
    <cellStyle name="Normal 5 4 8 3" xfId="35322"/>
    <cellStyle name="Normal 5 4 8 3 2" xfId="35323"/>
    <cellStyle name="Normal 5 4 8 3 3" xfId="35324"/>
    <cellStyle name="Normal 5 4 8 4" xfId="35325"/>
    <cellStyle name="Normal 5 4 8 4 2" xfId="35326"/>
    <cellStyle name="Normal 5 4 8 4 3" xfId="35327"/>
    <cellStyle name="Normal 5 4 8 5" xfId="35328"/>
    <cellStyle name="Normal 5 4 8 5 2" xfId="35329"/>
    <cellStyle name="Normal 5 4 8 5 3" xfId="35330"/>
    <cellStyle name="Normal 5 4 8 6" xfId="35331"/>
    <cellStyle name="Normal 5 4 8 7" xfId="35332"/>
    <cellStyle name="Normal 5 4 9" xfId="35333"/>
    <cellStyle name="Normal 5 4 9 2" xfId="35334"/>
    <cellStyle name="Normal 5 4 9 2 2" xfId="35335"/>
    <cellStyle name="Normal 5 4 9 2 3" xfId="35336"/>
    <cellStyle name="Normal 5 4 9 3" xfId="35337"/>
    <cellStyle name="Normal 5 4 9 3 2" xfId="35338"/>
    <cellStyle name="Normal 5 4 9 3 3" xfId="35339"/>
    <cellStyle name="Normal 5 4 9 4" xfId="35340"/>
    <cellStyle name="Normal 5 4 9 4 2" xfId="35341"/>
    <cellStyle name="Normal 5 4 9 4 3" xfId="35342"/>
    <cellStyle name="Normal 5 4 9 5" xfId="35343"/>
    <cellStyle name="Normal 5 4 9 5 2" xfId="35344"/>
    <cellStyle name="Normal 5 4 9 5 3" xfId="35345"/>
    <cellStyle name="Normal 5 4 9 6" xfId="35346"/>
    <cellStyle name="Normal 5 4 9 7" xfId="35347"/>
    <cellStyle name="Normal 5 5" xfId="1165"/>
    <cellStyle name="Normal 5 5 10" xfId="35348"/>
    <cellStyle name="Normal 5 5 10 2" xfId="35349"/>
    <cellStyle name="Normal 5 5 10 3" xfId="35350"/>
    <cellStyle name="Normal 5 5 11" xfId="35351"/>
    <cellStyle name="Normal 5 5 11 2" xfId="35352"/>
    <cellStyle name="Normal 5 5 11 3" xfId="35353"/>
    <cellStyle name="Normal 5 5 12" xfId="35354"/>
    <cellStyle name="Normal 5 5 12 2" xfId="35355"/>
    <cellStyle name="Normal 5 5 12 3" xfId="35356"/>
    <cellStyle name="Normal 5 5 13" xfId="35357"/>
    <cellStyle name="Normal 5 5 14" xfId="35358"/>
    <cellStyle name="Normal 5 5 2" xfId="1166"/>
    <cellStyle name="Normal 5 5 2 10" xfId="35359"/>
    <cellStyle name="Normal 5 5 2 11" xfId="35360"/>
    <cellStyle name="Normal 5 5 2 2" xfId="1167"/>
    <cellStyle name="Normal 5 5 2 2 2" xfId="35361"/>
    <cellStyle name="Normal 5 5 2 2 2 2" xfId="35362"/>
    <cellStyle name="Normal 5 5 2 2 2 2 2" xfId="35363"/>
    <cellStyle name="Normal 5 5 2 2 2 2 3" xfId="35364"/>
    <cellStyle name="Normal 5 5 2 2 2 3" xfId="35365"/>
    <cellStyle name="Normal 5 5 2 2 2 3 2" xfId="35366"/>
    <cellStyle name="Normal 5 5 2 2 2 3 3" xfId="35367"/>
    <cellStyle name="Normal 5 5 2 2 2 4" xfId="35368"/>
    <cellStyle name="Normal 5 5 2 2 2 4 2" xfId="35369"/>
    <cellStyle name="Normal 5 5 2 2 2 4 3" xfId="35370"/>
    <cellStyle name="Normal 5 5 2 2 2 5" xfId="35371"/>
    <cellStyle name="Normal 5 5 2 2 2 5 2" xfId="35372"/>
    <cellStyle name="Normal 5 5 2 2 2 5 3" xfId="35373"/>
    <cellStyle name="Normal 5 5 2 2 2 6" xfId="35374"/>
    <cellStyle name="Normal 5 5 2 2 2 7" xfId="35375"/>
    <cellStyle name="Normal 5 5 2 2 3" xfId="35376"/>
    <cellStyle name="Normal 5 5 2 2 3 2" xfId="35377"/>
    <cellStyle name="Normal 5 5 2 2 3 3" xfId="35378"/>
    <cellStyle name="Normal 5 5 2 2 4" xfId="35379"/>
    <cellStyle name="Normal 5 5 2 2 4 2" xfId="35380"/>
    <cellStyle name="Normal 5 5 2 2 4 3" xfId="35381"/>
    <cellStyle name="Normal 5 5 2 2 5" xfId="35382"/>
    <cellStyle name="Normal 5 5 2 2 5 2" xfId="35383"/>
    <cellStyle name="Normal 5 5 2 2 5 3" xfId="35384"/>
    <cellStyle name="Normal 5 5 2 2 6" xfId="35385"/>
    <cellStyle name="Normal 5 5 2 2 6 2" xfId="35386"/>
    <cellStyle name="Normal 5 5 2 2 6 3" xfId="35387"/>
    <cellStyle name="Normal 5 5 2 2 7" xfId="35388"/>
    <cellStyle name="Normal 5 5 2 2 8" xfId="35389"/>
    <cellStyle name="Normal 5 5 2 3" xfId="35390"/>
    <cellStyle name="Normal 5 5 2 3 2" xfId="35391"/>
    <cellStyle name="Normal 5 5 2 3 2 2" xfId="35392"/>
    <cellStyle name="Normal 5 5 2 3 2 3" xfId="35393"/>
    <cellStyle name="Normal 5 5 2 3 3" xfId="35394"/>
    <cellStyle name="Normal 5 5 2 3 3 2" xfId="35395"/>
    <cellStyle name="Normal 5 5 2 3 3 3" xfId="35396"/>
    <cellStyle name="Normal 5 5 2 3 4" xfId="35397"/>
    <cellStyle name="Normal 5 5 2 3 4 2" xfId="35398"/>
    <cellStyle name="Normal 5 5 2 3 4 3" xfId="35399"/>
    <cellStyle name="Normal 5 5 2 3 5" xfId="35400"/>
    <cellStyle name="Normal 5 5 2 3 5 2" xfId="35401"/>
    <cellStyle name="Normal 5 5 2 3 5 3" xfId="35402"/>
    <cellStyle name="Normal 5 5 2 3 6" xfId="35403"/>
    <cellStyle name="Normal 5 5 2 3 7" xfId="35404"/>
    <cellStyle name="Normal 5 5 2 4" xfId="35405"/>
    <cellStyle name="Normal 5 5 2 4 2" xfId="35406"/>
    <cellStyle name="Normal 5 5 2 4 2 2" xfId="35407"/>
    <cellStyle name="Normal 5 5 2 4 2 3" xfId="35408"/>
    <cellStyle name="Normal 5 5 2 4 3" xfId="35409"/>
    <cellStyle name="Normal 5 5 2 4 3 2" xfId="35410"/>
    <cellStyle name="Normal 5 5 2 4 3 3" xfId="35411"/>
    <cellStyle name="Normal 5 5 2 4 4" xfId="35412"/>
    <cellStyle name="Normal 5 5 2 4 4 2" xfId="35413"/>
    <cellStyle name="Normal 5 5 2 4 4 3" xfId="35414"/>
    <cellStyle name="Normal 5 5 2 4 5" xfId="35415"/>
    <cellStyle name="Normal 5 5 2 4 5 2" xfId="35416"/>
    <cellStyle name="Normal 5 5 2 4 5 3" xfId="35417"/>
    <cellStyle name="Normal 5 5 2 4 6" xfId="35418"/>
    <cellStyle name="Normal 5 5 2 4 7" xfId="35419"/>
    <cellStyle name="Normal 5 5 2 5" xfId="35420"/>
    <cellStyle name="Normal 5 5 2 5 2" xfId="35421"/>
    <cellStyle name="Normal 5 5 2 5 2 2" xfId="35422"/>
    <cellStyle name="Normal 5 5 2 5 2 3" xfId="35423"/>
    <cellStyle name="Normal 5 5 2 5 3" xfId="35424"/>
    <cellStyle name="Normal 5 5 2 5 3 2" xfId="35425"/>
    <cellStyle name="Normal 5 5 2 5 3 3" xfId="35426"/>
    <cellStyle name="Normal 5 5 2 5 4" xfId="35427"/>
    <cellStyle name="Normal 5 5 2 5 4 2" xfId="35428"/>
    <cellStyle name="Normal 5 5 2 5 4 3" xfId="35429"/>
    <cellStyle name="Normal 5 5 2 5 5" xfId="35430"/>
    <cellStyle name="Normal 5 5 2 5 5 2" xfId="35431"/>
    <cellStyle name="Normal 5 5 2 5 5 3" xfId="35432"/>
    <cellStyle name="Normal 5 5 2 5 6" xfId="35433"/>
    <cellStyle name="Normal 5 5 2 5 7" xfId="35434"/>
    <cellStyle name="Normal 5 5 2 6" xfId="35435"/>
    <cellStyle name="Normal 5 5 2 6 2" xfId="35436"/>
    <cellStyle name="Normal 5 5 2 6 3" xfId="35437"/>
    <cellStyle name="Normal 5 5 2 7" xfId="35438"/>
    <cellStyle name="Normal 5 5 2 7 2" xfId="35439"/>
    <cellStyle name="Normal 5 5 2 7 3" xfId="35440"/>
    <cellStyle name="Normal 5 5 2 8" xfId="35441"/>
    <cellStyle name="Normal 5 5 2 8 2" xfId="35442"/>
    <cellStyle name="Normal 5 5 2 8 3" xfId="35443"/>
    <cellStyle name="Normal 5 5 2 9" xfId="35444"/>
    <cellStyle name="Normal 5 5 2 9 2" xfId="35445"/>
    <cellStyle name="Normal 5 5 2 9 3" xfId="35446"/>
    <cellStyle name="Normal 5 5 3" xfId="1168"/>
    <cellStyle name="Normal 5 5 3 2" xfId="35447"/>
    <cellStyle name="Normal 5 5 3 2 2" xfId="35448"/>
    <cellStyle name="Normal 5 5 3 2 2 2" xfId="35449"/>
    <cellStyle name="Normal 5 5 3 2 2 3" xfId="35450"/>
    <cellStyle name="Normal 5 5 3 2 3" xfId="35451"/>
    <cellStyle name="Normal 5 5 3 2 3 2" xfId="35452"/>
    <cellStyle name="Normal 5 5 3 2 3 3" xfId="35453"/>
    <cellStyle name="Normal 5 5 3 2 4" xfId="35454"/>
    <cellStyle name="Normal 5 5 3 2 4 2" xfId="35455"/>
    <cellStyle name="Normal 5 5 3 2 4 3" xfId="35456"/>
    <cellStyle name="Normal 5 5 3 2 5" xfId="35457"/>
    <cellStyle name="Normal 5 5 3 2 5 2" xfId="35458"/>
    <cellStyle name="Normal 5 5 3 2 5 3" xfId="35459"/>
    <cellStyle name="Normal 5 5 3 2 6" xfId="35460"/>
    <cellStyle name="Normal 5 5 3 2 7" xfId="35461"/>
    <cellStyle name="Normal 5 5 3 3" xfId="35462"/>
    <cellStyle name="Normal 5 5 3 3 2" xfId="35463"/>
    <cellStyle name="Normal 5 5 3 3 3" xfId="35464"/>
    <cellStyle name="Normal 5 5 3 4" xfId="35465"/>
    <cellStyle name="Normal 5 5 3 4 2" xfId="35466"/>
    <cellStyle name="Normal 5 5 3 4 3" xfId="35467"/>
    <cellStyle name="Normal 5 5 3 5" xfId="35468"/>
    <cellStyle name="Normal 5 5 3 5 2" xfId="35469"/>
    <cellStyle name="Normal 5 5 3 5 3" xfId="35470"/>
    <cellStyle name="Normal 5 5 3 6" xfId="35471"/>
    <cellStyle name="Normal 5 5 3 6 2" xfId="35472"/>
    <cellStyle name="Normal 5 5 3 6 3" xfId="35473"/>
    <cellStyle name="Normal 5 5 3 7" xfId="35474"/>
    <cellStyle name="Normal 5 5 3 8" xfId="35475"/>
    <cellStyle name="Normal 5 5 4" xfId="35476"/>
    <cellStyle name="Normal 5 5 4 2" xfId="35477"/>
    <cellStyle name="Normal 5 5 4 2 2" xfId="35478"/>
    <cellStyle name="Normal 5 5 4 2 2 2" xfId="35479"/>
    <cellStyle name="Normal 5 5 4 2 2 3" xfId="35480"/>
    <cellStyle name="Normal 5 5 4 2 3" xfId="35481"/>
    <cellStyle name="Normal 5 5 4 2 3 2" xfId="35482"/>
    <cellStyle name="Normal 5 5 4 2 3 3" xfId="35483"/>
    <cellStyle name="Normal 5 5 4 2 4" xfId="35484"/>
    <cellStyle name="Normal 5 5 4 2 4 2" xfId="35485"/>
    <cellStyle name="Normal 5 5 4 2 4 3" xfId="35486"/>
    <cellStyle name="Normal 5 5 4 2 5" xfId="35487"/>
    <cellStyle name="Normal 5 5 4 2 5 2" xfId="35488"/>
    <cellStyle name="Normal 5 5 4 2 5 3" xfId="35489"/>
    <cellStyle name="Normal 5 5 4 2 6" xfId="35490"/>
    <cellStyle name="Normal 5 5 4 2 7" xfId="35491"/>
    <cellStyle name="Normal 5 5 4 3" xfId="35492"/>
    <cellStyle name="Normal 5 5 4 3 2" xfId="35493"/>
    <cellStyle name="Normal 5 5 4 3 3" xfId="35494"/>
    <cellStyle name="Normal 5 5 4 4" xfId="35495"/>
    <cellStyle name="Normal 5 5 4 4 2" xfId="35496"/>
    <cellStyle name="Normal 5 5 4 4 3" xfId="35497"/>
    <cellStyle name="Normal 5 5 4 5" xfId="35498"/>
    <cellStyle name="Normal 5 5 4 5 2" xfId="35499"/>
    <cellStyle name="Normal 5 5 4 5 3" xfId="35500"/>
    <cellStyle name="Normal 5 5 4 6" xfId="35501"/>
    <cellStyle name="Normal 5 5 4 6 2" xfId="35502"/>
    <cellStyle name="Normal 5 5 4 6 3" xfId="35503"/>
    <cellStyle name="Normal 5 5 4 7" xfId="35504"/>
    <cellStyle name="Normal 5 5 4 8" xfId="35505"/>
    <cellStyle name="Normal 5 5 5" xfId="35506"/>
    <cellStyle name="Normal 5 5 5 2" xfId="35507"/>
    <cellStyle name="Normal 5 5 5 2 2" xfId="35508"/>
    <cellStyle name="Normal 5 5 5 2 3" xfId="35509"/>
    <cellStyle name="Normal 5 5 5 3" xfId="35510"/>
    <cellStyle name="Normal 5 5 5 3 2" xfId="35511"/>
    <cellStyle name="Normal 5 5 5 3 3" xfId="35512"/>
    <cellStyle name="Normal 5 5 5 4" xfId="35513"/>
    <cellStyle name="Normal 5 5 5 4 2" xfId="35514"/>
    <cellStyle name="Normal 5 5 5 4 3" xfId="35515"/>
    <cellStyle name="Normal 5 5 5 5" xfId="35516"/>
    <cellStyle name="Normal 5 5 5 5 2" xfId="35517"/>
    <cellStyle name="Normal 5 5 5 5 3" xfId="35518"/>
    <cellStyle name="Normal 5 5 5 6" xfId="35519"/>
    <cellStyle name="Normal 5 5 5 7" xfId="35520"/>
    <cellStyle name="Normal 5 5 6" xfId="35521"/>
    <cellStyle name="Normal 5 5 6 2" xfId="35522"/>
    <cellStyle name="Normal 5 5 6 2 2" xfId="35523"/>
    <cellStyle name="Normal 5 5 6 2 3" xfId="35524"/>
    <cellStyle name="Normal 5 5 6 3" xfId="35525"/>
    <cellStyle name="Normal 5 5 6 3 2" xfId="35526"/>
    <cellStyle name="Normal 5 5 6 3 3" xfId="35527"/>
    <cellStyle name="Normal 5 5 6 4" xfId="35528"/>
    <cellStyle name="Normal 5 5 6 4 2" xfId="35529"/>
    <cellStyle name="Normal 5 5 6 4 3" xfId="35530"/>
    <cellStyle name="Normal 5 5 6 5" xfId="35531"/>
    <cellStyle name="Normal 5 5 6 5 2" xfId="35532"/>
    <cellStyle name="Normal 5 5 6 5 3" xfId="35533"/>
    <cellStyle name="Normal 5 5 6 6" xfId="35534"/>
    <cellStyle name="Normal 5 5 6 7" xfId="35535"/>
    <cellStyle name="Normal 5 5 7" xfId="35536"/>
    <cellStyle name="Normal 5 5 7 2" xfId="35537"/>
    <cellStyle name="Normal 5 5 7 2 2" xfId="35538"/>
    <cellStyle name="Normal 5 5 7 2 3" xfId="35539"/>
    <cellStyle name="Normal 5 5 7 3" xfId="35540"/>
    <cellStyle name="Normal 5 5 7 3 2" xfId="35541"/>
    <cellStyle name="Normal 5 5 7 3 3" xfId="35542"/>
    <cellStyle name="Normal 5 5 7 4" xfId="35543"/>
    <cellStyle name="Normal 5 5 7 4 2" xfId="35544"/>
    <cellStyle name="Normal 5 5 7 4 3" xfId="35545"/>
    <cellStyle name="Normal 5 5 7 5" xfId="35546"/>
    <cellStyle name="Normal 5 5 7 5 2" xfId="35547"/>
    <cellStyle name="Normal 5 5 7 5 3" xfId="35548"/>
    <cellStyle name="Normal 5 5 7 6" xfId="35549"/>
    <cellStyle name="Normal 5 5 7 7" xfId="35550"/>
    <cellStyle name="Normal 5 5 8" xfId="35551"/>
    <cellStyle name="Normal 5 5 8 2" xfId="35552"/>
    <cellStyle name="Normal 5 5 8 2 2" xfId="35553"/>
    <cellStyle name="Normal 5 5 8 2 3" xfId="35554"/>
    <cellStyle name="Normal 5 5 8 3" xfId="35555"/>
    <cellStyle name="Normal 5 5 8 3 2" xfId="35556"/>
    <cellStyle name="Normal 5 5 8 3 3" xfId="35557"/>
    <cellStyle name="Normal 5 5 8 4" xfId="35558"/>
    <cellStyle name="Normal 5 5 8 4 2" xfId="35559"/>
    <cellStyle name="Normal 5 5 8 4 3" xfId="35560"/>
    <cellStyle name="Normal 5 5 8 5" xfId="35561"/>
    <cellStyle name="Normal 5 5 8 5 2" xfId="35562"/>
    <cellStyle name="Normal 5 5 8 5 3" xfId="35563"/>
    <cellStyle name="Normal 5 5 8 6" xfId="35564"/>
    <cellStyle name="Normal 5 5 8 7" xfId="35565"/>
    <cellStyle name="Normal 5 5 9" xfId="35566"/>
    <cellStyle name="Normal 5 5 9 2" xfId="35567"/>
    <cellStyle name="Normal 5 5 9 3" xfId="35568"/>
    <cellStyle name="Normal 5 6" xfId="1169"/>
    <cellStyle name="Normal 5 6 10" xfId="35569"/>
    <cellStyle name="Normal 5 6 11" xfId="35570"/>
    <cellStyle name="Normal 5 6 2" xfId="1170"/>
    <cellStyle name="Normal 5 6 2 2" xfId="1171"/>
    <cellStyle name="Normal 5 6 2 2 2" xfId="35571"/>
    <cellStyle name="Normal 5 6 2 2 2 2" xfId="35572"/>
    <cellStyle name="Normal 5 6 2 2 2 3" xfId="35573"/>
    <cellStyle name="Normal 5 6 2 2 3" xfId="35574"/>
    <cellStyle name="Normal 5 6 2 2 3 2" xfId="35575"/>
    <cellStyle name="Normal 5 6 2 2 3 3" xfId="35576"/>
    <cellStyle name="Normal 5 6 2 2 4" xfId="35577"/>
    <cellStyle name="Normal 5 6 2 2 4 2" xfId="35578"/>
    <cellStyle name="Normal 5 6 2 2 4 3" xfId="35579"/>
    <cellStyle name="Normal 5 6 2 2 5" xfId="35580"/>
    <cellStyle name="Normal 5 6 2 2 5 2" xfId="35581"/>
    <cellStyle name="Normal 5 6 2 2 5 3" xfId="35582"/>
    <cellStyle name="Normal 5 6 2 2 6" xfId="35583"/>
    <cellStyle name="Normal 5 6 2 2 7" xfId="35584"/>
    <cellStyle name="Normal 5 6 2 3" xfId="35585"/>
    <cellStyle name="Normal 5 6 2 3 2" xfId="35586"/>
    <cellStyle name="Normal 5 6 2 3 3" xfId="35587"/>
    <cellStyle name="Normal 5 6 2 4" xfId="35588"/>
    <cellStyle name="Normal 5 6 2 4 2" xfId="35589"/>
    <cellStyle name="Normal 5 6 2 4 3" xfId="35590"/>
    <cellStyle name="Normal 5 6 2 5" xfId="35591"/>
    <cellStyle name="Normal 5 6 2 5 2" xfId="35592"/>
    <cellStyle name="Normal 5 6 2 5 3" xfId="35593"/>
    <cellStyle name="Normal 5 6 2 6" xfId="35594"/>
    <cellStyle name="Normal 5 6 2 6 2" xfId="35595"/>
    <cellStyle name="Normal 5 6 2 6 3" xfId="35596"/>
    <cellStyle name="Normal 5 6 2 7" xfId="35597"/>
    <cellStyle name="Normal 5 6 2 8" xfId="35598"/>
    <cellStyle name="Normal 5 6 3" xfId="1172"/>
    <cellStyle name="Normal 5 6 3 2" xfId="35599"/>
    <cellStyle name="Normal 5 6 3 2 2" xfId="35600"/>
    <cellStyle name="Normal 5 6 3 2 3" xfId="35601"/>
    <cellStyle name="Normal 5 6 3 3" xfId="35602"/>
    <cellStyle name="Normal 5 6 3 3 2" xfId="35603"/>
    <cellStyle name="Normal 5 6 3 3 3" xfId="35604"/>
    <cellStyle name="Normal 5 6 3 4" xfId="35605"/>
    <cellStyle name="Normal 5 6 3 4 2" xfId="35606"/>
    <cellStyle name="Normal 5 6 3 4 3" xfId="35607"/>
    <cellStyle name="Normal 5 6 3 5" xfId="35608"/>
    <cellStyle name="Normal 5 6 3 5 2" xfId="35609"/>
    <cellStyle name="Normal 5 6 3 5 3" xfId="35610"/>
    <cellStyle name="Normal 5 6 3 6" xfId="35611"/>
    <cellStyle name="Normal 5 6 3 7" xfId="35612"/>
    <cellStyle name="Normal 5 6 4" xfId="35613"/>
    <cellStyle name="Normal 5 6 4 2" xfId="35614"/>
    <cellStyle name="Normal 5 6 4 2 2" xfId="35615"/>
    <cellStyle name="Normal 5 6 4 2 3" xfId="35616"/>
    <cellStyle name="Normal 5 6 4 3" xfId="35617"/>
    <cellStyle name="Normal 5 6 4 3 2" xfId="35618"/>
    <cellStyle name="Normal 5 6 4 3 3" xfId="35619"/>
    <cellStyle name="Normal 5 6 4 4" xfId="35620"/>
    <cellStyle name="Normal 5 6 4 4 2" xfId="35621"/>
    <cellStyle name="Normal 5 6 4 4 3" xfId="35622"/>
    <cellStyle name="Normal 5 6 4 5" xfId="35623"/>
    <cellStyle name="Normal 5 6 4 5 2" xfId="35624"/>
    <cellStyle name="Normal 5 6 4 5 3" xfId="35625"/>
    <cellStyle name="Normal 5 6 4 6" xfId="35626"/>
    <cellStyle name="Normal 5 6 4 7" xfId="35627"/>
    <cellStyle name="Normal 5 6 5" xfId="35628"/>
    <cellStyle name="Normal 5 6 5 2" xfId="35629"/>
    <cellStyle name="Normal 5 6 5 2 2" xfId="35630"/>
    <cellStyle name="Normal 5 6 5 2 3" xfId="35631"/>
    <cellStyle name="Normal 5 6 5 3" xfId="35632"/>
    <cellStyle name="Normal 5 6 5 3 2" xfId="35633"/>
    <cellStyle name="Normal 5 6 5 3 3" xfId="35634"/>
    <cellStyle name="Normal 5 6 5 4" xfId="35635"/>
    <cellStyle name="Normal 5 6 5 4 2" xfId="35636"/>
    <cellStyle name="Normal 5 6 5 4 3" xfId="35637"/>
    <cellStyle name="Normal 5 6 5 5" xfId="35638"/>
    <cellStyle name="Normal 5 6 5 5 2" xfId="35639"/>
    <cellStyle name="Normal 5 6 5 5 3" xfId="35640"/>
    <cellStyle name="Normal 5 6 5 6" xfId="35641"/>
    <cellStyle name="Normal 5 6 5 7" xfId="35642"/>
    <cellStyle name="Normal 5 6 6" xfId="35643"/>
    <cellStyle name="Normal 5 6 6 2" xfId="35644"/>
    <cellStyle name="Normal 5 6 6 3" xfId="35645"/>
    <cellStyle name="Normal 5 6 7" xfId="35646"/>
    <cellStyle name="Normal 5 6 7 2" xfId="35647"/>
    <cellStyle name="Normal 5 6 7 3" xfId="35648"/>
    <cellStyle name="Normal 5 6 8" xfId="35649"/>
    <cellStyle name="Normal 5 6 8 2" xfId="35650"/>
    <cellStyle name="Normal 5 6 8 3" xfId="35651"/>
    <cellStyle name="Normal 5 6 9" xfId="35652"/>
    <cellStyle name="Normal 5 6 9 2" xfId="35653"/>
    <cellStyle name="Normal 5 6 9 3" xfId="35654"/>
    <cellStyle name="Normal 5 7" xfId="35655"/>
    <cellStyle name="Normal 5 7 2" xfId="35656"/>
    <cellStyle name="Normal 5 7 2 2" xfId="35657"/>
    <cellStyle name="Normal 5 7 2 2 2" xfId="35658"/>
    <cellStyle name="Normal 5 7 2 2 3" xfId="35659"/>
    <cellStyle name="Normal 5 7 2 3" xfId="35660"/>
    <cellStyle name="Normal 5 7 2 3 2" xfId="35661"/>
    <cellStyle name="Normal 5 7 2 3 3" xfId="35662"/>
    <cellStyle name="Normal 5 7 2 4" xfId="35663"/>
    <cellStyle name="Normal 5 7 2 4 2" xfId="35664"/>
    <cellStyle name="Normal 5 7 2 4 3" xfId="35665"/>
    <cellStyle name="Normal 5 7 2 5" xfId="35666"/>
    <cellStyle name="Normal 5 7 2 5 2" xfId="35667"/>
    <cellStyle name="Normal 5 7 2 5 3" xfId="35668"/>
    <cellStyle name="Normal 5 7 2 6" xfId="35669"/>
    <cellStyle name="Normal 5 7 2 7" xfId="35670"/>
    <cellStyle name="Normal 5 7 3" xfId="35671"/>
    <cellStyle name="Normal 5 7 3 2" xfId="35672"/>
    <cellStyle name="Normal 5 7 3 3" xfId="35673"/>
    <cellStyle name="Normal 5 7 4" xfId="35674"/>
    <cellStyle name="Normal 5 7 4 2" xfId="35675"/>
    <cellStyle name="Normal 5 7 4 3" xfId="35676"/>
    <cellStyle name="Normal 5 7 5" xfId="35677"/>
    <cellStyle name="Normal 5 7 5 2" xfId="35678"/>
    <cellStyle name="Normal 5 7 5 3" xfId="35679"/>
    <cellStyle name="Normal 5 7 6" xfId="35680"/>
    <cellStyle name="Normal 5 7 6 2" xfId="35681"/>
    <cellStyle name="Normal 5 7 6 3" xfId="35682"/>
    <cellStyle name="Normal 5 7 7" xfId="35683"/>
    <cellStyle name="Normal 5 7 8" xfId="35684"/>
    <cellStyle name="Normal 5 8" xfId="35685"/>
    <cellStyle name="Normal 5 8 2" xfId="35686"/>
    <cellStyle name="Normal 5 8 2 2" xfId="35687"/>
    <cellStyle name="Normal 5 8 2 2 2" xfId="35688"/>
    <cellStyle name="Normal 5 8 2 2 3" xfId="35689"/>
    <cellStyle name="Normal 5 8 2 3" xfId="35690"/>
    <cellStyle name="Normal 5 8 2 3 2" xfId="35691"/>
    <cellStyle name="Normal 5 8 2 3 3" xfId="35692"/>
    <cellStyle name="Normal 5 8 2 4" xfId="35693"/>
    <cellStyle name="Normal 5 8 2 4 2" xfId="35694"/>
    <cellStyle name="Normal 5 8 2 4 3" xfId="35695"/>
    <cellStyle name="Normal 5 8 2 5" xfId="35696"/>
    <cellStyle name="Normal 5 8 2 5 2" xfId="35697"/>
    <cellStyle name="Normal 5 8 2 5 3" xfId="35698"/>
    <cellStyle name="Normal 5 8 2 6" xfId="35699"/>
    <cellStyle name="Normal 5 8 2 7" xfId="35700"/>
    <cellStyle name="Normal 5 8 3" xfId="35701"/>
    <cellStyle name="Normal 5 8 3 2" xfId="35702"/>
    <cellStyle name="Normal 5 8 3 3" xfId="35703"/>
    <cellStyle name="Normal 5 8 4" xfId="35704"/>
    <cellStyle name="Normal 5 8 4 2" xfId="35705"/>
    <cellStyle name="Normal 5 8 4 3" xfId="35706"/>
    <cellStyle name="Normal 5 8 5" xfId="35707"/>
    <cellStyle name="Normal 5 8 5 2" xfId="35708"/>
    <cellStyle name="Normal 5 8 5 3" xfId="35709"/>
    <cellStyle name="Normal 5 8 6" xfId="35710"/>
    <cellStyle name="Normal 5 8 6 2" xfId="35711"/>
    <cellStyle name="Normal 5 8 6 3" xfId="35712"/>
    <cellStyle name="Normal 5 8 7" xfId="35713"/>
    <cellStyle name="Normal 5 8 8" xfId="35714"/>
    <cellStyle name="Normal 5 9" xfId="35715"/>
    <cellStyle name="Normal 5 9 2" xfId="35716"/>
    <cellStyle name="Normal 5 9 2 2" xfId="35717"/>
    <cellStyle name="Normal 5 9 2 2 2" xfId="35718"/>
    <cellStyle name="Normal 5 9 2 2 3" xfId="35719"/>
    <cellStyle name="Normal 5 9 2 3" xfId="35720"/>
    <cellStyle name="Normal 5 9 2 3 2" xfId="35721"/>
    <cellStyle name="Normal 5 9 2 3 3" xfId="35722"/>
    <cellStyle name="Normal 5 9 2 4" xfId="35723"/>
    <cellStyle name="Normal 5 9 2 4 2" xfId="35724"/>
    <cellStyle name="Normal 5 9 2 4 3" xfId="35725"/>
    <cellStyle name="Normal 5 9 2 5" xfId="35726"/>
    <cellStyle name="Normal 5 9 2 5 2" xfId="35727"/>
    <cellStyle name="Normal 5 9 2 5 3" xfId="35728"/>
    <cellStyle name="Normal 5 9 2 6" xfId="35729"/>
    <cellStyle name="Normal 5 9 2 7" xfId="35730"/>
    <cellStyle name="Normal 5 9 3" xfId="35731"/>
    <cellStyle name="Normal 5 9 3 2" xfId="35732"/>
    <cellStyle name="Normal 5 9 3 3" xfId="35733"/>
    <cellStyle name="Normal 5 9 4" xfId="35734"/>
    <cellStyle name="Normal 5 9 4 2" xfId="35735"/>
    <cellStyle name="Normal 5 9 4 3" xfId="35736"/>
    <cellStyle name="Normal 5 9 5" xfId="35737"/>
    <cellStyle name="Normal 5 9 5 2" xfId="35738"/>
    <cellStyle name="Normal 5 9 5 3" xfId="35739"/>
    <cellStyle name="Normal 5 9 6" xfId="35740"/>
    <cellStyle name="Normal 5 9 6 2" xfId="35741"/>
    <cellStyle name="Normal 5 9 6 3" xfId="35742"/>
    <cellStyle name="Normal 5 9 7" xfId="35743"/>
    <cellStyle name="Normal 5 9 8" xfId="35744"/>
    <cellStyle name="Normal 50" xfId="35745"/>
    <cellStyle name="Normal 51" xfId="35746"/>
    <cellStyle name="Normal 52" xfId="35747"/>
    <cellStyle name="Normal 53" xfId="35748"/>
    <cellStyle name="Normal 54" xfId="35749"/>
    <cellStyle name="Normal 55" xfId="35750"/>
    <cellStyle name="Normal 56" xfId="35751"/>
    <cellStyle name="Normal 56 2" xfId="35752"/>
    <cellStyle name="Normal 57" xfId="35753"/>
    <cellStyle name="Normal 57 2" xfId="35754"/>
    <cellStyle name="Normal 58" xfId="35755"/>
    <cellStyle name="Normal 58 2" xfId="35756"/>
    <cellStyle name="Normal 59" xfId="35757"/>
    <cellStyle name="Normal 59 2" xfId="35758"/>
    <cellStyle name="Normal 6" xfId="1173"/>
    <cellStyle name="Normal 6 10" xfId="35759"/>
    <cellStyle name="Normal 6 10 2" xfId="35760"/>
    <cellStyle name="Normal 6 11" xfId="35761"/>
    <cellStyle name="Normal 6 11 2" xfId="35762"/>
    <cellStyle name="Normal 6 12" xfId="35763"/>
    <cellStyle name="Normal 6 2" xfId="1174"/>
    <cellStyle name="Normal 6 2 2" xfId="1175"/>
    <cellStyle name="Normal 6 2 2 2" xfId="35766"/>
    <cellStyle name="Normal 6 2 2 2 2" xfId="35767"/>
    <cellStyle name="Normal 6 2 2 2 2 2" xfId="35768"/>
    <cellStyle name="Normal 6 2 2 2 3" xfId="35769"/>
    <cellStyle name="Normal 6 2 2 2 3 2" xfId="35770"/>
    <cellStyle name="Normal 6 2 2 2 4" xfId="35771"/>
    <cellStyle name="Normal 6 2 2 3" xfId="35772"/>
    <cellStyle name="Normal 6 2 2 3 2" xfId="35773"/>
    <cellStyle name="Normal 6 2 2 4" xfId="35774"/>
    <cellStyle name="Normal 6 2 2 4 2" xfId="35775"/>
    <cellStyle name="Normal 6 2 2 5" xfId="35776"/>
    <cellStyle name="Normal 6 2 2 6" xfId="35777"/>
    <cellStyle name="Normal 6 2 2 7" xfId="35765"/>
    <cellStyle name="Normal 6 2 3" xfId="1176"/>
    <cellStyle name="Normal 6 2 3 2" xfId="1177"/>
    <cellStyle name="Normal 6 2 3 2 2" xfId="1178"/>
    <cellStyle name="Normal 6 2 3 2 3" xfId="35780"/>
    <cellStyle name="Normal 6 2 3 2 4" xfId="35779"/>
    <cellStyle name="Normal 6 2 3 3" xfId="1179"/>
    <cellStyle name="Normal 6 2 3 3 2" xfId="35782"/>
    <cellStyle name="Normal 6 2 3 3 2 2" xfId="35783"/>
    <cellStyle name="Normal 6 2 3 3 3" xfId="35784"/>
    <cellStyle name="Normal 6 2 3 3 4" xfId="35781"/>
    <cellStyle name="Normal 6 2 3 4" xfId="35785"/>
    <cellStyle name="Normal 6 2 3 5" xfId="35786"/>
    <cellStyle name="Normal 6 2 3 6" xfId="35778"/>
    <cellStyle name="Normal 6 2 4" xfId="1180"/>
    <cellStyle name="Normal 6 2 4 2" xfId="1181"/>
    <cellStyle name="Normal 6 2 5" xfId="1182"/>
    <cellStyle name="Normal 6 2 5 2" xfId="35787"/>
    <cellStyle name="Normal 6 2 6" xfId="35788"/>
    <cellStyle name="Normal 6 2 7" xfId="35789"/>
    <cellStyle name="Normal 6 2 8" xfId="35790"/>
    <cellStyle name="Normal 6 2 9" xfId="35764"/>
    <cellStyle name="Normal 6 3" xfId="1183"/>
    <cellStyle name="Normal 6 3 2" xfId="1184"/>
    <cellStyle name="Normal 6 3 2 2" xfId="1185"/>
    <cellStyle name="Normal 6 3 2 2 2" xfId="1186"/>
    <cellStyle name="Normal 6 3 2 2 2 2" xfId="1187"/>
    <cellStyle name="Normal 6 3 2 2 2 3" xfId="35794"/>
    <cellStyle name="Normal 6 3 2 2 3" xfId="1188"/>
    <cellStyle name="Normal 6 3 2 2 3 2" xfId="35796"/>
    <cellStyle name="Normal 6 3 2 2 3 2 2" xfId="35797"/>
    <cellStyle name="Normal 6 3 2 2 3 3" xfId="35798"/>
    <cellStyle name="Normal 6 3 2 2 3 4" xfId="35795"/>
    <cellStyle name="Normal 6 3 2 2 4" xfId="35799"/>
    <cellStyle name="Normal 6 3 2 2 5" xfId="35793"/>
    <cellStyle name="Normal 6 3 2 3" xfId="1189"/>
    <cellStyle name="Normal 6 3 2 3 2" xfId="1190"/>
    <cellStyle name="Normal 6 3 2 3 2 2" xfId="1191"/>
    <cellStyle name="Normal 6 3 2 3 3" xfId="1192"/>
    <cellStyle name="Normal 6 3 2 4" xfId="1193"/>
    <cellStyle name="Normal 6 3 2 4 2" xfId="1194"/>
    <cellStyle name="Normal 6 3 2 5" xfId="1195"/>
    <cellStyle name="Normal 6 3 2 6" xfId="35792"/>
    <cellStyle name="Normal 6 3 3" xfId="1196"/>
    <cellStyle name="Normal 6 3 3 2" xfId="1197"/>
    <cellStyle name="Normal 6 3 3 2 2" xfId="1198"/>
    <cellStyle name="Normal 6 3 3 3" xfId="1199"/>
    <cellStyle name="Normal 6 3 3 3 2" xfId="35801"/>
    <cellStyle name="Normal 6 3 3 4" xfId="35802"/>
    <cellStyle name="Normal 6 3 3 5" xfId="35803"/>
    <cellStyle name="Normal 6 3 3 6" xfId="35800"/>
    <cellStyle name="Normal 6 3 4" xfId="1200"/>
    <cellStyle name="Normal 6 3 4 2" xfId="1201"/>
    <cellStyle name="Normal 6 3 4 2 2" xfId="1202"/>
    <cellStyle name="Normal 6 3 4 3" xfId="1203"/>
    <cellStyle name="Normal 6 3 5" xfId="1204"/>
    <cellStyle name="Normal 6 3 5 2" xfId="1205"/>
    <cellStyle name="Normal 6 3 6" xfId="1206"/>
    <cellStyle name="Normal 6 3 7" xfId="35804"/>
    <cellStyle name="Normal 6 3 8" xfId="35805"/>
    <cellStyle name="Normal 6 3 9" xfId="35791"/>
    <cellStyle name="Normal 6 4" xfId="1207"/>
    <cellStyle name="Normal 6 4 2" xfId="1208"/>
    <cellStyle name="Normal 6 4 2 2" xfId="1209"/>
    <cellStyle name="Normal 6 4 2 2 2" xfId="1210"/>
    <cellStyle name="Normal 6 4 2 2 2 2" xfId="1211"/>
    <cellStyle name="Normal 6 4 2 2 3" xfId="1212"/>
    <cellStyle name="Normal 6 4 2 3" xfId="1213"/>
    <cellStyle name="Normal 6 4 2 3 2" xfId="1214"/>
    <cellStyle name="Normal 6 4 2 4" xfId="1215"/>
    <cellStyle name="Normal 6 4 3" xfId="1216"/>
    <cellStyle name="Normal 6 4 3 2" xfId="1217"/>
    <cellStyle name="Normal 6 4 3 2 2" xfId="1218"/>
    <cellStyle name="Normal 6 4 3 3" xfId="1219"/>
    <cellStyle name="Normal 6 4 4" xfId="1220"/>
    <cellStyle name="Normal 6 4 4 2" xfId="1221"/>
    <cellStyle name="Normal 6 4 5" xfId="1222"/>
    <cellStyle name="Normal 6 4 5 2" xfId="35806"/>
    <cellStyle name="Normal 6 4 6" xfId="35807"/>
    <cellStyle name="Normal 6 4 7" xfId="35808"/>
    <cellStyle name="Normal 6 4 8" xfId="35809"/>
    <cellStyle name="Normal 6 5" xfId="1223"/>
    <cellStyle name="Normal 6 5 2" xfId="1224"/>
    <cellStyle name="Normal 6 5 2 2" xfId="1225"/>
    <cellStyle name="Normal 6 5 2 2 2" xfId="1226"/>
    <cellStyle name="Normal 6 5 2 3" xfId="1227"/>
    <cellStyle name="Normal 6 5 2 3 2" xfId="35810"/>
    <cellStyle name="Normal 6 5 2 4" xfId="35811"/>
    <cellStyle name="Normal 6 5 3" xfId="1228"/>
    <cellStyle name="Normal 6 5 3 2" xfId="1229"/>
    <cellStyle name="Normal 6 5 3 2 2" xfId="35812"/>
    <cellStyle name="Normal 6 5 3 3" xfId="35813"/>
    <cellStyle name="Normal 6 5 4" xfId="1230"/>
    <cellStyle name="Normal 6 5 4 2" xfId="35814"/>
    <cellStyle name="Normal 6 5 5" xfId="35815"/>
    <cellStyle name="Normal 6 5 5 2" xfId="35816"/>
    <cellStyle name="Normal 6 5 6" xfId="35817"/>
    <cellStyle name="Normal 6 6" xfId="1231"/>
    <cellStyle name="Normal 6 6 2" xfId="1232"/>
    <cellStyle name="Normal 6 6 2 2" xfId="1233"/>
    <cellStyle name="Normal 6 6 2 2 2" xfId="35818"/>
    <cellStyle name="Normal 6 6 2 3" xfId="35819"/>
    <cellStyle name="Normal 6 6 2 3 2" xfId="35820"/>
    <cellStyle name="Normal 6 6 2 4" xfId="35821"/>
    <cellStyle name="Normal 6 6 3" xfId="1234"/>
    <cellStyle name="Normal 6 6 3 2" xfId="35822"/>
    <cellStyle name="Normal 6 6 3 2 2" xfId="35823"/>
    <cellStyle name="Normal 6 6 3 3" xfId="35824"/>
    <cellStyle name="Normal 6 6 4" xfId="35825"/>
    <cellStyle name="Normal 6 6 4 2" xfId="35826"/>
    <cellStyle name="Normal 6 6 5" xfId="35827"/>
    <cellStyle name="Normal 6 6 5 2" xfId="35828"/>
    <cellStyle name="Normal 6 6 6" xfId="35829"/>
    <cellStyle name="Normal 6 7" xfId="1235"/>
    <cellStyle name="Normal 6 7 2" xfId="1236"/>
    <cellStyle name="Normal 6 7 2 2" xfId="35830"/>
    <cellStyle name="Normal 6 7 2 2 2" xfId="35831"/>
    <cellStyle name="Normal 6 7 2 3" xfId="35832"/>
    <cellStyle name="Normal 6 7 2 3 2" xfId="35833"/>
    <cellStyle name="Normal 6 7 2 4" xfId="35834"/>
    <cellStyle name="Normal 6 7 3" xfId="35835"/>
    <cellStyle name="Normal 6 7 3 2" xfId="35836"/>
    <cellStyle name="Normal 6 7 4" xfId="35837"/>
    <cellStyle name="Normal 6 7 4 2" xfId="35838"/>
    <cellStyle name="Normal 6 7 5" xfId="35839"/>
    <cellStyle name="Normal 6 8" xfId="1237"/>
    <cellStyle name="Normal 6 8 2" xfId="35840"/>
    <cellStyle name="Normal 6 8 2 2" xfId="35841"/>
    <cellStyle name="Normal 6 8 3" xfId="35842"/>
    <cellStyle name="Normal 6 8 3 2" xfId="35843"/>
    <cellStyle name="Normal 6 8 4" xfId="35844"/>
    <cellStyle name="Normal 6 9" xfId="35845"/>
    <cellStyle name="Normal 6 9 2" xfId="35846"/>
    <cellStyle name="Normal 6 9 2 2" xfId="35847"/>
    <cellStyle name="Normal 6 9 3" xfId="35848"/>
    <cellStyle name="Normal 6 9 3 2" xfId="35849"/>
    <cellStyle name="Normal 6 9 4" xfId="35850"/>
    <cellStyle name="Normal 60" xfId="35851"/>
    <cellStyle name="Normal 60 2" xfId="35852"/>
    <cellStyle name="Normal 61" xfId="35853"/>
    <cellStyle name="Normal 61 2" xfId="35854"/>
    <cellStyle name="Normal 62" xfId="35855"/>
    <cellStyle name="Normal 62 2" xfId="35856"/>
    <cellStyle name="Normal 63" xfId="35857"/>
    <cellStyle name="Normal 63 2" xfId="35858"/>
    <cellStyle name="Normal 64" xfId="35859"/>
    <cellStyle name="Normal 64 2" xfId="35860"/>
    <cellStyle name="Normal 65" xfId="35861"/>
    <cellStyle name="Normal 65 2" xfId="35862"/>
    <cellStyle name="Normal 66" xfId="35863"/>
    <cellStyle name="Normal 66 2" xfId="35864"/>
    <cellStyle name="Normal 67" xfId="35865"/>
    <cellStyle name="Normal 67 2" xfId="35866"/>
    <cellStyle name="Normal 68" xfId="35867"/>
    <cellStyle name="Normal 69" xfId="35868"/>
    <cellStyle name="Normal 7" xfId="1238"/>
    <cellStyle name="Normal 7 10" xfId="35870"/>
    <cellStyle name="Normal 7 10 2" xfId="35871"/>
    <cellStyle name="Normal 7 10 2 2" xfId="35872"/>
    <cellStyle name="Normal 7 10 2 2 2" xfId="35873"/>
    <cellStyle name="Normal 7 10 2 2 3" xfId="35874"/>
    <cellStyle name="Normal 7 10 2 3" xfId="35875"/>
    <cellStyle name="Normal 7 10 2 3 2" xfId="35876"/>
    <cellStyle name="Normal 7 10 2 3 3" xfId="35877"/>
    <cellStyle name="Normal 7 10 2 4" xfId="35878"/>
    <cellStyle name="Normal 7 10 2 4 2" xfId="35879"/>
    <cellStyle name="Normal 7 10 2 4 3" xfId="35880"/>
    <cellStyle name="Normal 7 10 2 5" xfId="35881"/>
    <cellStyle name="Normal 7 10 2 5 2" xfId="35882"/>
    <cellStyle name="Normal 7 10 2 5 3" xfId="35883"/>
    <cellStyle name="Normal 7 10 2 6" xfId="35884"/>
    <cellStyle name="Normal 7 10 2 7" xfId="35885"/>
    <cellStyle name="Normal 7 10 3" xfId="35886"/>
    <cellStyle name="Normal 7 10 3 2" xfId="35887"/>
    <cellStyle name="Normal 7 10 3 3" xfId="35888"/>
    <cellStyle name="Normal 7 10 4" xfId="35889"/>
    <cellStyle name="Normal 7 10 4 2" xfId="35890"/>
    <cellStyle name="Normal 7 10 4 3" xfId="35891"/>
    <cellStyle name="Normal 7 10 5" xfId="35892"/>
    <cellStyle name="Normal 7 10 5 2" xfId="35893"/>
    <cellStyle name="Normal 7 10 5 3" xfId="35894"/>
    <cellStyle name="Normal 7 10 6" xfId="35895"/>
    <cellStyle name="Normal 7 10 6 2" xfId="35896"/>
    <cellStyle name="Normal 7 10 6 3" xfId="35897"/>
    <cellStyle name="Normal 7 10 7" xfId="35898"/>
    <cellStyle name="Normal 7 10 8" xfId="35899"/>
    <cellStyle name="Normal 7 11" xfId="35900"/>
    <cellStyle name="Normal 7 11 2" xfId="35901"/>
    <cellStyle name="Normal 7 11 2 2" xfId="35902"/>
    <cellStyle name="Normal 7 11 2 3" xfId="35903"/>
    <cellStyle name="Normal 7 11 3" xfId="35904"/>
    <cellStyle name="Normal 7 11 3 2" xfId="35905"/>
    <cellStyle name="Normal 7 11 3 3" xfId="35906"/>
    <cellStyle name="Normal 7 11 4" xfId="35907"/>
    <cellStyle name="Normal 7 11 4 2" xfId="35908"/>
    <cellStyle name="Normal 7 11 4 3" xfId="35909"/>
    <cellStyle name="Normal 7 11 5" xfId="35910"/>
    <cellStyle name="Normal 7 11 5 2" xfId="35911"/>
    <cellStyle name="Normal 7 11 5 3" xfId="35912"/>
    <cellStyle name="Normal 7 11 6" xfId="35913"/>
    <cellStyle name="Normal 7 11 7" xfId="35914"/>
    <cellStyle name="Normal 7 12" xfId="35915"/>
    <cellStyle name="Normal 7 12 2" xfId="35916"/>
    <cellStyle name="Normal 7 12 2 2" xfId="35917"/>
    <cellStyle name="Normal 7 12 2 3" xfId="35918"/>
    <cellStyle name="Normal 7 12 3" xfId="35919"/>
    <cellStyle name="Normal 7 12 3 2" xfId="35920"/>
    <cellStyle name="Normal 7 12 3 3" xfId="35921"/>
    <cellStyle name="Normal 7 12 4" xfId="35922"/>
    <cellStyle name="Normal 7 12 4 2" xfId="35923"/>
    <cellStyle name="Normal 7 12 4 3" xfId="35924"/>
    <cellStyle name="Normal 7 12 5" xfId="35925"/>
    <cellStyle name="Normal 7 12 5 2" xfId="35926"/>
    <cellStyle name="Normal 7 12 5 3" xfId="35927"/>
    <cellStyle name="Normal 7 12 6" xfId="35928"/>
    <cellStyle name="Normal 7 12 7" xfId="35929"/>
    <cellStyle name="Normal 7 13" xfId="35930"/>
    <cellStyle name="Normal 7 13 2" xfId="35931"/>
    <cellStyle name="Normal 7 13 2 2" xfId="35932"/>
    <cellStyle name="Normal 7 13 2 3" xfId="35933"/>
    <cellStyle name="Normal 7 13 3" xfId="35934"/>
    <cellStyle name="Normal 7 13 3 2" xfId="35935"/>
    <cellStyle name="Normal 7 13 3 3" xfId="35936"/>
    <cellStyle name="Normal 7 13 4" xfId="35937"/>
    <cellStyle name="Normal 7 13 4 2" xfId="35938"/>
    <cellStyle name="Normal 7 13 4 3" xfId="35939"/>
    <cellStyle name="Normal 7 13 5" xfId="35940"/>
    <cellStyle name="Normal 7 13 5 2" xfId="35941"/>
    <cellStyle name="Normal 7 13 5 3" xfId="35942"/>
    <cellStyle name="Normal 7 13 6" xfId="35943"/>
    <cellStyle name="Normal 7 13 7" xfId="35944"/>
    <cellStyle name="Normal 7 14" xfId="35945"/>
    <cellStyle name="Normal 7 14 2" xfId="35946"/>
    <cellStyle name="Normal 7 14 2 2" xfId="35947"/>
    <cellStyle name="Normal 7 14 2 3" xfId="35948"/>
    <cellStyle name="Normal 7 14 3" xfId="35949"/>
    <cellStyle name="Normal 7 14 3 2" xfId="35950"/>
    <cellStyle name="Normal 7 14 3 3" xfId="35951"/>
    <cellStyle name="Normal 7 14 4" xfId="35952"/>
    <cellStyle name="Normal 7 14 4 2" xfId="35953"/>
    <cellStyle name="Normal 7 14 4 3" xfId="35954"/>
    <cellStyle name="Normal 7 14 5" xfId="35955"/>
    <cellStyle name="Normal 7 14 5 2" xfId="35956"/>
    <cellStyle name="Normal 7 14 5 3" xfId="35957"/>
    <cellStyle name="Normal 7 14 6" xfId="35958"/>
    <cellStyle name="Normal 7 14 7" xfId="35959"/>
    <cellStyle name="Normal 7 15" xfId="35960"/>
    <cellStyle name="Normal 7 15 2" xfId="35961"/>
    <cellStyle name="Normal 7 15 2 2" xfId="35962"/>
    <cellStyle name="Normal 7 15 2 3" xfId="35963"/>
    <cellStyle name="Normal 7 15 3" xfId="35964"/>
    <cellStyle name="Normal 7 15 3 2" xfId="35965"/>
    <cellStyle name="Normal 7 15 3 3" xfId="35966"/>
    <cellStyle name="Normal 7 15 4" xfId="35967"/>
    <cellStyle name="Normal 7 15 4 2" xfId="35968"/>
    <cellStyle name="Normal 7 15 4 3" xfId="35969"/>
    <cellStyle name="Normal 7 15 5" xfId="35970"/>
    <cellStyle name="Normal 7 15 5 2" xfId="35971"/>
    <cellStyle name="Normal 7 15 5 3" xfId="35972"/>
    <cellStyle name="Normal 7 15 6" xfId="35973"/>
    <cellStyle name="Normal 7 15 7" xfId="35974"/>
    <cellStyle name="Normal 7 16" xfId="35975"/>
    <cellStyle name="Normal 7 16 2" xfId="35976"/>
    <cellStyle name="Normal 7 16 3" xfId="35977"/>
    <cellStyle name="Normal 7 17" xfId="35978"/>
    <cellStyle name="Normal 7 17 2" xfId="35979"/>
    <cellStyle name="Normal 7 17 3" xfId="35980"/>
    <cellStyle name="Normal 7 18" xfId="35981"/>
    <cellStyle name="Normal 7 18 2" xfId="35982"/>
    <cellStyle name="Normal 7 18 3" xfId="35983"/>
    <cellStyle name="Normal 7 19" xfId="35984"/>
    <cellStyle name="Normal 7 19 2" xfId="35985"/>
    <cellStyle name="Normal 7 19 3" xfId="35986"/>
    <cellStyle name="Normal 7 2" xfId="1239"/>
    <cellStyle name="Normal 7 2 10" xfId="35988"/>
    <cellStyle name="Normal 7 2 10 2" xfId="35989"/>
    <cellStyle name="Normal 7 2 10 2 2" xfId="35990"/>
    <cellStyle name="Normal 7 2 10 2 3" xfId="35991"/>
    <cellStyle name="Normal 7 2 10 3" xfId="35992"/>
    <cellStyle name="Normal 7 2 10 3 2" xfId="35993"/>
    <cellStyle name="Normal 7 2 10 3 3" xfId="35994"/>
    <cellStyle name="Normal 7 2 10 4" xfId="35995"/>
    <cellStyle name="Normal 7 2 10 4 2" xfId="35996"/>
    <cellStyle name="Normal 7 2 10 4 3" xfId="35997"/>
    <cellStyle name="Normal 7 2 10 5" xfId="35998"/>
    <cellStyle name="Normal 7 2 10 5 2" xfId="35999"/>
    <cellStyle name="Normal 7 2 10 5 3" xfId="36000"/>
    <cellStyle name="Normal 7 2 10 6" xfId="36001"/>
    <cellStyle name="Normal 7 2 10 7" xfId="36002"/>
    <cellStyle name="Normal 7 2 11" xfId="36003"/>
    <cellStyle name="Normal 7 2 11 2" xfId="36004"/>
    <cellStyle name="Normal 7 2 11 2 2" xfId="36005"/>
    <cellStyle name="Normal 7 2 11 2 3" xfId="36006"/>
    <cellStyle name="Normal 7 2 11 3" xfId="36007"/>
    <cellStyle name="Normal 7 2 11 3 2" xfId="36008"/>
    <cellStyle name="Normal 7 2 11 3 3" xfId="36009"/>
    <cellStyle name="Normal 7 2 11 4" xfId="36010"/>
    <cellStyle name="Normal 7 2 11 4 2" xfId="36011"/>
    <cellStyle name="Normal 7 2 11 4 3" xfId="36012"/>
    <cellStyle name="Normal 7 2 11 5" xfId="36013"/>
    <cellStyle name="Normal 7 2 11 5 2" xfId="36014"/>
    <cellStyle name="Normal 7 2 11 5 3" xfId="36015"/>
    <cellStyle name="Normal 7 2 11 6" xfId="36016"/>
    <cellStyle name="Normal 7 2 11 7" xfId="36017"/>
    <cellStyle name="Normal 7 2 12" xfId="36018"/>
    <cellStyle name="Normal 7 2 12 2" xfId="36019"/>
    <cellStyle name="Normal 7 2 12 2 2" xfId="36020"/>
    <cellStyle name="Normal 7 2 12 2 3" xfId="36021"/>
    <cellStyle name="Normal 7 2 12 3" xfId="36022"/>
    <cellStyle name="Normal 7 2 12 3 2" xfId="36023"/>
    <cellStyle name="Normal 7 2 12 3 3" xfId="36024"/>
    <cellStyle name="Normal 7 2 12 4" xfId="36025"/>
    <cellStyle name="Normal 7 2 12 4 2" xfId="36026"/>
    <cellStyle name="Normal 7 2 12 4 3" xfId="36027"/>
    <cellStyle name="Normal 7 2 12 5" xfId="36028"/>
    <cellStyle name="Normal 7 2 12 5 2" xfId="36029"/>
    <cellStyle name="Normal 7 2 12 5 3" xfId="36030"/>
    <cellStyle name="Normal 7 2 12 6" xfId="36031"/>
    <cellStyle name="Normal 7 2 12 7" xfId="36032"/>
    <cellStyle name="Normal 7 2 13" xfId="36033"/>
    <cellStyle name="Normal 7 2 13 2" xfId="36034"/>
    <cellStyle name="Normal 7 2 13 2 2" xfId="36035"/>
    <cellStyle name="Normal 7 2 13 2 3" xfId="36036"/>
    <cellStyle name="Normal 7 2 13 3" xfId="36037"/>
    <cellStyle name="Normal 7 2 13 3 2" xfId="36038"/>
    <cellStyle name="Normal 7 2 13 3 3" xfId="36039"/>
    <cellStyle name="Normal 7 2 13 4" xfId="36040"/>
    <cellStyle name="Normal 7 2 13 4 2" xfId="36041"/>
    <cellStyle name="Normal 7 2 13 4 3" xfId="36042"/>
    <cellStyle name="Normal 7 2 13 5" xfId="36043"/>
    <cellStyle name="Normal 7 2 13 5 2" xfId="36044"/>
    <cellStyle name="Normal 7 2 13 5 3" xfId="36045"/>
    <cellStyle name="Normal 7 2 13 6" xfId="36046"/>
    <cellStyle name="Normal 7 2 13 7" xfId="36047"/>
    <cellStyle name="Normal 7 2 14" xfId="36048"/>
    <cellStyle name="Normal 7 2 14 2" xfId="36049"/>
    <cellStyle name="Normal 7 2 14 3" xfId="36050"/>
    <cellStyle name="Normal 7 2 15" xfId="36051"/>
    <cellStyle name="Normal 7 2 15 2" xfId="36052"/>
    <cellStyle name="Normal 7 2 15 3" xfId="36053"/>
    <cellStyle name="Normal 7 2 16" xfId="36054"/>
    <cellStyle name="Normal 7 2 16 2" xfId="36055"/>
    <cellStyle name="Normal 7 2 16 3" xfId="36056"/>
    <cellStyle name="Normal 7 2 17" xfId="36057"/>
    <cellStyle name="Normal 7 2 17 2" xfId="36058"/>
    <cellStyle name="Normal 7 2 17 3" xfId="36059"/>
    <cellStyle name="Normal 7 2 18" xfId="36060"/>
    <cellStyle name="Normal 7 2 19" xfId="36061"/>
    <cellStyle name="Normal 7 2 2" xfId="1559"/>
    <cellStyle name="Normal 7 2 2 10" xfId="36063"/>
    <cellStyle name="Normal 7 2 2 10 2" xfId="36064"/>
    <cellStyle name="Normal 7 2 2 10 2 2" xfId="36065"/>
    <cellStyle name="Normal 7 2 2 10 2 3" xfId="36066"/>
    <cellStyle name="Normal 7 2 2 10 3" xfId="36067"/>
    <cellStyle name="Normal 7 2 2 10 3 2" xfId="36068"/>
    <cellStyle name="Normal 7 2 2 10 3 3" xfId="36069"/>
    <cellStyle name="Normal 7 2 2 10 4" xfId="36070"/>
    <cellStyle name="Normal 7 2 2 10 4 2" xfId="36071"/>
    <cellStyle name="Normal 7 2 2 10 4 3" xfId="36072"/>
    <cellStyle name="Normal 7 2 2 10 5" xfId="36073"/>
    <cellStyle name="Normal 7 2 2 10 5 2" xfId="36074"/>
    <cellStyle name="Normal 7 2 2 10 5 3" xfId="36075"/>
    <cellStyle name="Normal 7 2 2 10 6" xfId="36076"/>
    <cellStyle name="Normal 7 2 2 10 7" xfId="36077"/>
    <cellStyle name="Normal 7 2 2 11" xfId="36078"/>
    <cellStyle name="Normal 7 2 2 11 2" xfId="36079"/>
    <cellStyle name="Normal 7 2 2 11 3" xfId="36080"/>
    <cellStyle name="Normal 7 2 2 12" xfId="36081"/>
    <cellStyle name="Normal 7 2 2 12 2" xfId="36082"/>
    <cellStyle name="Normal 7 2 2 12 3" xfId="36083"/>
    <cellStyle name="Normal 7 2 2 13" xfId="36084"/>
    <cellStyle name="Normal 7 2 2 13 2" xfId="36085"/>
    <cellStyle name="Normal 7 2 2 13 3" xfId="36086"/>
    <cellStyle name="Normal 7 2 2 14" xfId="36087"/>
    <cellStyle name="Normal 7 2 2 14 2" xfId="36088"/>
    <cellStyle name="Normal 7 2 2 14 3" xfId="36089"/>
    <cellStyle name="Normal 7 2 2 15" xfId="36090"/>
    <cellStyle name="Normal 7 2 2 16" xfId="36091"/>
    <cellStyle name="Normal 7 2 2 17" xfId="36062"/>
    <cellStyle name="Normal 7 2 2 2" xfId="36092"/>
    <cellStyle name="Normal 7 2 2 2 10" xfId="36093"/>
    <cellStyle name="Normal 7 2 2 2 10 2" xfId="36094"/>
    <cellStyle name="Normal 7 2 2 2 10 3" xfId="36095"/>
    <cellStyle name="Normal 7 2 2 2 11" xfId="36096"/>
    <cellStyle name="Normal 7 2 2 2 11 2" xfId="36097"/>
    <cellStyle name="Normal 7 2 2 2 11 3" xfId="36098"/>
    <cellStyle name="Normal 7 2 2 2 12" xfId="36099"/>
    <cellStyle name="Normal 7 2 2 2 12 2" xfId="36100"/>
    <cellStyle name="Normal 7 2 2 2 12 3" xfId="36101"/>
    <cellStyle name="Normal 7 2 2 2 13" xfId="36102"/>
    <cellStyle name="Normal 7 2 2 2 13 2" xfId="36103"/>
    <cellStyle name="Normal 7 2 2 2 13 3" xfId="36104"/>
    <cellStyle name="Normal 7 2 2 2 14" xfId="36105"/>
    <cellStyle name="Normal 7 2 2 2 15" xfId="36106"/>
    <cellStyle name="Normal 7 2 2 2 2" xfId="36107"/>
    <cellStyle name="Normal 7 2 2 2 2 10" xfId="36108"/>
    <cellStyle name="Normal 7 2 2 2 2 10 2" xfId="36109"/>
    <cellStyle name="Normal 7 2 2 2 2 10 3" xfId="36110"/>
    <cellStyle name="Normal 7 2 2 2 2 11" xfId="36111"/>
    <cellStyle name="Normal 7 2 2 2 2 11 2" xfId="36112"/>
    <cellStyle name="Normal 7 2 2 2 2 11 3" xfId="36113"/>
    <cellStyle name="Normal 7 2 2 2 2 12" xfId="36114"/>
    <cellStyle name="Normal 7 2 2 2 2 12 2" xfId="36115"/>
    <cellStyle name="Normal 7 2 2 2 2 12 3" xfId="36116"/>
    <cellStyle name="Normal 7 2 2 2 2 13" xfId="36117"/>
    <cellStyle name="Normal 7 2 2 2 2 14" xfId="36118"/>
    <cellStyle name="Normal 7 2 2 2 2 2" xfId="36119"/>
    <cellStyle name="Normal 7 2 2 2 2 2 10" xfId="36120"/>
    <cellStyle name="Normal 7 2 2 2 2 2 11" xfId="36121"/>
    <cellStyle name="Normal 7 2 2 2 2 2 2" xfId="36122"/>
    <cellStyle name="Normal 7 2 2 2 2 2 2 2" xfId="36123"/>
    <cellStyle name="Normal 7 2 2 2 2 2 2 2 2" xfId="36124"/>
    <cellStyle name="Normal 7 2 2 2 2 2 2 2 2 2" xfId="36125"/>
    <cellStyle name="Normal 7 2 2 2 2 2 2 2 2 3" xfId="36126"/>
    <cellStyle name="Normal 7 2 2 2 2 2 2 2 3" xfId="36127"/>
    <cellStyle name="Normal 7 2 2 2 2 2 2 2 3 2" xfId="36128"/>
    <cellStyle name="Normal 7 2 2 2 2 2 2 2 3 3" xfId="36129"/>
    <cellStyle name="Normal 7 2 2 2 2 2 2 2 4" xfId="36130"/>
    <cellStyle name="Normal 7 2 2 2 2 2 2 2 4 2" xfId="36131"/>
    <cellStyle name="Normal 7 2 2 2 2 2 2 2 4 3" xfId="36132"/>
    <cellStyle name="Normal 7 2 2 2 2 2 2 2 5" xfId="36133"/>
    <cellStyle name="Normal 7 2 2 2 2 2 2 2 5 2" xfId="36134"/>
    <cellStyle name="Normal 7 2 2 2 2 2 2 2 5 3" xfId="36135"/>
    <cellStyle name="Normal 7 2 2 2 2 2 2 2 6" xfId="36136"/>
    <cellStyle name="Normal 7 2 2 2 2 2 2 2 7" xfId="36137"/>
    <cellStyle name="Normal 7 2 2 2 2 2 2 3" xfId="36138"/>
    <cellStyle name="Normal 7 2 2 2 2 2 2 3 2" xfId="36139"/>
    <cellStyle name="Normal 7 2 2 2 2 2 2 3 3" xfId="36140"/>
    <cellStyle name="Normal 7 2 2 2 2 2 2 4" xfId="36141"/>
    <cellStyle name="Normal 7 2 2 2 2 2 2 4 2" xfId="36142"/>
    <cellStyle name="Normal 7 2 2 2 2 2 2 4 3" xfId="36143"/>
    <cellStyle name="Normal 7 2 2 2 2 2 2 5" xfId="36144"/>
    <cellStyle name="Normal 7 2 2 2 2 2 2 5 2" xfId="36145"/>
    <cellStyle name="Normal 7 2 2 2 2 2 2 5 3" xfId="36146"/>
    <cellStyle name="Normal 7 2 2 2 2 2 2 6" xfId="36147"/>
    <cellStyle name="Normal 7 2 2 2 2 2 2 6 2" xfId="36148"/>
    <cellStyle name="Normal 7 2 2 2 2 2 2 6 3" xfId="36149"/>
    <cellStyle name="Normal 7 2 2 2 2 2 2 7" xfId="36150"/>
    <cellStyle name="Normal 7 2 2 2 2 2 2 8" xfId="36151"/>
    <cellStyle name="Normal 7 2 2 2 2 2 3" xfId="36152"/>
    <cellStyle name="Normal 7 2 2 2 2 2 3 2" xfId="36153"/>
    <cellStyle name="Normal 7 2 2 2 2 2 3 2 2" xfId="36154"/>
    <cellStyle name="Normal 7 2 2 2 2 2 3 2 3" xfId="36155"/>
    <cellStyle name="Normal 7 2 2 2 2 2 3 3" xfId="36156"/>
    <cellStyle name="Normal 7 2 2 2 2 2 3 3 2" xfId="36157"/>
    <cellStyle name="Normal 7 2 2 2 2 2 3 3 3" xfId="36158"/>
    <cellStyle name="Normal 7 2 2 2 2 2 3 4" xfId="36159"/>
    <cellStyle name="Normal 7 2 2 2 2 2 3 4 2" xfId="36160"/>
    <cellStyle name="Normal 7 2 2 2 2 2 3 4 3" xfId="36161"/>
    <cellStyle name="Normal 7 2 2 2 2 2 3 5" xfId="36162"/>
    <cellStyle name="Normal 7 2 2 2 2 2 3 5 2" xfId="36163"/>
    <cellStyle name="Normal 7 2 2 2 2 2 3 5 3" xfId="36164"/>
    <cellStyle name="Normal 7 2 2 2 2 2 3 6" xfId="36165"/>
    <cellStyle name="Normal 7 2 2 2 2 2 3 7" xfId="36166"/>
    <cellStyle name="Normal 7 2 2 2 2 2 4" xfId="36167"/>
    <cellStyle name="Normal 7 2 2 2 2 2 4 2" xfId="36168"/>
    <cellStyle name="Normal 7 2 2 2 2 2 4 2 2" xfId="36169"/>
    <cellStyle name="Normal 7 2 2 2 2 2 4 2 3" xfId="36170"/>
    <cellStyle name="Normal 7 2 2 2 2 2 4 3" xfId="36171"/>
    <cellStyle name="Normal 7 2 2 2 2 2 4 3 2" xfId="36172"/>
    <cellStyle name="Normal 7 2 2 2 2 2 4 3 3" xfId="36173"/>
    <cellStyle name="Normal 7 2 2 2 2 2 4 4" xfId="36174"/>
    <cellStyle name="Normal 7 2 2 2 2 2 4 4 2" xfId="36175"/>
    <cellStyle name="Normal 7 2 2 2 2 2 4 4 3" xfId="36176"/>
    <cellStyle name="Normal 7 2 2 2 2 2 4 5" xfId="36177"/>
    <cellStyle name="Normal 7 2 2 2 2 2 4 5 2" xfId="36178"/>
    <cellStyle name="Normal 7 2 2 2 2 2 4 5 3" xfId="36179"/>
    <cellStyle name="Normal 7 2 2 2 2 2 4 6" xfId="36180"/>
    <cellStyle name="Normal 7 2 2 2 2 2 4 7" xfId="36181"/>
    <cellStyle name="Normal 7 2 2 2 2 2 5" xfId="36182"/>
    <cellStyle name="Normal 7 2 2 2 2 2 5 2" xfId="36183"/>
    <cellStyle name="Normal 7 2 2 2 2 2 5 2 2" xfId="36184"/>
    <cellStyle name="Normal 7 2 2 2 2 2 5 2 3" xfId="36185"/>
    <cellStyle name="Normal 7 2 2 2 2 2 5 3" xfId="36186"/>
    <cellStyle name="Normal 7 2 2 2 2 2 5 3 2" xfId="36187"/>
    <cellStyle name="Normal 7 2 2 2 2 2 5 3 3" xfId="36188"/>
    <cellStyle name="Normal 7 2 2 2 2 2 5 4" xfId="36189"/>
    <cellStyle name="Normal 7 2 2 2 2 2 5 4 2" xfId="36190"/>
    <cellStyle name="Normal 7 2 2 2 2 2 5 4 3" xfId="36191"/>
    <cellStyle name="Normal 7 2 2 2 2 2 5 5" xfId="36192"/>
    <cellStyle name="Normal 7 2 2 2 2 2 5 5 2" xfId="36193"/>
    <cellStyle name="Normal 7 2 2 2 2 2 5 5 3" xfId="36194"/>
    <cellStyle name="Normal 7 2 2 2 2 2 5 6" xfId="36195"/>
    <cellStyle name="Normal 7 2 2 2 2 2 5 7" xfId="36196"/>
    <cellStyle name="Normal 7 2 2 2 2 2 6" xfId="36197"/>
    <cellStyle name="Normal 7 2 2 2 2 2 6 2" xfId="36198"/>
    <cellStyle name="Normal 7 2 2 2 2 2 6 3" xfId="36199"/>
    <cellStyle name="Normal 7 2 2 2 2 2 7" xfId="36200"/>
    <cellStyle name="Normal 7 2 2 2 2 2 7 2" xfId="36201"/>
    <cellStyle name="Normal 7 2 2 2 2 2 7 3" xfId="36202"/>
    <cellStyle name="Normal 7 2 2 2 2 2 8" xfId="36203"/>
    <cellStyle name="Normal 7 2 2 2 2 2 8 2" xfId="36204"/>
    <cellStyle name="Normal 7 2 2 2 2 2 8 3" xfId="36205"/>
    <cellStyle name="Normal 7 2 2 2 2 2 9" xfId="36206"/>
    <cellStyle name="Normal 7 2 2 2 2 2 9 2" xfId="36207"/>
    <cellStyle name="Normal 7 2 2 2 2 2 9 3" xfId="36208"/>
    <cellStyle name="Normal 7 2 2 2 2 3" xfId="36209"/>
    <cellStyle name="Normal 7 2 2 2 2 3 2" xfId="36210"/>
    <cellStyle name="Normal 7 2 2 2 2 3 2 2" xfId="36211"/>
    <cellStyle name="Normal 7 2 2 2 2 3 2 2 2" xfId="36212"/>
    <cellStyle name="Normal 7 2 2 2 2 3 2 2 3" xfId="36213"/>
    <cellStyle name="Normal 7 2 2 2 2 3 2 3" xfId="36214"/>
    <cellStyle name="Normal 7 2 2 2 2 3 2 3 2" xfId="36215"/>
    <cellStyle name="Normal 7 2 2 2 2 3 2 3 3" xfId="36216"/>
    <cellStyle name="Normal 7 2 2 2 2 3 2 4" xfId="36217"/>
    <cellStyle name="Normal 7 2 2 2 2 3 2 4 2" xfId="36218"/>
    <cellStyle name="Normal 7 2 2 2 2 3 2 4 3" xfId="36219"/>
    <cellStyle name="Normal 7 2 2 2 2 3 2 5" xfId="36220"/>
    <cellStyle name="Normal 7 2 2 2 2 3 2 5 2" xfId="36221"/>
    <cellStyle name="Normal 7 2 2 2 2 3 2 5 3" xfId="36222"/>
    <cellStyle name="Normal 7 2 2 2 2 3 2 6" xfId="36223"/>
    <cellStyle name="Normal 7 2 2 2 2 3 2 7" xfId="36224"/>
    <cellStyle name="Normal 7 2 2 2 2 3 3" xfId="36225"/>
    <cellStyle name="Normal 7 2 2 2 2 3 3 2" xfId="36226"/>
    <cellStyle name="Normal 7 2 2 2 2 3 3 3" xfId="36227"/>
    <cellStyle name="Normal 7 2 2 2 2 3 4" xfId="36228"/>
    <cellStyle name="Normal 7 2 2 2 2 3 4 2" xfId="36229"/>
    <cellStyle name="Normal 7 2 2 2 2 3 4 3" xfId="36230"/>
    <cellStyle name="Normal 7 2 2 2 2 3 5" xfId="36231"/>
    <cellStyle name="Normal 7 2 2 2 2 3 5 2" xfId="36232"/>
    <cellStyle name="Normal 7 2 2 2 2 3 5 3" xfId="36233"/>
    <cellStyle name="Normal 7 2 2 2 2 3 6" xfId="36234"/>
    <cellStyle name="Normal 7 2 2 2 2 3 6 2" xfId="36235"/>
    <cellStyle name="Normal 7 2 2 2 2 3 6 3" xfId="36236"/>
    <cellStyle name="Normal 7 2 2 2 2 3 7" xfId="36237"/>
    <cellStyle name="Normal 7 2 2 2 2 3 8" xfId="36238"/>
    <cellStyle name="Normal 7 2 2 2 2 4" xfId="36239"/>
    <cellStyle name="Normal 7 2 2 2 2 4 2" xfId="36240"/>
    <cellStyle name="Normal 7 2 2 2 2 4 2 2" xfId="36241"/>
    <cellStyle name="Normal 7 2 2 2 2 4 2 2 2" xfId="36242"/>
    <cellStyle name="Normal 7 2 2 2 2 4 2 2 3" xfId="36243"/>
    <cellStyle name="Normal 7 2 2 2 2 4 2 3" xfId="36244"/>
    <cellStyle name="Normal 7 2 2 2 2 4 2 3 2" xfId="36245"/>
    <cellStyle name="Normal 7 2 2 2 2 4 2 3 3" xfId="36246"/>
    <cellStyle name="Normal 7 2 2 2 2 4 2 4" xfId="36247"/>
    <cellStyle name="Normal 7 2 2 2 2 4 2 4 2" xfId="36248"/>
    <cellStyle name="Normal 7 2 2 2 2 4 2 4 3" xfId="36249"/>
    <cellStyle name="Normal 7 2 2 2 2 4 2 5" xfId="36250"/>
    <cellStyle name="Normal 7 2 2 2 2 4 2 5 2" xfId="36251"/>
    <cellStyle name="Normal 7 2 2 2 2 4 2 5 3" xfId="36252"/>
    <cellStyle name="Normal 7 2 2 2 2 4 2 6" xfId="36253"/>
    <cellStyle name="Normal 7 2 2 2 2 4 2 7" xfId="36254"/>
    <cellStyle name="Normal 7 2 2 2 2 4 3" xfId="36255"/>
    <cellStyle name="Normal 7 2 2 2 2 4 3 2" xfId="36256"/>
    <cellStyle name="Normal 7 2 2 2 2 4 3 3" xfId="36257"/>
    <cellStyle name="Normal 7 2 2 2 2 4 4" xfId="36258"/>
    <cellStyle name="Normal 7 2 2 2 2 4 4 2" xfId="36259"/>
    <cellStyle name="Normal 7 2 2 2 2 4 4 3" xfId="36260"/>
    <cellStyle name="Normal 7 2 2 2 2 4 5" xfId="36261"/>
    <cellStyle name="Normal 7 2 2 2 2 4 5 2" xfId="36262"/>
    <cellStyle name="Normal 7 2 2 2 2 4 5 3" xfId="36263"/>
    <cellStyle name="Normal 7 2 2 2 2 4 6" xfId="36264"/>
    <cellStyle name="Normal 7 2 2 2 2 4 6 2" xfId="36265"/>
    <cellStyle name="Normal 7 2 2 2 2 4 6 3" xfId="36266"/>
    <cellStyle name="Normal 7 2 2 2 2 4 7" xfId="36267"/>
    <cellStyle name="Normal 7 2 2 2 2 4 8" xfId="36268"/>
    <cellStyle name="Normal 7 2 2 2 2 5" xfId="36269"/>
    <cellStyle name="Normal 7 2 2 2 2 5 2" xfId="36270"/>
    <cellStyle name="Normal 7 2 2 2 2 5 2 2" xfId="36271"/>
    <cellStyle name="Normal 7 2 2 2 2 5 2 3" xfId="36272"/>
    <cellStyle name="Normal 7 2 2 2 2 5 3" xfId="36273"/>
    <cellStyle name="Normal 7 2 2 2 2 5 3 2" xfId="36274"/>
    <cellStyle name="Normal 7 2 2 2 2 5 3 3" xfId="36275"/>
    <cellStyle name="Normal 7 2 2 2 2 5 4" xfId="36276"/>
    <cellStyle name="Normal 7 2 2 2 2 5 4 2" xfId="36277"/>
    <cellStyle name="Normal 7 2 2 2 2 5 4 3" xfId="36278"/>
    <cellStyle name="Normal 7 2 2 2 2 5 5" xfId="36279"/>
    <cellStyle name="Normal 7 2 2 2 2 5 5 2" xfId="36280"/>
    <cellStyle name="Normal 7 2 2 2 2 5 5 3" xfId="36281"/>
    <cellStyle name="Normal 7 2 2 2 2 5 6" xfId="36282"/>
    <cellStyle name="Normal 7 2 2 2 2 5 7" xfId="36283"/>
    <cellStyle name="Normal 7 2 2 2 2 6" xfId="36284"/>
    <cellStyle name="Normal 7 2 2 2 2 6 2" xfId="36285"/>
    <cellStyle name="Normal 7 2 2 2 2 6 2 2" xfId="36286"/>
    <cellStyle name="Normal 7 2 2 2 2 6 2 3" xfId="36287"/>
    <cellStyle name="Normal 7 2 2 2 2 6 3" xfId="36288"/>
    <cellStyle name="Normal 7 2 2 2 2 6 3 2" xfId="36289"/>
    <cellStyle name="Normal 7 2 2 2 2 6 3 3" xfId="36290"/>
    <cellStyle name="Normal 7 2 2 2 2 6 4" xfId="36291"/>
    <cellStyle name="Normal 7 2 2 2 2 6 4 2" xfId="36292"/>
    <cellStyle name="Normal 7 2 2 2 2 6 4 3" xfId="36293"/>
    <cellStyle name="Normal 7 2 2 2 2 6 5" xfId="36294"/>
    <cellStyle name="Normal 7 2 2 2 2 6 5 2" xfId="36295"/>
    <cellStyle name="Normal 7 2 2 2 2 6 5 3" xfId="36296"/>
    <cellStyle name="Normal 7 2 2 2 2 6 6" xfId="36297"/>
    <cellStyle name="Normal 7 2 2 2 2 6 7" xfId="36298"/>
    <cellStyle name="Normal 7 2 2 2 2 7" xfId="36299"/>
    <cellStyle name="Normal 7 2 2 2 2 7 2" xfId="36300"/>
    <cellStyle name="Normal 7 2 2 2 2 7 2 2" xfId="36301"/>
    <cellStyle name="Normal 7 2 2 2 2 7 2 3" xfId="36302"/>
    <cellStyle name="Normal 7 2 2 2 2 7 3" xfId="36303"/>
    <cellStyle name="Normal 7 2 2 2 2 7 3 2" xfId="36304"/>
    <cellStyle name="Normal 7 2 2 2 2 7 3 3" xfId="36305"/>
    <cellStyle name="Normal 7 2 2 2 2 7 4" xfId="36306"/>
    <cellStyle name="Normal 7 2 2 2 2 7 4 2" xfId="36307"/>
    <cellStyle name="Normal 7 2 2 2 2 7 4 3" xfId="36308"/>
    <cellStyle name="Normal 7 2 2 2 2 7 5" xfId="36309"/>
    <cellStyle name="Normal 7 2 2 2 2 7 5 2" xfId="36310"/>
    <cellStyle name="Normal 7 2 2 2 2 7 5 3" xfId="36311"/>
    <cellStyle name="Normal 7 2 2 2 2 7 6" xfId="36312"/>
    <cellStyle name="Normal 7 2 2 2 2 7 7" xfId="36313"/>
    <cellStyle name="Normal 7 2 2 2 2 8" xfId="36314"/>
    <cellStyle name="Normal 7 2 2 2 2 8 2" xfId="36315"/>
    <cellStyle name="Normal 7 2 2 2 2 8 2 2" xfId="36316"/>
    <cellStyle name="Normal 7 2 2 2 2 8 2 3" xfId="36317"/>
    <cellStyle name="Normal 7 2 2 2 2 8 3" xfId="36318"/>
    <cellStyle name="Normal 7 2 2 2 2 8 3 2" xfId="36319"/>
    <cellStyle name="Normal 7 2 2 2 2 8 3 3" xfId="36320"/>
    <cellStyle name="Normal 7 2 2 2 2 8 4" xfId="36321"/>
    <cellStyle name="Normal 7 2 2 2 2 8 4 2" xfId="36322"/>
    <cellStyle name="Normal 7 2 2 2 2 8 4 3" xfId="36323"/>
    <cellStyle name="Normal 7 2 2 2 2 8 5" xfId="36324"/>
    <cellStyle name="Normal 7 2 2 2 2 8 5 2" xfId="36325"/>
    <cellStyle name="Normal 7 2 2 2 2 8 5 3" xfId="36326"/>
    <cellStyle name="Normal 7 2 2 2 2 8 6" xfId="36327"/>
    <cellStyle name="Normal 7 2 2 2 2 8 7" xfId="36328"/>
    <cellStyle name="Normal 7 2 2 2 2 9" xfId="36329"/>
    <cellStyle name="Normal 7 2 2 2 2 9 2" xfId="36330"/>
    <cellStyle name="Normal 7 2 2 2 2 9 3" xfId="36331"/>
    <cellStyle name="Normal 7 2 2 2 3" xfId="36332"/>
    <cellStyle name="Normal 7 2 2 2 3 10" xfId="36333"/>
    <cellStyle name="Normal 7 2 2 2 3 11" xfId="36334"/>
    <cellStyle name="Normal 7 2 2 2 3 2" xfId="36335"/>
    <cellStyle name="Normal 7 2 2 2 3 2 2" xfId="36336"/>
    <cellStyle name="Normal 7 2 2 2 3 2 2 2" xfId="36337"/>
    <cellStyle name="Normal 7 2 2 2 3 2 2 2 2" xfId="36338"/>
    <cellStyle name="Normal 7 2 2 2 3 2 2 2 3" xfId="36339"/>
    <cellStyle name="Normal 7 2 2 2 3 2 2 3" xfId="36340"/>
    <cellStyle name="Normal 7 2 2 2 3 2 2 3 2" xfId="36341"/>
    <cellStyle name="Normal 7 2 2 2 3 2 2 3 3" xfId="36342"/>
    <cellStyle name="Normal 7 2 2 2 3 2 2 4" xfId="36343"/>
    <cellStyle name="Normal 7 2 2 2 3 2 2 4 2" xfId="36344"/>
    <cellStyle name="Normal 7 2 2 2 3 2 2 4 3" xfId="36345"/>
    <cellStyle name="Normal 7 2 2 2 3 2 2 5" xfId="36346"/>
    <cellStyle name="Normal 7 2 2 2 3 2 2 5 2" xfId="36347"/>
    <cellStyle name="Normal 7 2 2 2 3 2 2 5 3" xfId="36348"/>
    <cellStyle name="Normal 7 2 2 2 3 2 2 6" xfId="36349"/>
    <cellStyle name="Normal 7 2 2 2 3 2 2 7" xfId="36350"/>
    <cellStyle name="Normal 7 2 2 2 3 2 3" xfId="36351"/>
    <cellStyle name="Normal 7 2 2 2 3 2 3 2" xfId="36352"/>
    <cellStyle name="Normal 7 2 2 2 3 2 3 3" xfId="36353"/>
    <cellStyle name="Normal 7 2 2 2 3 2 4" xfId="36354"/>
    <cellStyle name="Normal 7 2 2 2 3 2 4 2" xfId="36355"/>
    <cellStyle name="Normal 7 2 2 2 3 2 4 3" xfId="36356"/>
    <cellStyle name="Normal 7 2 2 2 3 2 5" xfId="36357"/>
    <cellStyle name="Normal 7 2 2 2 3 2 5 2" xfId="36358"/>
    <cellStyle name="Normal 7 2 2 2 3 2 5 3" xfId="36359"/>
    <cellStyle name="Normal 7 2 2 2 3 2 6" xfId="36360"/>
    <cellStyle name="Normal 7 2 2 2 3 2 6 2" xfId="36361"/>
    <cellStyle name="Normal 7 2 2 2 3 2 6 3" xfId="36362"/>
    <cellStyle name="Normal 7 2 2 2 3 2 7" xfId="36363"/>
    <cellStyle name="Normal 7 2 2 2 3 2 8" xfId="36364"/>
    <cellStyle name="Normal 7 2 2 2 3 3" xfId="36365"/>
    <cellStyle name="Normal 7 2 2 2 3 3 2" xfId="36366"/>
    <cellStyle name="Normal 7 2 2 2 3 3 2 2" xfId="36367"/>
    <cellStyle name="Normal 7 2 2 2 3 3 2 3" xfId="36368"/>
    <cellStyle name="Normal 7 2 2 2 3 3 3" xfId="36369"/>
    <cellStyle name="Normal 7 2 2 2 3 3 3 2" xfId="36370"/>
    <cellStyle name="Normal 7 2 2 2 3 3 3 3" xfId="36371"/>
    <cellStyle name="Normal 7 2 2 2 3 3 4" xfId="36372"/>
    <cellStyle name="Normal 7 2 2 2 3 3 4 2" xfId="36373"/>
    <cellStyle name="Normal 7 2 2 2 3 3 4 3" xfId="36374"/>
    <cellStyle name="Normal 7 2 2 2 3 3 5" xfId="36375"/>
    <cellStyle name="Normal 7 2 2 2 3 3 5 2" xfId="36376"/>
    <cellStyle name="Normal 7 2 2 2 3 3 5 3" xfId="36377"/>
    <cellStyle name="Normal 7 2 2 2 3 3 6" xfId="36378"/>
    <cellStyle name="Normal 7 2 2 2 3 3 7" xfId="36379"/>
    <cellStyle name="Normal 7 2 2 2 3 4" xfId="36380"/>
    <cellStyle name="Normal 7 2 2 2 3 4 2" xfId="36381"/>
    <cellStyle name="Normal 7 2 2 2 3 4 2 2" xfId="36382"/>
    <cellStyle name="Normal 7 2 2 2 3 4 2 3" xfId="36383"/>
    <cellStyle name="Normal 7 2 2 2 3 4 3" xfId="36384"/>
    <cellStyle name="Normal 7 2 2 2 3 4 3 2" xfId="36385"/>
    <cellStyle name="Normal 7 2 2 2 3 4 3 3" xfId="36386"/>
    <cellStyle name="Normal 7 2 2 2 3 4 4" xfId="36387"/>
    <cellStyle name="Normal 7 2 2 2 3 4 4 2" xfId="36388"/>
    <cellStyle name="Normal 7 2 2 2 3 4 4 3" xfId="36389"/>
    <cellStyle name="Normal 7 2 2 2 3 4 5" xfId="36390"/>
    <cellStyle name="Normal 7 2 2 2 3 4 5 2" xfId="36391"/>
    <cellStyle name="Normal 7 2 2 2 3 4 5 3" xfId="36392"/>
    <cellStyle name="Normal 7 2 2 2 3 4 6" xfId="36393"/>
    <cellStyle name="Normal 7 2 2 2 3 4 7" xfId="36394"/>
    <cellStyle name="Normal 7 2 2 2 3 5" xfId="36395"/>
    <cellStyle name="Normal 7 2 2 2 3 5 2" xfId="36396"/>
    <cellStyle name="Normal 7 2 2 2 3 5 2 2" xfId="36397"/>
    <cellStyle name="Normal 7 2 2 2 3 5 2 3" xfId="36398"/>
    <cellStyle name="Normal 7 2 2 2 3 5 3" xfId="36399"/>
    <cellStyle name="Normal 7 2 2 2 3 5 3 2" xfId="36400"/>
    <cellStyle name="Normal 7 2 2 2 3 5 3 3" xfId="36401"/>
    <cellStyle name="Normal 7 2 2 2 3 5 4" xfId="36402"/>
    <cellStyle name="Normal 7 2 2 2 3 5 4 2" xfId="36403"/>
    <cellStyle name="Normal 7 2 2 2 3 5 4 3" xfId="36404"/>
    <cellStyle name="Normal 7 2 2 2 3 5 5" xfId="36405"/>
    <cellStyle name="Normal 7 2 2 2 3 5 5 2" xfId="36406"/>
    <cellStyle name="Normal 7 2 2 2 3 5 5 3" xfId="36407"/>
    <cellStyle name="Normal 7 2 2 2 3 5 6" xfId="36408"/>
    <cellStyle name="Normal 7 2 2 2 3 5 7" xfId="36409"/>
    <cellStyle name="Normal 7 2 2 2 3 6" xfId="36410"/>
    <cellStyle name="Normal 7 2 2 2 3 6 2" xfId="36411"/>
    <cellStyle name="Normal 7 2 2 2 3 6 3" xfId="36412"/>
    <cellStyle name="Normal 7 2 2 2 3 7" xfId="36413"/>
    <cellStyle name="Normal 7 2 2 2 3 7 2" xfId="36414"/>
    <cellStyle name="Normal 7 2 2 2 3 7 3" xfId="36415"/>
    <cellStyle name="Normal 7 2 2 2 3 8" xfId="36416"/>
    <cellStyle name="Normal 7 2 2 2 3 8 2" xfId="36417"/>
    <cellStyle name="Normal 7 2 2 2 3 8 3" xfId="36418"/>
    <cellStyle name="Normal 7 2 2 2 3 9" xfId="36419"/>
    <cellStyle name="Normal 7 2 2 2 3 9 2" xfId="36420"/>
    <cellStyle name="Normal 7 2 2 2 3 9 3" xfId="36421"/>
    <cellStyle name="Normal 7 2 2 2 4" xfId="36422"/>
    <cellStyle name="Normal 7 2 2 2 4 2" xfId="36423"/>
    <cellStyle name="Normal 7 2 2 2 4 2 2" xfId="36424"/>
    <cellStyle name="Normal 7 2 2 2 4 2 2 2" xfId="36425"/>
    <cellStyle name="Normal 7 2 2 2 4 2 2 3" xfId="36426"/>
    <cellStyle name="Normal 7 2 2 2 4 2 3" xfId="36427"/>
    <cellStyle name="Normal 7 2 2 2 4 2 3 2" xfId="36428"/>
    <cellStyle name="Normal 7 2 2 2 4 2 3 3" xfId="36429"/>
    <cellStyle name="Normal 7 2 2 2 4 2 4" xfId="36430"/>
    <cellStyle name="Normal 7 2 2 2 4 2 4 2" xfId="36431"/>
    <cellStyle name="Normal 7 2 2 2 4 2 4 3" xfId="36432"/>
    <cellStyle name="Normal 7 2 2 2 4 2 5" xfId="36433"/>
    <cellStyle name="Normal 7 2 2 2 4 2 5 2" xfId="36434"/>
    <cellStyle name="Normal 7 2 2 2 4 2 5 3" xfId="36435"/>
    <cellStyle name="Normal 7 2 2 2 4 2 6" xfId="36436"/>
    <cellStyle name="Normal 7 2 2 2 4 2 7" xfId="36437"/>
    <cellStyle name="Normal 7 2 2 2 4 3" xfId="36438"/>
    <cellStyle name="Normal 7 2 2 2 4 3 2" xfId="36439"/>
    <cellStyle name="Normal 7 2 2 2 4 3 3" xfId="36440"/>
    <cellStyle name="Normal 7 2 2 2 4 4" xfId="36441"/>
    <cellStyle name="Normal 7 2 2 2 4 4 2" xfId="36442"/>
    <cellStyle name="Normal 7 2 2 2 4 4 3" xfId="36443"/>
    <cellStyle name="Normal 7 2 2 2 4 5" xfId="36444"/>
    <cellStyle name="Normal 7 2 2 2 4 5 2" xfId="36445"/>
    <cellStyle name="Normal 7 2 2 2 4 5 3" xfId="36446"/>
    <cellStyle name="Normal 7 2 2 2 4 6" xfId="36447"/>
    <cellStyle name="Normal 7 2 2 2 4 6 2" xfId="36448"/>
    <cellStyle name="Normal 7 2 2 2 4 6 3" xfId="36449"/>
    <cellStyle name="Normal 7 2 2 2 4 7" xfId="36450"/>
    <cellStyle name="Normal 7 2 2 2 4 8" xfId="36451"/>
    <cellStyle name="Normal 7 2 2 2 5" xfId="36452"/>
    <cellStyle name="Normal 7 2 2 2 5 2" xfId="36453"/>
    <cellStyle name="Normal 7 2 2 2 5 2 2" xfId="36454"/>
    <cellStyle name="Normal 7 2 2 2 5 2 2 2" xfId="36455"/>
    <cellStyle name="Normal 7 2 2 2 5 2 2 3" xfId="36456"/>
    <cellStyle name="Normal 7 2 2 2 5 2 3" xfId="36457"/>
    <cellStyle name="Normal 7 2 2 2 5 2 3 2" xfId="36458"/>
    <cellStyle name="Normal 7 2 2 2 5 2 3 3" xfId="36459"/>
    <cellStyle name="Normal 7 2 2 2 5 2 4" xfId="36460"/>
    <cellStyle name="Normal 7 2 2 2 5 2 4 2" xfId="36461"/>
    <cellStyle name="Normal 7 2 2 2 5 2 4 3" xfId="36462"/>
    <cellStyle name="Normal 7 2 2 2 5 2 5" xfId="36463"/>
    <cellStyle name="Normal 7 2 2 2 5 2 5 2" xfId="36464"/>
    <cellStyle name="Normal 7 2 2 2 5 2 5 3" xfId="36465"/>
    <cellStyle name="Normal 7 2 2 2 5 2 6" xfId="36466"/>
    <cellStyle name="Normal 7 2 2 2 5 2 7" xfId="36467"/>
    <cellStyle name="Normal 7 2 2 2 5 3" xfId="36468"/>
    <cellStyle name="Normal 7 2 2 2 5 3 2" xfId="36469"/>
    <cellStyle name="Normal 7 2 2 2 5 3 3" xfId="36470"/>
    <cellStyle name="Normal 7 2 2 2 5 4" xfId="36471"/>
    <cellStyle name="Normal 7 2 2 2 5 4 2" xfId="36472"/>
    <cellStyle name="Normal 7 2 2 2 5 4 3" xfId="36473"/>
    <cellStyle name="Normal 7 2 2 2 5 5" xfId="36474"/>
    <cellStyle name="Normal 7 2 2 2 5 5 2" xfId="36475"/>
    <cellStyle name="Normal 7 2 2 2 5 5 3" xfId="36476"/>
    <cellStyle name="Normal 7 2 2 2 5 6" xfId="36477"/>
    <cellStyle name="Normal 7 2 2 2 5 6 2" xfId="36478"/>
    <cellStyle name="Normal 7 2 2 2 5 6 3" xfId="36479"/>
    <cellStyle name="Normal 7 2 2 2 5 7" xfId="36480"/>
    <cellStyle name="Normal 7 2 2 2 5 8" xfId="36481"/>
    <cellStyle name="Normal 7 2 2 2 6" xfId="36482"/>
    <cellStyle name="Normal 7 2 2 2 6 2" xfId="36483"/>
    <cellStyle name="Normal 7 2 2 2 6 2 2" xfId="36484"/>
    <cellStyle name="Normal 7 2 2 2 6 2 3" xfId="36485"/>
    <cellStyle name="Normal 7 2 2 2 6 3" xfId="36486"/>
    <cellStyle name="Normal 7 2 2 2 6 3 2" xfId="36487"/>
    <cellStyle name="Normal 7 2 2 2 6 3 3" xfId="36488"/>
    <cellStyle name="Normal 7 2 2 2 6 4" xfId="36489"/>
    <cellStyle name="Normal 7 2 2 2 6 4 2" xfId="36490"/>
    <cellStyle name="Normal 7 2 2 2 6 4 3" xfId="36491"/>
    <cellStyle name="Normal 7 2 2 2 6 5" xfId="36492"/>
    <cellStyle name="Normal 7 2 2 2 6 5 2" xfId="36493"/>
    <cellStyle name="Normal 7 2 2 2 6 5 3" xfId="36494"/>
    <cellStyle name="Normal 7 2 2 2 6 6" xfId="36495"/>
    <cellStyle name="Normal 7 2 2 2 6 7" xfId="36496"/>
    <cellStyle name="Normal 7 2 2 2 7" xfId="36497"/>
    <cellStyle name="Normal 7 2 2 2 7 2" xfId="36498"/>
    <cellStyle name="Normal 7 2 2 2 7 2 2" xfId="36499"/>
    <cellStyle name="Normal 7 2 2 2 7 2 3" xfId="36500"/>
    <cellStyle name="Normal 7 2 2 2 7 3" xfId="36501"/>
    <cellStyle name="Normal 7 2 2 2 7 3 2" xfId="36502"/>
    <cellStyle name="Normal 7 2 2 2 7 3 3" xfId="36503"/>
    <cellStyle name="Normal 7 2 2 2 7 4" xfId="36504"/>
    <cellStyle name="Normal 7 2 2 2 7 4 2" xfId="36505"/>
    <cellStyle name="Normal 7 2 2 2 7 4 3" xfId="36506"/>
    <cellStyle name="Normal 7 2 2 2 7 5" xfId="36507"/>
    <cellStyle name="Normal 7 2 2 2 7 5 2" xfId="36508"/>
    <cellStyle name="Normal 7 2 2 2 7 5 3" xfId="36509"/>
    <cellStyle name="Normal 7 2 2 2 7 6" xfId="36510"/>
    <cellStyle name="Normal 7 2 2 2 7 7" xfId="36511"/>
    <cellStyle name="Normal 7 2 2 2 8" xfId="36512"/>
    <cellStyle name="Normal 7 2 2 2 8 2" xfId="36513"/>
    <cellStyle name="Normal 7 2 2 2 8 2 2" xfId="36514"/>
    <cellStyle name="Normal 7 2 2 2 8 2 3" xfId="36515"/>
    <cellStyle name="Normal 7 2 2 2 8 3" xfId="36516"/>
    <cellStyle name="Normal 7 2 2 2 8 3 2" xfId="36517"/>
    <cellStyle name="Normal 7 2 2 2 8 3 3" xfId="36518"/>
    <cellStyle name="Normal 7 2 2 2 8 4" xfId="36519"/>
    <cellStyle name="Normal 7 2 2 2 8 4 2" xfId="36520"/>
    <cellStyle name="Normal 7 2 2 2 8 4 3" xfId="36521"/>
    <cellStyle name="Normal 7 2 2 2 8 5" xfId="36522"/>
    <cellStyle name="Normal 7 2 2 2 8 5 2" xfId="36523"/>
    <cellStyle name="Normal 7 2 2 2 8 5 3" xfId="36524"/>
    <cellStyle name="Normal 7 2 2 2 8 6" xfId="36525"/>
    <cellStyle name="Normal 7 2 2 2 8 7" xfId="36526"/>
    <cellStyle name="Normal 7 2 2 2 9" xfId="36527"/>
    <cellStyle name="Normal 7 2 2 2 9 2" xfId="36528"/>
    <cellStyle name="Normal 7 2 2 2 9 2 2" xfId="36529"/>
    <cellStyle name="Normal 7 2 2 2 9 2 3" xfId="36530"/>
    <cellStyle name="Normal 7 2 2 2 9 3" xfId="36531"/>
    <cellStyle name="Normal 7 2 2 2 9 3 2" xfId="36532"/>
    <cellStyle name="Normal 7 2 2 2 9 3 3" xfId="36533"/>
    <cellStyle name="Normal 7 2 2 2 9 4" xfId="36534"/>
    <cellStyle name="Normal 7 2 2 2 9 4 2" xfId="36535"/>
    <cellStyle name="Normal 7 2 2 2 9 4 3" xfId="36536"/>
    <cellStyle name="Normal 7 2 2 2 9 5" xfId="36537"/>
    <cellStyle name="Normal 7 2 2 2 9 5 2" xfId="36538"/>
    <cellStyle name="Normal 7 2 2 2 9 5 3" xfId="36539"/>
    <cellStyle name="Normal 7 2 2 2 9 6" xfId="36540"/>
    <cellStyle name="Normal 7 2 2 2 9 7" xfId="36541"/>
    <cellStyle name="Normal 7 2 2 3" xfId="36542"/>
    <cellStyle name="Normal 7 2 2 3 10" xfId="36543"/>
    <cellStyle name="Normal 7 2 2 3 10 2" xfId="36544"/>
    <cellStyle name="Normal 7 2 2 3 10 3" xfId="36545"/>
    <cellStyle name="Normal 7 2 2 3 11" xfId="36546"/>
    <cellStyle name="Normal 7 2 2 3 11 2" xfId="36547"/>
    <cellStyle name="Normal 7 2 2 3 11 3" xfId="36548"/>
    <cellStyle name="Normal 7 2 2 3 12" xfId="36549"/>
    <cellStyle name="Normal 7 2 2 3 12 2" xfId="36550"/>
    <cellStyle name="Normal 7 2 2 3 12 3" xfId="36551"/>
    <cellStyle name="Normal 7 2 2 3 13" xfId="36552"/>
    <cellStyle name="Normal 7 2 2 3 14" xfId="36553"/>
    <cellStyle name="Normal 7 2 2 3 2" xfId="36554"/>
    <cellStyle name="Normal 7 2 2 3 2 10" xfId="36555"/>
    <cellStyle name="Normal 7 2 2 3 2 11" xfId="36556"/>
    <cellStyle name="Normal 7 2 2 3 2 2" xfId="36557"/>
    <cellStyle name="Normal 7 2 2 3 2 2 2" xfId="36558"/>
    <cellStyle name="Normal 7 2 2 3 2 2 2 2" xfId="36559"/>
    <cellStyle name="Normal 7 2 2 3 2 2 2 2 2" xfId="36560"/>
    <cellStyle name="Normal 7 2 2 3 2 2 2 2 3" xfId="36561"/>
    <cellStyle name="Normal 7 2 2 3 2 2 2 3" xfId="36562"/>
    <cellStyle name="Normal 7 2 2 3 2 2 2 3 2" xfId="36563"/>
    <cellStyle name="Normal 7 2 2 3 2 2 2 3 3" xfId="36564"/>
    <cellStyle name="Normal 7 2 2 3 2 2 2 4" xfId="36565"/>
    <cellStyle name="Normal 7 2 2 3 2 2 2 4 2" xfId="36566"/>
    <cellStyle name="Normal 7 2 2 3 2 2 2 4 3" xfId="36567"/>
    <cellStyle name="Normal 7 2 2 3 2 2 2 5" xfId="36568"/>
    <cellStyle name="Normal 7 2 2 3 2 2 2 5 2" xfId="36569"/>
    <cellStyle name="Normal 7 2 2 3 2 2 2 5 3" xfId="36570"/>
    <cellStyle name="Normal 7 2 2 3 2 2 2 6" xfId="36571"/>
    <cellStyle name="Normal 7 2 2 3 2 2 2 7" xfId="36572"/>
    <cellStyle name="Normal 7 2 2 3 2 2 3" xfId="36573"/>
    <cellStyle name="Normal 7 2 2 3 2 2 3 2" xfId="36574"/>
    <cellStyle name="Normal 7 2 2 3 2 2 3 3" xfId="36575"/>
    <cellStyle name="Normal 7 2 2 3 2 2 4" xfId="36576"/>
    <cellStyle name="Normal 7 2 2 3 2 2 4 2" xfId="36577"/>
    <cellStyle name="Normal 7 2 2 3 2 2 4 3" xfId="36578"/>
    <cellStyle name="Normal 7 2 2 3 2 2 5" xfId="36579"/>
    <cellStyle name="Normal 7 2 2 3 2 2 5 2" xfId="36580"/>
    <cellStyle name="Normal 7 2 2 3 2 2 5 3" xfId="36581"/>
    <cellStyle name="Normal 7 2 2 3 2 2 6" xfId="36582"/>
    <cellStyle name="Normal 7 2 2 3 2 2 6 2" xfId="36583"/>
    <cellStyle name="Normal 7 2 2 3 2 2 6 3" xfId="36584"/>
    <cellStyle name="Normal 7 2 2 3 2 2 7" xfId="36585"/>
    <cellStyle name="Normal 7 2 2 3 2 2 8" xfId="36586"/>
    <cellStyle name="Normal 7 2 2 3 2 3" xfId="36587"/>
    <cellStyle name="Normal 7 2 2 3 2 3 2" xfId="36588"/>
    <cellStyle name="Normal 7 2 2 3 2 3 2 2" xfId="36589"/>
    <cellStyle name="Normal 7 2 2 3 2 3 2 3" xfId="36590"/>
    <cellStyle name="Normal 7 2 2 3 2 3 3" xfId="36591"/>
    <cellStyle name="Normal 7 2 2 3 2 3 3 2" xfId="36592"/>
    <cellStyle name="Normal 7 2 2 3 2 3 3 3" xfId="36593"/>
    <cellStyle name="Normal 7 2 2 3 2 3 4" xfId="36594"/>
    <cellStyle name="Normal 7 2 2 3 2 3 4 2" xfId="36595"/>
    <cellStyle name="Normal 7 2 2 3 2 3 4 3" xfId="36596"/>
    <cellStyle name="Normal 7 2 2 3 2 3 5" xfId="36597"/>
    <cellStyle name="Normal 7 2 2 3 2 3 5 2" xfId="36598"/>
    <cellStyle name="Normal 7 2 2 3 2 3 5 3" xfId="36599"/>
    <cellStyle name="Normal 7 2 2 3 2 3 6" xfId="36600"/>
    <cellStyle name="Normal 7 2 2 3 2 3 7" xfId="36601"/>
    <cellStyle name="Normal 7 2 2 3 2 4" xfId="36602"/>
    <cellStyle name="Normal 7 2 2 3 2 4 2" xfId="36603"/>
    <cellStyle name="Normal 7 2 2 3 2 4 2 2" xfId="36604"/>
    <cellStyle name="Normal 7 2 2 3 2 4 2 3" xfId="36605"/>
    <cellStyle name="Normal 7 2 2 3 2 4 3" xfId="36606"/>
    <cellStyle name="Normal 7 2 2 3 2 4 3 2" xfId="36607"/>
    <cellStyle name="Normal 7 2 2 3 2 4 3 3" xfId="36608"/>
    <cellStyle name="Normal 7 2 2 3 2 4 4" xfId="36609"/>
    <cellStyle name="Normal 7 2 2 3 2 4 4 2" xfId="36610"/>
    <cellStyle name="Normal 7 2 2 3 2 4 4 3" xfId="36611"/>
    <cellStyle name="Normal 7 2 2 3 2 4 5" xfId="36612"/>
    <cellStyle name="Normal 7 2 2 3 2 4 5 2" xfId="36613"/>
    <cellStyle name="Normal 7 2 2 3 2 4 5 3" xfId="36614"/>
    <cellStyle name="Normal 7 2 2 3 2 4 6" xfId="36615"/>
    <cellStyle name="Normal 7 2 2 3 2 4 7" xfId="36616"/>
    <cellStyle name="Normal 7 2 2 3 2 5" xfId="36617"/>
    <cellStyle name="Normal 7 2 2 3 2 5 2" xfId="36618"/>
    <cellStyle name="Normal 7 2 2 3 2 5 2 2" xfId="36619"/>
    <cellStyle name="Normal 7 2 2 3 2 5 2 3" xfId="36620"/>
    <cellStyle name="Normal 7 2 2 3 2 5 3" xfId="36621"/>
    <cellStyle name="Normal 7 2 2 3 2 5 3 2" xfId="36622"/>
    <cellStyle name="Normal 7 2 2 3 2 5 3 3" xfId="36623"/>
    <cellStyle name="Normal 7 2 2 3 2 5 4" xfId="36624"/>
    <cellStyle name="Normal 7 2 2 3 2 5 4 2" xfId="36625"/>
    <cellStyle name="Normal 7 2 2 3 2 5 4 3" xfId="36626"/>
    <cellStyle name="Normal 7 2 2 3 2 5 5" xfId="36627"/>
    <cellStyle name="Normal 7 2 2 3 2 5 5 2" xfId="36628"/>
    <cellStyle name="Normal 7 2 2 3 2 5 5 3" xfId="36629"/>
    <cellStyle name="Normal 7 2 2 3 2 5 6" xfId="36630"/>
    <cellStyle name="Normal 7 2 2 3 2 5 7" xfId="36631"/>
    <cellStyle name="Normal 7 2 2 3 2 6" xfId="36632"/>
    <cellStyle name="Normal 7 2 2 3 2 6 2" xfId="36633"/>
    <cellStyle name="Normal 7 2 2 3 2 6 3" xfId="36634"/>
    <cellStyle name="Normal 7 2 2 3 2 7" xfId="36635"/>
    <cellStyle name="Normal 7 2 2 3 2 7 2" xfId="36636"/>
    <cellStyle name="Normal 7 2 2 3 2 7 3" xfId="36637"/>
    <cellStyle name="Normal 7 2 2 3 2 8" xfId="36638"/>
    <cellStyle name="Normal 7 2 2 3 2 8 2" xfId="36639"/>
    <cellStyle name="Normal 7 2 2 3 2 8 3" xfId="36640"/>
    <cellStyle name="Normal 7 2 2 3 2 9" xfId="36641"/>
    <cellStyle name="Normal 7 2 2 3 2 9 2" xfId="36642"/>
    <cellStyle name="Normal 7 2 2 3 2 9 3" xfId="36643"/>
    <cellStyle name="Normal 7 2 2 3 3" xfId="36644"/>
    <cellStyle name="Normal 7 2 2 3 3 2" xfId="36645"/>
    <cellStyle name="Normal 7 2 2 3 3 2 2" xfId="36646"/>
    <cellStyle name="Normal 7 2 2 3 3 2 2 2" xfId="36647"/>
    <cellStyle name="Normal 7 2 2 3 3 2 2 3" xfId="36648"/>
    <cellStyle name="Normal 7 2 2 3 3 2 3" xfId="36649"/>
    <cellStyle name="Normal 7 2 2 3 3 2 3 2" xfId="36650"/>
    <cellStyle name="Normal 7 2 2 3 3 2 3 3" xfId="36651"/>
    <cellStyle name="Normal 7 2 2 3 3 2 4" xfId="36652"/>
    <cellStyle name="Normal 7 2 2 3 3 2 4 2" xfId="36653"/>
    <cellStyle name="Normal 7 2 2 3 3 2 4 3" xfId="36654"/>
    <cellStyle name="Normal 7 2 2 3 3 2 5" xfId="36655"/>
    <cellStyle name="Normal 7 2 2 3 3 2 5 2" xfId="36656"/>
    <cellStyle name="Normal 7 2 2 3 3 2 5 3" xfId="36657"/>
    <cellStyle name="Normal 7 2 2 3 3 2 6" xfId="36658"/>
    <cellStyle name="Normal 7 2 2 3 3 2 7" xfId="36659"/>
    <cellStyle name="Normal 7 2 2 3 3 3" xfId="36660"/>
    <cellStyle name="Normal 7 2 2 3 3 3 2" xfId="36661"/>
    <cellStyle name="Normal 7 2 2 3 3 3 3" xfId="36662"/>
    <cellStyle name="Normal 7 2 2 3 3 4" xfId="36663"/>
    <cellStyle name="Normal 7 2 2 3 3 4 2" xfId="36664"/>
    <cellStyle name="Normal 7 2 2 3 3 4 3" xfId="36665"/>
    <cellStyle name="Normal 7 2 2 3 3 5" xfId="36666"/>
    <cellStyle name="Normal 7 2 2 3 3 5 2" xfId="36667"/>
    <cellStyle name="Normal 7 2 2 3 3 5 3" xfId="36668"/>
    <cellStyle name="Normal 7 2 2 3 3 6" xfId="36669"/>
    <cellStyle name="Normal 7 2 2 3 3 6 2" xfId="36670"/>
    <cellStyle name="Normal 7 2 2 3 3 6 3" xfId="36671"/>
    <cellStyle name="Normal 7 2 2 3 3 7" xfId="36672"/>
    <cellStyle name="Normal 7 2 2 3 3 8" xfId="36673"/>
    <cellStyle name="Normal 7 2 2 3 4" xfId="36674"/>
    <cellStyle name="Normal 7 2 2 3 4 2" xfId="36675"/>
    <cellStyle name="Normal 7 2 2 3 4 2 2" xfId="36676"/>
    <cellStyle name="Normal 7 2 2 3 4 2 2 2" xfId="36677"/>
    <cellStyle name="Normal 7 2 2 3 4 2 2 3" xfId="36678"/>
    <cellStyle name="Normal 7 2 2 3 4 2 3" xfId="36679"/>
    <cellStyle name="Normal 7 2 2 3 4 2 3 2" xfId="36680"/>
    <cellStyle name="Normal 7 2 2 3 4 2 3 3" xfId="36681"/>
    <cellStyle name="Normal 7 2 2 3 4 2 4" xfId="36682"/>
    <cellStyle name="Normal 7 2 2 3 4 2 4 2" xfId="36683"/>
    <cellStyle name="Normal 7 2 2 3 4 2 4 3" xfId="36684"/>
    <cellStyle name="Normal 7 2 2 3 4 2 5" xfId="36685"/>
    <cellStyle name="Normal 7 2 2 3 4 2 5 2" xfId="36686"/>
    <cellStyle name="Normal 7 2 2 3 4 2 5 3" xfId="36687"/>
    <cellStyle name="Normal 7 2 2 3 4 2 6" xfId="36688"/>
    <cellStyle name="Normal 7 2 2 3 4 2 7" xfId="36689"/>
    <cellStyle name="Normal 7 2 2 3 4 3" xfId="36690"/>
    <cellStyle name="Normal 7 2 2 3 4 3 2" xfId="36691"/>
    <cellStyle name="Normal 7 2 2 3 4 3 3" xfId="36692"/>
    <cellStyle name="Normal 7 2 2 3 4 4" xfId="36693"/>
    <cellStyle name="Normal 7 2 2 3 4 4 2" xfId="36694"/>
    <cellStyle name="Normal 7 2 2 3 4 4 3" xfId="36695"/>
    <cellStyle name="Normal 7 2 2 3 4 5" xfId="36696"/>
    <cellStyle name="Normal 7 2 2 3 4 5 2" xfId="36697"/>
    <cellStyle name="Normal 7 2 2 3 4 5 3" xfId="36698"/>
    <cellStyle name="Normal 7 2 2 3 4 6" xfId="36699"/>
    <cellStyle name="Normal 7 2 2 3 4 6 2" xfId="36700"/>
    <cellStyle name="Normal 7 2 2 3 4 6 3" xfId="36701"/>
    <cellStyle name="Normal 7 2 2 3 4 7" xfId="36702"/>
    <cellStyle name="Normal 7 2 2 3 4 8" xfId="36703"/>
    <cellStyle name="Normal 7 2 2 3 5" xfId="36704"/>
    <cellStyle name="Normal 7 2 2 3 5 2" xfId="36705"/>
    <cellStyle name="Normal 7 2 2 3 5 2 2" xfId="36706"/>
    <cellStyle name="Normal 7 2 2 3 5 2 3" xfId="36707"/>
    <cellStyle name="Normal 7 2 2 3 5 3" xfId="36708"/>
    <cellStyle name="Normal 7 2 2 3 5 3 2" xfId="36709"/>
    <cellStyle name="Normal 7 2 2 3 5 3 3" xfId="36710"/>
    <cellStyle name="Normal 7 2 2 3 5 4" xfId="36711"/>
    <cellStyle name="Normal 7 2 2 3 5 4 2" xfId="36712"/>
    <cellStyle name="Normal 7 2 2 3 5 4 3" xfId="36713"/>
    <cellStyle name="Normal 7 2 2 3 5 5" xfId="36714"/>
    <cellStyle name="Normal 7 2 2 3 5 5 2" xfId="36715"/>
    <cellStyle name="Normal 7 2 2 3 5 5 3" xfId="36716"/>
    <cellStyle name="Normal 7 2 2 3 5 6" xfId="36717"/>
    <cellStyle name="Normal 7 2 2 3 5 7" xfId="36718"/>
    <cellStyle name="Normal 7 2 2 3 6" xfId="36719"/>
    <cellStyle name="Normal 7 2 2 3 6 2" xfId="36720"/>
    <cellStyle name="Normal 7 2 2 3 6 2 2" xfId="36721"/>
    <cellStyle name="Normal 7 2 2 3 6 2 3" xfId="36722"/>
    <cellStyle name="Normal 7 2 2 3 6 3" xfId="36723"/>
    <cellStyle name="Normal 7 2 2 3 6 3 2" xfId="36724"/>
    <cellStyle name="Normal 7 2 2 3 6 3 3" xfId="36725"/>
    <cellStyle name="Normal 7 2 2 3 6 4" xfId="36726"/>
    <cellStyle name="Normal 7 2 2 3 6 4 2" xfId="36727"/>
    <cellStyle name="Normal 7 2 2 3 6 4 3" xfId="36728"/>
    <cellStyle name="Normal 7 2 2 3 6 5" xfId="36729"/>
    <cellStyle name="Normal 7 2 2 3 6 5 2" xfId="36730"/>
    <cellStyle name="Normal 7 2 2 3 6 5 3" xfId="36731"/>
    <cellStyle name="Normal 7 2 2 3 6 6" xfId="36732"/>
    <cellStyle name="Normal 7 2 2 3 6 7" xfId="36733"/>
    <cellStyle name="Normal 7 2 2 3 7" xfId="36734"/>
    <cellStyle name="Normal 7 2 2 3 7 2" xfId="36735"/>
    <cellStyle name="Normal 7 2 2 3 7 2 2" xfId="36736"/>
    <cellStyle name="Normal 7 2 2 3 7 2 3" xfId="36737"/>
    <cellStyle name="Normal 7 2 2 3 7 3" xfId="36738"/>
    <cellStyle name="Normal 7 2 2 3 7 3 2" xfId="36739"/>
    <cellStyle name="Normal 7 2 2 3 7 3 3" xfId="36740"/>
    <cellStyle name="Normal 7 2 2 3 7 4" xfId="36741"/>
    <cellStyle name="Normal 7 2 2 3 7 4 2" xfId="36742"/>
    <cellStyle name="Normal 7 2 2 3 7 4 3" xfId="36743"/>
    <cellStyle name="Normal 7 2 2 3 7 5" xfId="36744"/>
    <cellStyle name="Normal 7 2 2 3 7 5 2" xfId="36745"/>
    <cellStyle name="Normal 7 2 2 3 7 5 3" xfId="36746"/>
    <cellStyle name="Normal 7 2 2 3 7 6" xfId="36747"/>
    <cellStyle name="Normal 7 2 2 3 7 7" xfId="36748"/>
    <cellStyle name="Normal 7 2 2 3 8" xfId="36749"/>
    <cellStyle name="Normal 7 2 2 3 8 2" xfId="36750"/>
    <cellStyle name="Normal 7 2 2 3 8 2 2" xfId="36751"/>
    <cellStyle name="Normal 7 2 2 3 8 2 3" xfId="36752"/>
    <cellStyle name="Normal 7 2 2 3 8 3" xfId="36753"/>
    <cellStyle name="Normal 7 2 2 3 8 3 2" xfId="36754"/>
    <cellStyle name="Normal 7 2 2 3 8 3 3" xfId="36755"/>
    <cellStyle name="Normal 7 2 2 3 8 4" xfId="36756"/>
    <cellStyle name="Normal 7 2 2 3 8 4 2" xfId="36757"/>
    <cellStyle name="Normal 7 2 2 3 8 4 3" xfId="36758"/>
    <cellStyle name="Normal 7 2 2 3 8 5" xfId="36759"/>
    <cellStyle name="Normal 7 2 2 3 8 5 2" xfId="36760"/>
    <cellStyle name="Normal 7 2 2 3 8 5 3" xfId="36761"/>
    <cellStyle name="Normal 7 2 2 3 8 6" xfId="36762"/>
    <cellStyle name="Normal 7 2 2 3 8 7" xfId="36763"/>
    <cellStyle name="Normal 7 2 2 3 9" xfId="36764"/>
    <cellStyle name="Normal 7 2 2 3 9 2" xfId="36765"/>
    <cellStyle name="Normal 7 2 2 3 9 3" xfId="36766"/>
    <cellStyle name="Normal 7 2 2 4" xfId="36767"/>
    <cellStyle name="Normal 7 2 2 4 10" xfId="36768"/>
    <cellStyle name="Normal 7 2 2 4 11" xfId="36769"/>
    <cellStyle name="Normal 7 2 2 4 2" xfId="36770"/>
    <cellStyle name="Normal 7 2 2 4 2 2" xfId="36771"/>
    <cellStyle name="Normal 7 2 2 4 2 2 2" xfId="36772"/>
    <cellStyle name="Normal 7 2 2 4 2 2 2 2" xfId="36773"/>
    <cellStyle name="Normal 7 2 2 4 2 2 2 3" xfId="36774"/>
    <cellStyle name="Normal 7 2 2 4 2 2 3" xfId="36775"/>
    <cellStyle name="Normal 7 2 2 4 2 2 3 2" xfId="36776"/>
    <cellStyle name="Normal 7 2 2 4 2 2 3 3" xfId="36777"/>
    <cellStyle name="Normal 7 2 2 4 2 2 4" xfId="36778"/>
    <cellStyle name="Normal 7 2 2 4 2 2 4 2" xfId="36779"/>
    <cellStyle name="Normal 7 2 2 4 2 2 4 3" xfId="36780"/>
    <cellStyle name="Normal 7 2 2 4 2 2 5" xfId="36781"/>
    <cellStyle name="Normal 7 2 2 4 2 2 5 2" xfId="36782"/>
    <cellStyle name="Normal 7 2 2 4 2 2 5 3" xfId="36783"/>
    <cellStyle name="Normal 7 2 2 4 2 2 6" xfId="36784"/>
    <cellStyle name="Normal 7 2 2 4 2 2 7" xfId="36785"/>
    <cellStyle name="Normal 7 2 2 4 2 3" xfId="36786"/>
    <cellStyle name="Normal 7 2 2 4 2 3 2" xfId="36787"/>
    <cellStyle name="Normal 7 2 2 4 2 3 3" xfId="36788"/>
    <cellStyle name="Normal 7 2 2 4 2 4" xfId="36789"/>
    <cellStyle name="Normal 7 2 2 4 2 4 2" xfId="36790"/>
    <cellStyle name="Normal 7 2 2 4 2 4 3" xfId="36791"/>
    <cellStyle name="Normal 7 2 2 4 2 5" xfId="36792"/>
    <cellStyle name="Normal 7 2 2 4 2 5 2" xfId="36793"/>
    <cellStyle name="Normal 7 2 2 4 2 5 3" xfId="36794"/>
    <cellStyle name="Normal 7 2 2 4 2 6" xfId="36795"/>
    <cellStyle name="Normal 7 2 2 4 2 6 2" xfId="36796"/>
    <cellStyle name="Normal 7 2 2 4 2 6 3" xfId="36797"/>
    <cellStyle name="Normal 7 2 2 4 2 7" xfId="36798"/>
    <cellStyle name="Normal 7 2 2 4 2 8" xfId="36799"/>
    <cellStyle name="Normal 7 2 2 4 3" xfId="36800"/>
    <cellStyle name="Normal 7 2 2 4 3 2" xfId="36801"/>
    <cellStyle name="Normal 7 2 2 4 3 2 2" xfId="36802"/>
    <cellStyle name="Normal 7 2 2 4 3 2 3" xfId="36803"/>
    <cellStyle name="Normal 7 2 2 4 3 3" xfId="36804"/>
    <cellStyle name="Normal 7 2 2 4 3 3 2" xfId="36805"/>
    <cellStyle name="Normal 7 2 2 4 3 3 3" xfId="36806"/>
    <cellStyle name="Normal 7 2 2 4 3 4" xfId="36807"/>
    <cellStyle name="Normal 7 2 2 4 3 4 2" xfId="36808"/>
    <cellStyle name="Normal 7 2 2 4 3 4 3" xfId="36809"/>
    <cellStyle name="Normal 7 2 2 4 3 5" xfId="36810"/>
    <cellStyle name="Normal 7 2 2 4 3 5 2" xfId="36811"/>
    <cellStyle name="Normal 7 2 2 4 3 5 3" xfId="36812"/>
    <cellStyle name="Normal 7 2 2 4 3 6" xfId="36813"/>
    <cellStyle name="Normal 7 2 2 4 3 7" xfId="36814"/>
    <cellStyle name="Normal 7 2 2 4 4" xfId="36815"/>
    <cellStyle name="Normal 7 2 2 4 4 2" xfId="36816"/>
    <cellStyle name="Normal 7 2 2 4 4 2 2" xfId="36817"/>
    <cellStyle name="Normal 7 2 2 4 4 2 3" xfId="36818"/>
    <cellStyle name="Normal 7 2 2 4 4 3" xfId="36819"/>
    <cellStyle name="Normal 7 2 2 4 4 3 2" xfId="36820"/>
    <cellStyle name="Normal 7 2 2 4 4 3 3" xfId="36821"/>
    <cellStyle name="Normal 7 2 2 4 4 4" xfId="36822"/>
    <cellStyle name="Normal 7 2 2 4 4 4 2" xfId="36823"/>
    <cellStyle name="Normal 7 2 2 4 4 4 3" xfId="36824"/>
    <cellStyle name="Normal 7 2 2 4 4 5" xfId="36825"/>
    <cellStyle name="Normal 7 2 2 4 4 5 2" xfId="36826"/>
    <cellStyle name="Normal 7 2 2 4 4 5 3" xfId="36827"/>
    <cellStyle name="Normal 7 2 2 4 4 6" xfId="36828"/>
    <cellStyle name="Normal 7 2 2 4 4 7" xfId="36829"/>
    <cellStyle name="Normal 7 2 2 4 5" xfId="36830"/>
    <cellStyle name="Normal 7 2 2 4 5 2" xfId="36831"/>
    <cellStyle name="Normal 7 2 2 4 5 2 2" xfId="36832"/>
    <cellStyle name="Normal 7 2 2 4 5 2 3" xfId="36833"/>
    <cellStyle name="Normal 7 2 2 4 5 3" xfId="36834"/>
    <cellStyle name="Normal 7 2 2 4 5 3 2" xfId="36835"/>
    <cellStyle name="Normal 7 2 2 4 5 3 3" xfId="36836"/>
    <cellStyle name="Normal 7 2 2 4 5 4" xfId="36837"/>
    <cellStyle name="Normal 7 2 2 4 5 4 2" xfId="36838"/>
    <cellStyle name="Normal 7 2 2 4 5 4 3" xfId="36839"/>
    <cellStyle name="Normal 7 2 2 4 5 5" xfId="36840"/>
    <cellStyle name="Normal 7 2 2 4 5 5 2" xfId="36841"/>
    <cellStyle name="Normal 7 2 2 4 5 5 3" xfId="36842"/>
    <cellStyle name="Normal 7 2 2 4 5 6" xfId="36843"/>
    <cellStyle name="Normal 7 2 2 4 5 7" xfId="36844"/>
    <cellStyle name="Normal 7 2 2 4 6" xfId="36845"/>
    <cellStyle name="Normal 7 2 2 4 6 2" xfId="36846"/>
    <cellStyle name="Normal 7 2 2 4 6 3" xfId="36847"/>
    <cellStyle name="Normal 7 2 2 4 7" xfId="36848"/>
    <cellStyle name="Normal 7 2 2 4 7 2" xfId="36849"/>
    <cellStyle name="Normal 7 2 2 4 7 3" xfId="36850"/>
    <cellStyle name="Normal 7 2 2 4 8" xfId="36851"/>
    <cellStyle name="Normal 7 2 2 4 8 2" xfId="36852"/>
    <cellStyle name="Normal 7 2 2 4 8 3" xfId="36853"/>
    <cellStyle name="Normal 7 2 2 4 9" xfId="36854"/>
    <cellStyle name="Normal 7 2 2 4 9 2" xfId="36855"/>
    <cellStyle name="Normal 7 2 2 4 9 3" xfId="36856"/>
    <cellStyle name="Normal 7 2 2 5" xfId="36857"/>
    <cellStyle name="Normal 7 2 2 5 2" xfId="36858"/>
    <cellStyle name="Normal 7 2 2 5 2 2" xfId="36859"/>
    <cellStyle name="Normal 7 2 2 5 2 2 2" xfId="36860"/>
    <cellStyle name="Normal 7 2 2 5 2 2 3" xfId="36861"/>
    <cellStyle name="Normal 7 2 2 5 2 3" xfId="36862"/>
    <cellStyle name="Normal 7 2 2 5 2 3 2" xfId="36863"/>
    <cellStyle name="Normal 7 2 2 5 2 3 3" xfId="36864"/>
    <cellStyle name="Normal 7 2 2 5 2 4" xfId="36865"/>
    <cellStyle name="Normal 7 2 2 5 2 4 2" xfId="36866"/>
    <cellStyle name="Normal 7 2 2 5 2 4 3" xfId="36867"/>
    <cellStyle name="Normal 7 2 2 5 2 5" xfId="36868"/>
    <cellStyle name="Normal 7 2 2 5 2 5 2" xfId="36869"/>
    <cellStyle name="Normal 7 2 2 5 2 5 3" xfId="36870"/>
    <cellStyle name="Normal 7 2 2 5 2 6" xfId="36871"/>
    <cellStyle name="Normal 7 2 2 5 2 7" xfId="36872"/>
    <cellStyle name="Normal 7 2 2 5 3" xfId="36873"/>
    <cellStyle name="Normal 7 2 2 5 3 2" xfId="36874"/>
    <cellStyle name="Normal 7 2 2 5 3 3" xfId="36875"/>
    <cellStyle name="Normal 7 2 2 5 4" xfId="36876"/>
    <cellStyle name="Normal 7 2 2 5 4 2" xfId="36877"/>
    <cellStyle name="Normal 7 2 2 5 4 3" xfId="36878"/>
    <cellStyle name="Normal 7 2 2 5 5" xfId="36879"/>
    <cellStyle name="Normal 7 2 2 5 5 2" xfId="36880"/>
    <cellStyle name="Normal 7 2 2 5 5 3" xfId="36881"/>
    <cellStyle name="Normal 7 2 2 5 6" xfId="36882"/>
    <cellStyle name="Normal 7 2 2 5 6 2" xfId="36883"/>
    <cellStyle name="Normal 7 2 2 5 6 3" xfId="36884"/>
    <cellStyle name="Normal 7 2 2 5 7" xfId="36885"/>
    <cellStyle name="Normal 7 2 2 5 8" xfId="36886"/>
    <cellStyle name="Normal 7 2 2 6" xfId="36887"/>
    <cellStyle name="Normal 7 2 2 6 2" xfId="36888"/>
    <cellStyle name="Normal 7 2 2 6 2 2" xfId="36889"/>
    <cellStyle name="Normal 7 2 2 6 2 2 2" xfId="36890"/>
    <cellStyle name="Normal 7 2 2 6 2 2 3" xfId="36891"/>
    <cellStyle name="Normal 7 2 2 6 2 3" xfId="36892"/>
    <cellStyle name="Normal 7 2 2 6 2 3 2" xfId="36893"/>
    <cellStyle name="Normal 7 2 2 6 2 3 3" xfId="36894"/>
    <cellStyle name="Normal 7 2 2 6 2 4" xfId="36895"/>
    <cellStyle name="Normal 7 2 2 6 2 4 2" xfId="36896"/>
    <cellStyle name="Normal 7 2 2 6 2 4 3" xfId="36897"/>
    <cellStyle name="Normal 7 2 2 6 2 5" xfId="36898"/>
    <cellStyle name="Normal 7 2 2 6 2 5 2" xfId="36899"/>
    <cellStyle name="Normal 7 2 2 6 2 5 3" xfId="36900"/>
    <cellStyle name="Normal 7 2 2 6 2 6" xfId="36901"/>
    <cellStyle name="Normal 7 2 2 6 2 7" xfId="36902"/>
    <cellStyle name="Normal 7 2 2 6 3" xfId="36903"/>
    <cellStyle name="Normal 7 2 2 6 3 2" xfId="36904"/>
    <cellStyle name="Normal 7 2 2 6 3 3" xfId="36905"/>
    <cellStyle name="Normal 7 2 2 6 4" xfId="36906"/>
    <cellStyle name="Normal 7 2 2 6 4 2" xfId="36907"/>
    <cellStyle name="Normal 7 2 2 6 4 3" xfId="36908"/>
    <cellStyle name="Normal 7 2 2 6 5" xfId="36909"/>
    <cellStyle name="Normal 7 2 2 6 5 2" xfId="36910"/>
    <cellStyle name="Normal 7 2 2 6 5 3" xfId="36911"/>
    <cellStyle name="Normal 7 2 2 6 6" xfId="36912"/>
    <cellStyle name="Normal 7 2 2 6 6 2" xfId="36913"/>
    <cellStyle name="Normal 7 2 2 6 6 3" xfId="36914"/>
    <cellStyle name="Normal 7 2 2 6 7" xfId="36915"/>
    <cellStyle name="Normal 7 2 2 6 8" xfId="36916"/>
    <cellStyle name="Normal 7 2 2 7" xfId="36917"/>
    <cellStyle name="Normal 7 2 2 7 2" xfId="36918"/>
    <cellStyle name="Normal 7 2 2 7 2 2" xfId="36919"/>
    <cellStyle name="Normal 7 2 2 7 2 3" xfId="36920"/>
    <cellStyle name="Normal 7 2 2 7 3" xfId="36921"/>
    <cellStyle name="Normal 7 2 2 7 3 2" xfId="36922"/>
    <cellStyle name="Normal 7 2 2 7 3 3" xfId="36923"/>
    <cellStyle name="Normal 7 2 2 7 4" xfId="36924"/>
    <cellStyle name="Normal 7 2 2 7 4 2" xfId="36925"/>
    <cellStyle name="Normal 7 2 2 7 4 3" xfId="36926"/>
    <cellStyle name="Normal 7 2 2 7 5" xfId="36927"/>
    <cellStyle name="Normal 7 2 2 7 5 2" xfId="36928"/>
    <cellStyle name="Normal 7 2 2 7 5 3" xfId="36929"/>
    <cellStyle name="Normal 7 2 2 7 6" xfId="36930"/>
    <cellStyle name="Normal 7 2 2 7 7" xfId="36931"/>
    <cellStyle name="Normal 7 2 2 8" xfId="36932"/>
    <cellStyle name="Normal 7 2 2 8 2" xfId="36933"/>
    <cellStyle name="Normal 7 2 2 8 2 2" xfId="36934"/>
    <cellStyle name="Normal 7 2 2 8 2 3" xfId="36935"/>
    <cellStyle name="Normal 7 2 2 8 3" xfId="36936"/>
    <cellStyle name="Normal 7 2 2 8 3 2" xfId="36937"/>
    <cellStyle name="Normal 7 2 2 8 3 3" xfId="36938"/>
    <cellStyle name="Normal 7 2 2 8 4" xfId="36939"/>
    <cellStyle name="Normal 7 2 2 8 4 2" xfId="36940"/>
    <cellStyle name="Normal 7 2 2 8 4 3" xfId="36941"/>
    <cellStyle name="Normal 7 2 2 8 5" xfId="36942"/>
    <cellStyle name="Normal 7 2 2 8 5 2" xfId="36943"/>
    <cellStyle name="Normal 7 2 2 8 5 3" xfId="36944"/>
    <cellStyle name="Normal 7 2 2 8 6" xfId="36945"/>
    <cellStyle name="Normal 7 2 2 8 7" xfId="36946"/>
    <cellStyle name="Normal 7 2 2 9" xfId="36947"/>
    <cellStyle name="Normal 7 2 2 9 2" xfId="36948"/>
    <cellStyle name="Normal 7 2 2 9 2 2" xfId="36949"/>
    <cellStyle name="Normal 7 2 2 9 2 3" xfId="36950"/>
    <cellStyle name="Normal 7 2 2 9 3" xfId="36951"/>
    <cellStyle name="Normal 7 2 2 9 3 2" xfId="36952"/>
    <cellStyle name="Normal 7 2 2 9 3 3" xfId="36953"/>
    <cellStyle name="Normal 7 2 2 9 4" xfId="36954"/>
    <cellStyle name="Normal 7 2 2 9 4 2" xfId="36955"/>
    <cellStyle name="Normal 7 2 2 9 4 3" xfId="36956"/>
    <cellStyle name="Normal 7 2 2 9 5" xfId="36957"/>
    <cellStyle name="Normal 7 2 2 9 5 2" xfId="36958"/>
    <cellStyle name="Normal 7 2 2 9 5 3" xfId="36959"/>
    <cellStyle name="Normal 7 2 2 9 6" xfId="36960"/>
    <cellStyle name="Normal 7 2 2 9 7" xfId="36961"/>
    <cellStyle name="Normal 7 2 20" xfId="35987"/>
    <cellStyle name="Normal 7 2 3" xfId="36962"/>
    <cellStyle name="Normal 7 2 3 2" xfId="36963"/>
    <cellStyle name="Normal 7 2 4" xfId="36964"/>
    <cellStyle name="Normal 7 2 4 10" xfId="36965"/>
    <cellStyle name="Normal 7 2 4 10 2" xfId="36966"/>
    <cellStyle name="Normal 7 2 4 10 3" xfId="36967"/>
    <cellStyle name="Normal 7 2 4 11" xfId="36968"/>
    <cellStyle name="Normal 7 2 4 11 2" xfId="36969"/>
    <cellStyle name="Normal 7 2 4 11 3" xfId="36970"/>
    <cellStyle name="Normal 7 2 4 12" xfId="36971"/>
    <cellStyle name="Normal 7 2 4 12 2" xfId="36972"/>
    <cellStyle name="Normal 7 2 4 12 3" xfId="36973"/>
    <cellStyle name="Normal 7 2 4 13" xfId="36974"/>
    <cellStyle name="Normal 7 2 4 13 2" xfId="36975"/>
    <cellStyle name="Normal 7 2 4 13 3" xfId="36976"/>
    <cellStyle name="Normal 7 2 4 14" xfId="36977"/>
    <cellStyle name="Normal 7 2 4 15" xfId="36978"/>
    <cellStyle name="Normal 7 2 4 2" xfId="36979"/>
    <cellStyle name="Normal 7 2 4 2 10" xfId="36980"/>
    <cellStyle name="Normal 7 2 4 2 10 2" xfId="36981"/>
    <cellStyle name="Normal 7 2 4 2 10 3" xfId="36982"/>
    <cellStyle name="Normal 7 2 4 2 11" xfId="36983"/>
    <cellStyle name="Normal 7 2 4 2 11 2" xfId="36984"/>
    <cellStyle name="Normal 7 2 4 2 11 3" xfId="36985"/>
    <cellStyle name="Normal 7 2 4 2 12" xfId="36986"/>
    <cellStyle name="Normal 7 2 4 2 12 2" xfId="36987"/>
    <cellStyle name="Normal 7 2 4 2 12 3" xfId="36988"/>
    <cellStyle name="Normal 7 2 4 2 13" xfId="36989"/>
    <cellStyle name="Normal 7 2 4 2 14" xfId="36990"/>
    <cellStyle name="Normal 7 2 4 2 2" xfId="36991"/>
    <cellStyle name="Normal 7 2 4 2 2 10" xfId="36992"/>
    <cellStyle name="Normal 7 2 4 2 2 11" xfId="36993"/>
    <cellStyle name="Normal 7 2 4 2 2 2" xfId="36994"/>
    <cellStyle name="Normal 7 2 4 2 2 2 2" xfId="36995"/>
    <cellStyle name="Normal 7 2 4 2 2 2 2 2" xfId="36996"/>
    <cellStyle name="Normal 7 2 4 2 2 2 2 2 2" xfId="36997"/>
    <cellStyle name="Normal 7 2 4 2 2 2 2 2 3" xfId="36998"/>
    <cellStyle name="Normal 7 2 4 2 2 2 2 3" xfId="36999"/>
    <cellStyle name="Normal 7 2 4 2 2 2 2 3 2" xfId="37000"/>
    <cellStyle name="Normal 7 2 4 2 2 2 2 3 3" xfId="37001"/>
    <cellStyle name="Normal 7 2 4 2 2 2 2 4" xfId="37002"/>
    <cellStyle name="Normal 7 2 4 2 2 2 2 4 2" xfId="37003"/>
    <cellStyle name="Normal 7 2 4 2 2 2 2 4 3" xfId="37004"/>
    <cellStyle name="Normal 7 2 4 2 2 2 2 5" xfId="37005"/>
    <cellStyle name="Normal 7 2 4 2 2 2 2 5 2" xfId="37006"/>
    <cellStyle name="Normal 7 2 4 2 2 2 2 5 3" xfId="37007"/>
    <cellStyle name="Normal 7 2 4 2 2 2 2 6" xfId="37008"/>
    <cellStyle name="Normal 7 2 4 2 2 2 2 7" xfId="37009"/>
    <cellStyle name="Normal 7 2 4 2 2 2 3" xfId="37010"/>
    <cellStyle name="Normal 7 2 4 2 2 2 3 2" xfId="37011"/>
    <cellStyle name="Normal 7 2 4 2 2 2 3 3" xfId="37012"/>
    <cellStyle name="Normal 7 2 4 2 2 2 4" xfId="37013"/>
    <cellStyle name="Normal 7 2 4 2 2 2 4 2" xfId="37014"/>
    <cellStyle name="Normal 7 2 4 2 2 2 4 3" xfId="37015"/>
    <cellStyle name="Normal 7 2 4 2 2 2 5" xfId="37016"/>
    <cellStyle name="Normal 7 2 4 2 2 2 5 2" xfId="37017"/>
    <cellStyle name="Normal 7 2 4 2 2 2 5 3" xfId="37018"/>
    <cellStyle name="Normal 7 2 4 2 2 2 6" xfId="37019"/>
    <cellStyle name="Normal 7 2 4 2 2 2 6 2" xfId="37020"/>
    <cellStyle name="Normal 7 2 4 2 2 2 6 3" xfId="37021"/>
    <cellStyle name="Normal 7 2 4 2 2 2 7" xfId="37022"/>
    <cellStyle name="Normal 7 2 4 2 2 2 8" xfId="37023"/>
    <cellStyle name="Normal 7 2 4 2 2 3" xfId="37024"/>
    <cellStyle name="Normal 7 2 4 2 2 3 2" xfId="37025"/>
    <cellStyle name="Normal 7 2 4 2 2 3 2 2" xfId="37026"/>
    <cellStyle name="Normal 7 2 4 2 2 3 2 3" xfId="37027"/>
    <cellStyle name="Normal 7 2 4 2 2 3 3" xfId="37028"/>
    <cellStyle name="Normal 7 2 4 2 2 3 3 2" xfId="37029"/>
    <cellStyle name="Normal 7 2 4 2 2 3 3 3" xfId="37030"/>
    <cellStyle name="Normal 7 2 4 2 2 3 4" xfId="37031"/>
    <cellStyle name="Normal 7 2 4 2 2 3 4 2" xfId="37032"/>
    <cellStyle name="Normal 7 2 4 2 2 3 4 3" xfId="37033"/>
    <cellStyle name="Normal 7 2 4 2 2 3 5" xfId="37034"/>
    <cellStyle name="Normal 7 2 4 2 2 3 5 2" xfId="37035"/>
    <cellStyle name="Normal 7 2 4 2 2 3 5 3" xfId="37036"/>
    <cellStyle name="Normal 7 2 4 2 2 3 6" xfId="37037"/>
    <cellStyle name="Normal 7 2 4 2 2 3 7" xfId="37038"/>
    <cellStyle name="Normal 7 2 4 2 2 4" xfId="37039"/>
    <cellStyle name="Normal 7 2 4 2 2 4 2" xfId="37040"/>
    <cellStyle name="Normal 7 2 4 2 2 4 2 2" xfId="37041"/>
    <cellStyle name="Normal 7 2 4 2 2 4 2 3" xfId="37042"/>
    <cellStyle name="Normal 7 2 4 2 2 4 3" xfId="37043"/>
    <cellStyle name="Normal 7 2 4 2 2 4 3 2" xfId="37044"/>
    <cellStyle name="Normal 7 2 4 2 2 4 3 3" xfId="37045"/>
    <cellStyle name="Normal 7 2 4 2 2 4 4" xfId="37046"/>
    <cellStyle name="Normal 7 2 4 2 2 4 4 2" xfId="37047"/>
    <cellStyle name="Normal 7 2 4 2 2 4 4 3" xfId="37048"/>
    <cellStyle name="Normal 7 2 4 2 2 4 5" xfId="37049"/>
    <cellStyle name="Normal 7 2 4 2 2 4 5 2" xfId="37050"/>
    <cellStyle name="Normal 7 2 4 2 2 4 5 3" xfId="37051"/>
    <cellStyle name="Normal 7 2 4 2 2 4 6" xfId="37052"/>
    <cellStyle name="Normal 7 2 4 2 2 4 7" xfId="37053"/>
    <cellStyle name="Normal 7 2 4 2 2 5" xfId="37054"/>
    <cellStyle name="Normal 7 2 4 2 2 5 2" xfId="37055"/>
    <cellStyle name="Normal 7 2 4 2 2 5 2 2" xfId="37056"/>
    <cellStyle name="Normal 7 2 4 2 2 5 2 3" xfId="37057"/>
    <cellStyle name="Normal 7 2 4 2 2 5 3" xfId="37058"/>
    <cellStyle name="Normal 7 2 4 2 2 5 3 2" xfId="37059"/>
    <cellStyle name="Normal 7 2 4 2 2 5 3 3" xfId="37060"/>
    <cellStyle name="Normal 7 2 4 2 2 5 4" xfId="37061"/>
    <cellStyle name="Normal 7 2 4 2 2 5 4 2" xfId="37062"/>
    <cellStyle name="Normal 7 2 4 2 2 5 4 3" xfId="37063"/>
    <cellStyle name="Normal 7 2 4 2 2 5 5" xfId="37064"/>
    <cellStyle name="Normal 7 2 4 2 2 5 5 2" xfId="37065"/>
    <cellStyle name="Normal 7 2 4 2 2 5 5 3" xfId="37066"/>
    <cellStyle name="Normal 7 2 4 2 2 5 6" xfId="37067"/>
    <cellStyle name="Normal 7 2 4 2 2 5 7" xfId="37068"/>
    <cellStyle name="Normal 7 2 4 2 2 6" xfId="37069"/>
    <cellStyle name="Normal 7 2 4 2 2 6 2" xfId="37070"/>
    <cellStyle name="Normal 7 2 4 2 2 6 3" xfId="37071"/>
    <cellStyle name="Normal 7 2 4 2 2 7" xfId="37072"/>
    <cellStyle name="Normal 7 2 4 2 2 7 2" xfId="37073"/>
    <cellStyle name="Normal 7 2 4 2 2 7 3" xfId="37074"/>
    <cellStyle name="Normal 7 2 4 2 2 8" xfId="37075"/>
    <cellStyle name="Normal 7 2 4 2 2 8 2" xfId="37076"/>
    <cellStyle name="Normal 7 2 4 2 2 8 3" xfId="37077"/>
    <cellStyle name="Normal 7 2 4 2 2 9" xfId="37078"/>
    <cellStyle name="Normal 7 2 4 2 2 9 2" xfId="37079"/>
    <cellStyle name="Normal 7 2 4 2 2 9 3" xfId="37080"/>
    <cellStyle name="Normal 7 2 4 2 3" xfId="37081"/>
    <cellStyle name="Normal 7 2 4 2 3 2" xfId="37082"/>
    <cellStyle name="Normal 7 2 4 2 3 2 2" xfId="37083"/>
    <cellStyle name="Normal 7 2 4 2 3 2 2 2" xfId="37084"/>
    <cellStyle name="Normal 7 2 4 2 3 2 2 3" xfId="37085"/>
    <cellStyle name="Normal 7 2 4 2 3 2 3" xfId="37086"/>
    <cellStyle name="Normal 7 2 4 2 3 2 3 2" xfId="37087"/>
    <cellStyle name="Normal 7 2 4 2 3 2 3 3" xfId="37088"/>
    <cellStyle name="Normal 7 2 4 2 3 2 4" xfId="37089"/>
    <cellStyle name="Normal 7 2 4 2 3 2 4 2" xfId="37090"/>
    <cellStyle name="Normal 7 2 4 2 3 2 4 3" xfId="37091"/>
    <cellStyle name="Normal 7 2 4 2 3 2 5" xfId="37092"/>
    <cellStyle name="Normal 7 2 4 2 3 2 5 2" xfId="37093"/>
    <cellStyle name="Normal 7 2 4 2 3 2 5 3" xfId="37094"/>
    <cellStyle name="Normal 7 2 4 2 3 2 6" xfId="37095"/>
    <cellStyle name="Normal 7 2 4 2 3 2 7" xfId="37096"/>
    <cellStyle name="Normal 7 2 4 2 3 3" xfId="37097"/>
    <cellStyle name="Normal 7 2 4 2 3 3 2" xfId="37098"/>
    <cellStyle name="Normal 7 2 4 2 3 3 3" xfId="37099"/>
    <cellStyle name="Normal 7 2 4 2 3 4" xfId="37100"/>
    <cellStyle name="Normal 7 2 4 2 3 4 2" xfId="37101"/>
    <cellStyle name="Normal 7 2 4 2 3 4 3" xfId="37102"/>
    <cellStyle name="Normal 7 2 4 2 3 5" xfId="37103"/>
    <cellStyle name="Normal 7 2 4 2 3 5 2" xfId="37104"/>
    <cellStyle name="Normal 7 2 4 2 3 5 3" xfId="37105"/>
    <cellStyle name="Normal 7 2 4 2 3 6" xfId="37106"/>
    <cellStyle name="Normal 7 2 4 2 3 6 2" xfId="37107"/>
    <cellStyle name="Normal 7 2 4 2 3 6 3" xfId="37108"/>
    <cellStyle name="Normal 7 2 4 2 3 7" xfId="37109"/>
    <cellStyle name="Normal 7 2 4 2 3 8" xfId="37110"/>
    <cellStyle name="Normal 7 2 4 2 4" xfId="37111"/>
    <cellStyle name="Normal 7 2 4 2 4 2" xfId="37112"/>
    <cellStyle name="Normal 7 2 4 2 4 2 2" xfId="37113"/>
    <cellStyle name="Normal 7 2 4 2 4 2 2 2" xfId="37114"/>
    <cellStyle name="Normal 7 2 4 2 4 2 2 3" xfId="37115"/>
    <cellStyle name="Normal 7 2 4 2 4 2 3" xfId="37116"/>
    <cellStyle name="Normal 7 2 4 2 4 2 3 2" xfId="37117"/>
    <cellStyle name="Normal 7 2 4 2 4 2 3 3" xfId="37118"/>
    <cellStyle name="Normal 7 2 4 2 4 2 4" xfId="37119"/>
    <cellStyle name="Normal 7 2 4 2 4 2 4 2" xfId="37120"/>
    <cellStyle name="Normal 7 2 4 2 4 2 4 3" xfId="37121"/>
    <cellStyle name="Normal 7 2 4 2 4 2 5" xfId="37122"/>
    <cellStyle name="Normal 7 2 4 2 4 2 5 2" xfId="37123"/>
    <cellStyle name="Normal 7 2 4 2 4 2 5 3" xfId="37124"/>
    <cellStyle name="Normal 7 2 4 2 4 2 6" xfId="37125"/>
    <cellStyle name="Normal 7 2 4 2 4 2 7" xfId="37126"/>
    <cellStyle name="Normal 7 2 4 2 4 3" xfId="37127"/>
    <cellStyle name="Normal 7 2 4 2 4 3 2" xfId="37128"/>
    <cellStyle name="Normal 7 2 4 2 4 3 3" xfId="37129"/>
    <cellStyle name="Normal 7 2 4 2 4 4" xfId="37130"/>
    <cellStyle name="Normal 7 2 4 2 4 4 2" xfId="37131"/>
    <cellStyle name="Normal 7 2 4 2 4 4 3" xfId="37132"/>
    <cellStyle name="Normal 7 2 4 2 4 5" xfId="37133"/>
    <cellStyle name="Normal 7 2 4 2 4 5 2" xfId="37134"/>
    <cellStyle name="Normal 7 2 4 2 4 5 3" xfId="37135"/>
    <cellStyle name="Normal 7 2 4 2 4 6" xfId="37136"/>
    <cellStyle name="Normal 7 2 4 2 4 6 2" xfId="37137"/>
    <cellStyle name="Normal 7 2 4 2 4 6 3" xfId="37138"/>
    <cellStyle name="Normal 7 2 4 2 4 7" xfId="37139"/>
    <cellStyle name="Normal 7 2 4 2 4 8" xfId="37140"/>
    <cellStyle name="Normal 7 2 4 2 5" xfId="37141"/>
    <cellStyle name="Normal 7 2 4 2 5 2" xfId="37142"/>
    <cellStyle name="Normal 7 2 4 2 5 2 2" xfId="37143"/>
    <cellStyle name="Normal 7 2 4 2 5 2 3" xfId="37144"/>
    <cellStyle name="Normal 7 2 4 2 5 3" xfId="37145"/>
    <cellStyle name="Normal 7 2 4 2 5 3 2" xfId="37146"/>
    <cellStyle name="Normal 7 2 4 2 5 3 3" xfId="37147"/>
    <cellStyle name="Normal 7 2 4 2 5 4" xfId="37148"/>
    <cellStyle name="Normal 7 2 4 2 5 4 2" xfId="37149"/>
    <cellStyle name="Normal 7 2 4 2 5 4 3" xfId="37150"/>
    <cellStyle name="Normal 7 2 4 2 5 5" xfId="37151"/>
    <cellStyle name="Normal 7 2 4 2 5 5 2" xfId="37152"/>
    <cellStyle name="Normal 7 2 4 2 5 5 3" xfId="37153"/>
    <cellStyle name="Normal 7 2 4 2 5 6" xfId="37154"/>
    <cellStyle name="Normal 7 2 4 2 5 7" xfId="37155"/>
    <cellStyle name="Normal 7 2 4 2 6" xfId="37156"/>
    <cellStyle name="Normal 7 2 4 2 6 2" xfId="37157"/>
    <cellStyle name="Normal 7 2 4 2 6 2 2" xfId="37158"/>
    <cellStyle name="Normal 7 2 4 2 6 2 3" xfId="37159"/>
    <cellStyle name="Normal 7 2 4 2 6 3" xfId="37160"/>
    <cellStyle name="Normal 7 2 4 2 6 3 2" xfId="37161"/>
    <cellStyle name="Normal 7 2 4 2 6 3 3" xfId="37162"/>
    <cellStyle name="Normal 7 2 4 2 6 4" xfId="37163"/>
    <cellStyle name="Normal 7 2 4 2 6 4 2" xfId="37164"/>
    <cellStyle name="Normal 7 2 4 2 6 4 3" xfId="37165"/>
    <cellStyle name="Normal 7 2 4 2 6 5" xfId="37166"/>
    <cellStyle name="Normal 7 2 4 2 6 5 2" xfId="37167"/>
    <cellStyle name="Normal 7 2 4 2 6 5 3" xfId="37168"/>
    <cellStyle name="Normal 7 2 4 2 6 6" xfId="37169"/>
    <cellStyle name="Normal 7 2 4 2 6 7" xfId="37170"/>
    <cellStyle name="Normal 7 2 4 2 7" xfId="37171"/>
    <cellStyle name="Normal 7 2 4 2 7 2" xfId="37172"/>
    <cellStyle name="Normal 7 2 4 2 7 2 2" xfId="37173"/>
    <cellStyle name="Normal 7 2 4 2 7 2 3" xfId="37174"/>
    <cellStyle name="Normal 7 2 4 2 7 3" xfId="37175"/>
    <cellStyle name="Normal 7 2 4 2 7 3 2" xfId="37176"/>
    <cellStyle name="Normal 7 2 4 2 7 3 3" xfId="37177"/>
    <cellStyle name="Normal 7 2 4 2 7 4" xfId="37178"/>
    <cellStyle name="Normal 7 2 4 2 7 4 2" xfId="37179"/>
    <cellStyle name="Normal 7 2 4 2 7 4 3" xfId="37180"/>
    <cellStyle name="Normal 7 2 4 2 7 5" xfId="37181"/>
    <cellStyle name="Normal 7 2 4 2 7 5 2" xfId="37182"/>
    <cellStyle name="Normal 7 2 4 2 7 5 3" xfId="37183"/>
    <cellStyle name="Normal 7 2 4 2 7 6" xfId="37184"/>
    <cellStyle name="Normal 7 2 4 2 7 7" xfId="37185"/>
    <cellStyle name="Normal 7 2 4 2 8" xfId="37186"/>
    <cellStyle name="Normal 7 2 4 2 8 2" xfId="37187"/>
    <cellStyle name="Normal 7 2 4 2 8 2 2" xfId="37188"/>
    <cellStyle name="Normal 7 2 4 2 8 2 3" xfId="37189"/>
    <cellStyle name="Normal 7 2 4 2 8 3" xfId="37190"/>
    <cellStyle name="Normal 7 2 4 2 8 3 2" xfId="37191"/>
    <cellStyle name="Normal 7 2 4 2 8 3 3" xfId="37192"/>
    <cellStyle name="Normal 7 2 4 2 8 4" xfId="37193"/>
    <cellStyle name="Normal 7 2 4 2 8 4 2" xfId="37194"/>
    <cellStyle name="Normal 7 2 4 2 8 4 3" xfId="37195"/>
    <cellStyle name="Normal 7 2 4 2 8 5" xfId="37196"/>
    <cellStyle name="Normal 7 2 4 2 8 5 2" xfId="37197"/>
    <cellStyle name="Normal 7 2 4 2 8 5 3" xfId="37198"/>
    <cellStyle name="Normal 7 2 4 2 8 6" xfId="37199"/>
    <cellStyle name="Normal 7 2 4 2 8 7" xfId="37200"/>
    <cellStyle name="Normal 7 2 4 2 9" xfId="37201"/>
    <cellStyle name="Normal 7 2 4 2 9 2" xfId="37202"/>
    <cellStyle name="Normal 7 2 4 2 9 3" xfId="37203"/>
    <cellStyle name="Normal 7 2 4 3" xfId="37204"/>
    <cellStyle name="Normal 7 2 4 3 10" xfId="37205"/>
    <cellStyle name="Normal 7 2 4 3 11" xfId="37206"/>
    <cellStyle name="Normal 7 2 4 3 2" xfId="37207"/>
    <cellStyle name="Normal 7 2 4 3 2 2" xfId="37208"/>
    <cellStyle name="Normal 7 2 4 3 2 2 2" xfId="37209"/>
    <cellStyle name="Normal 7 2 4 3 2 2 2 2" xfId="37210"/>
    <cellStyle name="Normal 7 2 4 3 2 2 2 3" xfId="37211"/>
    <cellStyle name="Normal 7 2 4 3 2 2 3" xfId="37212"/>
    <cellStyle name="Normal 7 2 4 3 2 2 3 2" xfId="37213"/>
    <cellStyle name="Normal 7 2 4 3 2 2 3 3" xfId="37214"/>
    <cellStyle name="Normal 7 2 4 3 2 2 4" xfId="37215"/>
    <cellStyle name="Normal 7 2 4 3 2 2 4 2" xfId="37216"/>
    <cellStyle name="Normal 7 2 4 3 2 2 4 3" xfId="37217"/>
    <cellStyle name="Normal 7 2 4 3 2 2 5" xfId="37218"/>
    <cellStyle name="Normal 7 2 4 3 2 2 5 2" xfId="37219"/>
    <cellStyle name="Normal 7 2 4 3 2 2 5 3" xfId="37220"/>
    <cellStyle name="Normal 7 2 4 3 2 2 6" xfId="37221"/>
    <cellStyle name="Normal 7 2 4 3 2 2 7" xfId="37222"/>
    <cellStyle name="Normal 7 2 4 3 2 3" xfId="37223"/>
    <cellStyle name="Normal 7 2 4 3 2 3 2" xfId="37224"/>
    <cellStyle name="Normal 7 2 4 3 2 3 3" xfId="37225"/>
    <cellStyle name="Normal 7 2 4 3 2 4" xfId="37226"/>
    <cellStyle name="Normal 7 2 4 3 2 4 2" xfId="37227"/>
    <cellStyle name="Normal 7 2 4 3 2 4 3" xfId="37228"/>
    <cellStyle name="Normal 7 2 4 3 2 5" xfId="37229"/>
    <cellStyle name="Normal 7 2 4 3 2 5 2" xfId="37230"/>
    <cellStyle name="Normal 7 2 4 3 2 5 3" xfId="37231"/>
    <cellStyle name="Normal 7 2 4 3 2 6" xfId="37232"/>
    <cellStyle name="Normal 7 2 4 3 2 6 2" xfId="37233"/>
    <cellStyle name="Normal 7 2 4 3 2 6 3" xfId="37234"/>
    <cellStyle name="Normal 7 2 4 3 2 7" xfId="37235"/>
    <cellStyle name="Normal 7 2 4 3 2 8" xfId="37236"/>
    <cellStyle name="Normal 7 2 4 3 3" xfId="37237"/>
    <cellStyle name="Normal 7 2 4 3 3 2" xfId="37238"/>
    <cellStyle name="Normal 7 2 4 3 3 2 2" xfId="37239"/>
    <cellStyle name="Normal 7 2 4 3 3 2 3" xfId="37240"/>
    <cellStyle name="Normal 7 2 4 3 3 3" xfId="37241"/>
    <cellStyle name="Normal 7 2 4 3 3 3 2" xfId="37242"/>
    <cellStyle name="Normal 7 2 4 3 3 3 3" xfId="37243"/>
    <cellStyle name="Normal 7 2 4 3 3 4" xfId="37244"/>
    <cellStyle name="Normal 7 2 4 3 3 4 2" xfId="37245"/>
    <cellStyle name="Normal 7 2 4 3 3 4 3" xfId="37246"/>
    <cellStyle name="Normal 7 2 4 3 3 5" xfId="37247"/>
    <cellStyle name="Normal 7 2 4 3 3 5 2" xfId="37248"/>
    <cellStyle name="Normal 7 2 4 3 3 5 3" xfId="37249"/>
    <cellStyle name="Normal 7 2 4 3 3 6" xfId="37250"/>
    <cellStyle name="Normal 7 2 4 3 3 7" xfId="37251"/>
    <cellStyle name="Normal 7 2 4 3 4" xfId="37252"/>
    <cellStyle name="Normal 7 2 4 3 4 2" xfId="37253"/>
    <cellStyle name="Normal 7 2 4 3 4 2 2" xfId="37254"/>
    <cellStyle name="Normal 7 2 4 3 4 2 3" xfId="37255"/>
    <cellStyle name="Normal 7 2 4 3 4 3" xfId="37256"/>
    <cellStyle name="Normal 7 2 4 3 4 3 2" xfId="37257"/>
    <cellStyle name="Normal 7 2 4 3 4 3 3" xfId="37258"/>
    <cellStyle name="Normal 7 2 4 3 4 4" xfId="37259"/>
    <cellStyle name="Normal 7 2 4 3 4 4 2" xfId="37260"/>
    <cellStyle name="Normal 7 2 4 3 4 4 3" xfId="37261"/>
    <cellStyle name="Normal 7 2 4 3 4 5" xfId="37262"/>
    <cellStyle name="Normal 7 2 4 3 4 5 2" xfId="37263"/>
    <cellStyle name="Normal 7 2 4 3 4 5 3" xfId="37264"/>
    <cellStyle name="Normal 7 2 4 3 4 6" xfId="37265"/>
    <cellStyle name="Normal 7 2 4 3 4 7" xfId="37266"/>
    <cellStyle name="Normal 7 2 4 3 5" xfId="37267"/>
    <cellStyle name="Normal 7 2 4 3 5 2" xfId="37268"/>
    <cellStyle name="Normal 7 2 4 3 5 2 2" xfId="37269"/>
    <cellStyle name="Normal 7 2 4 3 5 2 3" xfId="37270"/>
    <cellStyle name="Normal 7 2 4 3 5 3" xfId="37271"/>
    <cellStyle name="Normal 7 2 4 3 5 3 2" xfId="37272"/>
    <cellStyle name="Normal 7 2 4 3 5 3 3" xfId="37273"/>
    <cellStyle name="Normal 7 2 4 3 5 4" xfId="37274"/>
    <cellStyle name="Normal 7 2 4 3 5 4 2" xfId="37275"/>
    <cellStyle name="Normal 7 2 4 3 5 4 3" xfId="37276"/>
    <cellStyle name="Normal 7 2 4 3 5 5" xfId="37277"/>
    <cellStyle name="Normal 7 2 4 3 5 5 2" xfId="37278"/>
    <cellStyle name="Normal 7 2 4 3 5 5 3" xfId="37279"/>
    <cellStyle name="Normal 7 2 4 3 5 6" xfId="37280"/>
    <cellStyle name="Normal 7 2 4 3 5 7" xfId="37281"/>
    <cellStyle name="Normal 7 2 4 3 6" xfId="37282"/>
    <cellStyle name="Normal 7 2 4 3 6 2" xfId="37283"/>
    <cellStyle name="Normal 7 2 4 3 6 3" xfId="37284"/>
    <cellStyle name="Normal 7 2 4 3 7" xfId="37285"/>
    <cellStyle name="Normal 7 2 4 3 7 2" xfId="37286"/>
    <cellStyle name="Normal 7 2 4 3 7 3" xfId="37287"/>
    <cellStyle name="Normal 7 2 4 3 8" xfId="37288"/>
    <cellStyle name="Normal 7 2 4 3 8 2" xfId="37289"/>
    <cellStyle name="Normal 7 2 4 3 8 3" xfId="37290"/>
    <cellStyle name="Normal 7 2 4 3 9" xfId="37291"/>
    <cellStyle name="Normal 7 2 4 3 9 2" xfId="37292"/>
    <cellStyle name="Normal 7 2 4 3 9 3" xfId="37293"/>
    <cellStyle name="Normal 7 2 4 4" xfId="37294"/>
    <cellStyle name="Normal 7 2 4 4 2" xfId="37295"/>
    <cellStyle name="Normal 7 2 4 4 2 2" xfId="37296"/>
    <cellStyle name="Normal 7 2 4 4 2 2 2" xfId="37297"/>
    <cellStyle name="Normal 7 2 4 4 2 2 3" xfId="37298"/>
    <cellStyle name="Normal 7 2 4 4 2 3" xfId="37299"/>
    <cellStyle name="Normal 7 2 4 4 2 3 2" xfId="37300"/>
    <cellStyle name="Normal 7 2 4 4 2 3 3" xfId="37301"/>
    <cellStyle name="Normal 7 2 4 4 2 4" xfId="37302"/>
    <cellStyle name="Normal 7 2 4 4 2 4 2" xfId="37303"/>
    <cellStyle name="Normal 7 2 4 4 2 4 3" xfId="37304"/>
    <cellStyle name="Normal 7 2 4 4 2 5" xfId="37305"/>
    <cellStyle name="Normal 7 2 4 4 2 5 2" xfId="37306"/>
    <cellStyle name="Normal 7 2 4 4 2 5 3" xfId="37307"/>
    <cellStyle name="Normal 7 2 4 4 2 6" xfId="37308"/>
    <cellStyle name="Normal 7 2 4 4 2 7" xfId="37309"/>
    <cellStyle name="Normal 7 2 4 4 3" xfId="37310"/>
    <cellStyle name="Normal 7 2 4 4 3 2" xfId="37311"/>
    <cellStyle name="Normal 7 2 4 4 3 3" xfId="37312"/>
    <cellStyle name="Normal 7 2 4 4 4" xfId="37313"/>
    <cellStyle name="Normal 7 2 4 4 4 2" xfId="37314"/>
    <cellStyle name="Normal 7 2 4 4 4 3" xfId="37315"/>
    <cellStyle name="Normal 7 2 4 4 5" xfId="37316"/>
    <cellStyle name="Normal 7 2 4 4 5 2" xfId="37317"/>
    <cellStyle name="Normal 7 2 4 4 5 3" xfId="37318"/>
    <cellStyle name="Normal 7 2 4 4 6" xfId="37319"/>
    <cellStyle name="Normal 7 2 4 4 6 2" xfId="37320"/>
    <cellStyle name="Normal 7 2 4 4 6 3" xfId="37321"/>
    <cellStyle name="Normal 7 2 4 4 7" xfId="37322"/>
    <cellStyle name="Normal 7 2 4 4 8" xfId="37323"/>
    <cellStyle name="Normal 7 2 4 5" xfId="37324"/>
    <cellStyle name="Normal 7 2 4 5 2" xfId="37325"/>
    <cellStyle name="Normal 7 2 4 5 2 2" xfId="37326"/>
    <cellStyle name="Normal 7 2 4 5 2 2 2" xfId="37327"/>
    <cellStyle name="Normal 7 2 4 5 2 2 3" xfId="37328"/>
    <cellStyle name="Normal 7 2 4 5 2 3" xfId="37329"/>
    <cellStyle name="Normal 7 2 4 5 2 3 2" xfId="37330"/>
    <cellStyle name="Normal 7 2 4 5 2 3 3" xfId="37331"/>
    <cellStyle name="Normal 7 2 4 5 2 4" xfId="37332"/>
    <cellStyle name="Normal 7 2 4 5 2 4 2" xfId="37333"/>
    <cellStyle name="Normal 7 2 4 5 2 4 3" xfId="37334"/>
    <cellStyle name="Normal 7 2 4 5 2 5" xfId="37335"/>
    <cellStyle name="Normal 7 2 4 5 2 5 2" xfId="37336"/>
    <cellStyle name="Normal 7 2 4 5 2 5 3" xfId="37337"/>
    <cellStyle name="Normal 7 2 4 5 2 6" xfId="37338"/>
    <cellStyle name="Normal 7 2 4 5 2 7" xfId="37339"/>
    <cellStyle name="Normal 7 2 4 5 3" xfId="37340"/>
    <cellStyle name="Normal 7 2 4 5 3 2" xfId="37341"/>
    <cellStyle name="Normal 7 2 4 5 3 3" xfId="37342"/>
    <cellStyle name="Normal 7 2 4 5 4" xfId="37343"/>
    <cellStyle name="Normal 7 2 4 5 4 2" xfId="37344"/>
    <cellStyle name="Normal 7 2 4 5 4 3" xfId="37345"/>
    <cellStyle name="Normal 7 2 4 5 5" xfId="37346"/>
    <cellStyle name="Normal 7 2 4 5 5 2" xfId="37347"/>
    <cellStyle name="Normal 7 2 4 5 5 3" xfId="37348"/>
    <cellStyle name="Normal 7 2 4 5 6" xfId="37349"/>
    <cellStyle name="Normal 7 2 4 5 6 2" xfId="37350"/>
    <cellStyle name="Normal 7 2 4 5 6 3" xfId="37351"/>
    <cellStyle name="Normal 7 2 4 5 7" xfId="37352"/>
    <cellStyle name="Normal 7 2 4 5 8" xfId="37353"/>
    <cellStyle name="Normal 7 2 4 6" xfId="37354"/>
    <cellStyle name="Normal 7 2 4 6 2" xfId="37355"/>
    <cellStyle name="Normal 7 2 4 6 2 2" xfId="37356"/>
    <cellStyle name="Normal 7 2 4 6 2 3" xfId="37357"/>
    <cellStyle name="Normal 7 2 4 6 3" xfId="37358"/>
    <cellStyle name="Normal 7 2 4 6 3 2" xfId="37359"/>
    <cellStyle name="Normal 7 2 4 6 3 3" xfId="37360"/>
    <cellStyle name="Normal 7 2 4 6 4" xfId="37361"/>
    <cellStyle name="Normal 7 2 4 6 4 2" xfId="37362"/>
    <cellStyle name="Normal 7 2 4 6 4 3" xfId="37363"/>
    <cellStyle name="Normal 7 2 4 6 5" xfId="37364"/>
    <cellStyle name="Normal 7 2 4 6 5 2" xfId="37365"/>
    <cellStyle name="Normal 7 2 4 6 5 3" xfId="37366"/>
    <cellStyle name="Normal 7 2 4 6 6" xfId="37367"/>
    <cellStyle name="Normal 7 2 4 6 7" xfId="37368"/>
    <cellStyle name="Normal 7 2 4 7" xfId="37369"/>
    <cellStyle name="Normal 7 2 4 7 2" xfId="37370"/>
    <cellStyle name="Normal 7 2 4 7 2 2" xfId="37371"/>
    <cellStyle name="Normal 7 2 4 7 2 3" xfId="37372"/>
    <cellStyle name="Normal 7 2 4 7 3" xfId="37373"/>
    <cellStyle name="Normal 7 2 4 7 3 2" xfId="37374"/>
    <cellStyle name="Normal 7 2 4 7 3 3" xfId="37375"/>
    <cellStyle name="Normal 7 2 4 7 4" xfId="37376"/>
    <cellStyle name="Normal 7 2 4 7 4 2" xfId="37377"/>
    <cellStyle name="Normal 7 2 4 7 4 3" xfId="37378"/>
    <cellStyle name="Normal 7 2 4 7 5" xfId="37379"/>
    <cellStyle name="Normal 7 2 4 7 5 2" xfId="37380"/>
    <cellStyle name="Normal 7 2 4 7 5 3" xfId="37381"/>
    <cellStyle name="Normal 7 2 4 7 6" xfId="37382"/>
    <cellStyle name="Normal 7 2 4 7 7" xfId="37383"/>
    <cellStyle name="Normal 7 2 4 8" xfId="37384"/>
    <cellStyle name="Normal 7 2 4 8 2" xfId="37385"/>
    <cellStyle name="Normal 7 2 4 8 2 2" xfId="37386"/>
    <cellStyle name="Normal 7 2 4 8 2 3" xfId="37387"/>
    <cellStyle name="Normal 7 2 4 8 3" xfId="37388"/>
    <cellStyle name="Normal 7 2 4 8 3 2" xfId="37389"/>
    <cellStyle name="Normal 7 2 4 8 3 3" xfId="37390"/>
    <cellStyle name="Normal 7 2 4 8 4" xfId="37391"/>
    <cellStyle name="Normal 7 2 4 8 4 2" xfId="37392"/>
    <cellStyle name="Normal 7 2 4 8 4 3" xfId="37393"/>
    <cellStyle name="Normal 7 2 4 8 5" xfId="37394"/>
    <cellStyle name="Normal 7 2 4 8 5 2" xfId="37395"/>
    <cellStyle name="Normal 7 2 4 8 5 3" xfId="37396"/>
    <cellStyle name="Normal 7 2 4 8 6" xfId="37397"/>
    <cellStyle name="Normal 7 2 4 8 7" xfId="37398"/>
    <cellStyle name="Normal 7 2 4 9" xfId="37399"/>
    <cellStyle name="Normal 7 2 4 9 2" xfId="37400"/>
    <cellStyle name="Normal 7 2 4 9 2 2" xfId="37401"/>
    <cellStyle name="Normal 7 2 4 9 2 3" xfId="37402"/>
    <cellStyle name="Normal 7 2 4 9 3" xfId="37403"/>
    <cellStyle name="Normal 7 2 4 9 3 2" xfId="37404"/>
    <cellStyle name="Normal 7 2 4 9 3 3" xfId="37405"/>
    <cellStyle name="Normal 7 2 4 9 4" xfId="37406"/>
    <cellStyle name="Normal 7 2 4 9 4 2" xfId="37407"/>
    <cellStyle name="Normal 7 2 4 9 4 3" xfId="37408"/>
    <cellStyle name="Normal 7 2 4 9 5" xfId="37409"/>
    <cellStyle name="Normal 7 2 4 9 5 2" xfId="37410"/>
    <cellStyle name="Normal 7 2 4 9 5 3" xfId="37411"/>
    <cellStyle name="Normal 7 2 4 9 6" xfId="37412"/>
    <cellStyle name="Normal 7 2 4 9 7" xfId="37413"/>
    <cellStyle name="Normal 7 2 5" xfId="37414"/>
    <cellStyle name="Normal 7 2 5 10" xfId="37415"/>
    <cellStyle name="Normal 7 2 5 10 2" xfId="37416"/>
    <cellStyle name="Normal 7 2 5 10 3" xfId="37417"/>
    <cellStyle name="Normal 7 2 5 11" xfId="37418"/>
    <cellStyle name="Normal 7 2 5 11 2" xfId="37419"/>
    <cellStyle name="Normal 7 2 5 11 3" xfId="37420"/>
    <cellStyle name="Normal 7 2 5 12" xfId="37421"/>
    <cellStyle name="Normal 7 2 5 12 2" xfId="37422"/>
    <cellStyle name="Normal 7 2 5 12 3" xfId="37423"/>
    <cellStyle name="Normal 7 2 5 13" xfId="37424"/>
    <cellStyle name="Normal 7 2 5 14" xfId="37425"/>
    <cellStyle name="Normal 7 2 5 2" xfId="37426"/>
    <cellStyle name="Normal 7 2 5 2 10" xfId="37427"/>
    <cellStyle name="Normal 7 2 5 2 11" xfId="37428"/>
    <cellStyle name="Normal 7 2 5 2 2" xfId="37429"/>
    <cellStyle name="Normal 7 2 5 2 2 2" xfId="37430"/>
    <cellStyle name="Normal 7 2 5 2 2 2 2" xfId="37431"/>
    <cellStyle name="Normal 7 2 5 2 2 2 2 2" xfId="37432"/>
    <cellStyle name="Normal 7 2 5 2 2 2 2 3" xfId="37433"/>
    <cellStyle name="Normal 7 2 5 2 2 2 3" xfId="37434"/>
    <cellStyle name="Normal 7 2 5 2 2 2 3 2" xfId="37435"/>
    <cellStyle name="Normal 7 2 5 2 2 2 3 3" xfId="37436"/>
    <cellStyle name="Normal 7 2 5 2 2 2 4" xfId="37437"/>
    <cellStyle name="Normal 7 2 5 2 2 2 4 2" xfId="37438"/>
    <cellStyle name="Normal 7 2 5 2 2 2 4 3" xfId="37439"/>
    <cellStyle name="Normal 7 2 5 2 2 2 5" xfId="37440"/>
    <cellStyle name="Normal 7 2 5 2 2 2 5 2" xfId="37441"/>
    <cellStyle name="Normal 7 2 5 2 2 2 5 3" xfId="37442"/>
    <cellStyle name="Normal 7 2 5 2 2 2 6" xfId="37443"/>
    <cellStyle name="Normal 7 2 5 2 2 2 7" xfId="37444"/>
    <cellStyle name="Normal 7 2 5 2 2 3" xfId="37445"/>
    <cellStyle name="Normal 7 2 5 2 2 3 2" xfId="37446"/>
    <cellStyle name="Normal 7 2 5 2 2 3 3" xfId="37447"/>
    <cellStyle name="Normal 7 2 5 2 2 4" xfId="37448"/>
    <cellStyle name="Normal 7 2 5 2 2 4 2" xfId="37449"/>
    <cellStyle name="Normal 7 2 5 2 2 4 3" xfId="37450"/>
    <cellStyle name="Normal 7 2 5 2 2 5" xfId="37451"/>
    <cellStyle name="Normal 7 2 5 2 2 5 2" xfId="37452"/>
    <cellStyle name="Normal 7 2 5 2 2 5 3" xfId="37453"/>
    <cellStyle name="Normal 7 2 5 2 2 6" xfId="37454"/>
    <cellStyle name="Normal 7 2 5 2 2 6 2" xfId="37455"/>
    <cellStyle name="Normal 7 2 5 2 2 6 3" xfId="37456"/>
    <cellStyle name="Normal 7 2 5 2 2 7" xfId="37457"/>
    <cellStyle name="Normal 7 2 5 2 2 8" xfId="37458"/>
    <cellStyle name="Normal 7 2 5 2 3" xfId="37459"/>
    <cellStyle name="Normal 7 2 5 2 3 2" xfId="37460"/>
    <cellStyle name="Normal 7 2 5 2 3 2 2" xfId="37461"/>
    <cellStyle name="Normal 7 2 5 2 3 2 3" xfId="37462"/>
    <cellStyle name="Normal 7 2 5 2 3 3" xfId="37463"/>
    <cellStyle name="Normal 7 2 5 2 3 3 2" xfId="37464"/>
    <cellStyle name="Normal 7 2 5 2 3 3 3" xfId="37465"/>
    <cellStyle name="Normal 7 2 5 2 3 4" xfId="37466"/>
    <cellStyle name="Normal 7 2 5 2 3 4 2" xfId="37467"/>
    <cellStyle name="Normal 7 2 5 2 3 4 3" xfId="37468"/>
    <cellStyle name="Normal 7 2 5 2 3 5" xfId="37469"/>
    <cellStyle name="Normal 7 2 5 2 3 5 2" xfId="37470"/>
    <cellStyle name="Normal 7 2 5 2 3 5 3" xfId="37471"/>
    <cellStyle name="Normal 7 2 5 2 3 6" xfId="37472"/>
    <cellStyle name="Normal 7 2 5 2 3 7" xfId="37473"/>
    <cellStyle name="Normal 7 2 5 2 4" xfId="37474"/>
    <cellStyle name="Normal 7 2 5 2 4 2" xfId="37475"/>
    <cellStyle name="Normal 7 2 5 2 4 2 2" xfId="37476"/>
    <cellStyle name="Normal 7 2 5 2 4 2 3" xfId="37477"/>
    <cellStyle name="Normal 7 2 5 2 4 3" xfId="37478"/>
    <cellStyle name="Normal 7 2 5 2 4 3 2" xfId="37479"/>
    <cellStyle name="Normal 7 2 5 2 4 3 3" xfId="37480"/>
    <cellStyle name="Normal 7 2 5 2 4 4" xfId="37481"/>
    <cellStyle name="Normal 7 2 5 2 4 4 2" xfId="37482"/>
    <cellStyle name="Normal 7 2 5 2 4 4 3" xfId="37483"/>
    <cellStyle name="Normal 7 2 5 2 4 5" xfId="37484"/>
    <cellStyle name="Normal 7 2 5 2 4 5 2" xfId="37485"/>
    <cellStyle name="Normal 7 2 5 2 4 5 3" xfId="37486"/>
    <cellStyle name="Normal 7 2 5 2 4 6" xfId="37487"/>
    <cellStyle name="Normal 7 2 5 2 4 7" xfId="37488"/>
    <cellStyle name="Normal 7 2 5 2 5" xfId="37489"/>
    <cellStyle name="Normal 7 2 5 2 5 2" xfId="37490"/>
    <cellStyle name="Normal 7 2 5 2 5 2 2" xfId="37491"/>
    <cellStyle name="Normal 7 2 5 2 5 2 3" xfId="37492"/>
    <cellStyle name="Normal 7 2 5 2 5 3" xfId="37493"/>
    <cellStyle name="Normal 7 2 5 2 5 3 2" xfId="37494"/>
    <cellStyle name="Normal 7 2 5 2 5 3 3" xfId="37495"/>
    <cellStyle name="Normal 7 2 5 2 5 4" xfId="37496"/>
    <cellStyle name="Normal 7 2 5 2 5 4 2" xfId="37497"/>
    <cellStyle name="Normal 7 2 5 2 5 4 3" xfId="37498"/>
    <cellStyle name="Normal 7 2 5 2 5 5" xfId="37499"/>
    <cellStyle name="Normal 7 2 5 2 5 5 2" xfId="37500"/>
    <cellStyle name="Normal 7 2 5 2 5 5 3" xfId="37501"/>
    <cellStyle name="Normal 7 2 5 2 5 6" xfId="37502"/>
    <cellStyle name="Normal 7 2 5 2 5 7" xfId="37503"/>
    <cellStyle name="Normal 7 2 5 2 6" xfId="37504"/>
    <cellStyle name="Normal 7 2 5 2 6 2" xfId="37505"/>
    <cellStyle name="Normal 7 2 5 2 6 3" xfId="37506"/>
    <cellStyle name="Normal 7 2 5 2 7" xfId="37507"/>
    <cellStyle name="Normal 7 2 5 2 7 2" xfId="37508"/>
    <cellStyle name="Normal 7 2 5 2 7 3" xfId="37509"/>
    <cellStyle name="Normal 7 2 5 2 8" xfId="37510"/>
    <cellStyle name="Normal 7 2 5 2 8 2" xfId="37511"/>
    <cellStyle name="Normal 7 2 5 2 8 3" xfId="37512"/>
    <cellStyle name="Normal 7 2 5 2 9" xfId="37513"/>
    <cellStyle name="Normal 7 2 5 2 9 2" xfId="37514"/>
    <cellStyle name="Normal 7 2 5 2 9 3" xfId="37515"/>
    <cellStyle name="Normal 7 2 5 3" xfId="37516"/>
    <cellStyle name="Normal 7 2 5 3 2" xfId="37517"/>
    <cellStyle name="Normal 7 2 5 3 2 2" xfId="37518"/>
    <cellStyle name="Normal 7 2 5 3 2 2 2" xfId="37519"/>
    <cellStyle name="Normal 7 2 5 3 2 2 3" xfId="37520"/>
    <cellStyle name="Normal 7 2 5 3 2 3" xfId="37521"/>
    <cellStyle name="Normal 7 2 5 3 2 3 2" xfId="37522"/>
    <cellStyle name="Normal 7 2 5 3 2 3 3" xfId="37523"/>
    <cellStyle name="Normal 7 2 5 3 2 4" xfId="37524"/>
    <cellStyle name="Normal 7 2 5 3 2 4 2" xfId="37525"/>
    <cellStyle name="Normal 7 2 5 3 2 4 3" xfId="37526"/>
    <cellStyle name="Normal 7 2 5 3 2 5" xfId="37527"/>
    <cellStyle name="Normal 7 2 5 3 2 5 2" xfId="37528"/>
    <cellStyle name="Normal 7 2 5 3 2 5 3" xfId="37529"/>
    <cellStyle name="Normal 7 2 5 3 2 6" xfId="37530"/>
    <cellStyle name="Normal 7 2 5 3 2 7" xfId="37531"/>
    <cellStyle name="Normal 7 2 5 3 3" xfId="37532"/>
    <cellStyle name="Normal 7 2 5 3 3 2" xfId="37533"/>
    <cellStyle name="Normal 7 2 5 3 3 3" xfId="37534"/>
    <cellStyle name="Normal 7 2 5 3 4" xfId="37535"/>
    <cellStyle name="Normal 7 2 5 3 4 2" xfId="37536"/>
    <cellStyle name="Normal 7 2 5 3 4 3" xfId="37537"/>
    <cellStyle name="Normal 7 2 5 3 5" xfId="37538"/>
    <cellStyle name="Normal 7 2 5 3 5 2" xfId="37539"/>
    <cellStyle name="Normal 7 2 5 3 5 3" xfId="37540"/>
    <cellStyle name="Normal 7 2 5 3 6" xfId="37541"/>
    <cellStyle name="Normal 7 2 5 3 6 2" xfId="37542"/>
    <cellStyle name="Normal 7 2 5 3 6 3" xfId="37543"/>
    <cellStyle name="Normal 7 2 5 3 7" xfId="37544"/>
    <cellStyle name="Normal 7 2 5 3 8" xfId="37545"/>
    <cellStyle name="Normal 7 2 5 4" xfId="37546"/>
    <cellStyle name="Normal 7 2 5 4 2" xfId="37547"/>
    <cellStyle name="Normal 7 2 5 4 2 2" xfId="37548"/>
    <cellStyle name="Normal 7 2 5 4 2 2 2" xfId="37549"/>
    <cellStyle name="Normal 7 2 5 4 2 2 3" xfId="37550"/>
    <cellStyle name="Normal 7 2 5 4 2 3" xfId="37551"/>
    <cellStyle name="Normal 7 2 5 4 2 3 2" xfId="37552"/>
    <cellStyle name="Normal 7 2 5 4 2 3 3" xfId="37553"/>
    <cellStyle name="Normal 7 2 5 4 2 4" xfId="37554"/>
    <cellStyle name="Normal 7 2 5 4 2 4 2" xfId="37555"/>
    <cellStyle name="Normal 7 2 5 4 2 4 3" xfId="37556"/>
    <cellStyle name="Normal 7 2 5 4 2 5" xfId="37557"/>
    <cellStyle name="Normal 7 2 5 4 2 5 2" xfId="37558"/>
    <cellStyle name="Normal 7 2 5 4 2 5 3" xfId="37559"/>
    <cellStyle name="Normal 7 2 5 4 2 6" xfId="37560"/>
    <cellStyle name="Normal 7 2 5 4 2 7" xfId="37561"/>
    <cellStyle name="Normal 7 2 5 4 3" xfId="37562"/>
    <cellStyle name="Normal 7 2 5 4 3 2" xfId="37563"/>
    <cellStyle name="Normal 7 2 5 4 3 3" xfId="37564"/>
    <cellStyle name="Normal 7 2 5 4 4" xfId="37565"/>
    <cellStyle name="Normal 7 2 5 4 4 2" xfId="37566"/>
    <cellStyle name="Normal 7 2 5 4 4 3" xfId="37567"/>
    <cellStyle name="Normal 7 2 5 4 5" xfId="37568"/>
    <cellStyle name="Normal 7 2 5 4 5 2" xfId="37569"/>
    <cellStyle name="Normal 7 2 5 4 5 3" xfId="37570"/>
    <cellStyle name="Normal 7 2 5 4 6" xfId="37571"/>
    <cellStyle name="Normal 7 2 5 4 6 2" xfId="37572"/>
    <cellStyle name="Normal 7 2 5 4 6 3" xfId="37573"/>
    <cellStyle name="Normal 7 2 5 4 7" xfId="37574"/>
    <cellStyle name="Normal 7 2 5 4 8" xfId="37575"/>
    <cellStyle name="Normal 7 2 5 5" xfId="37576"/>
    <cellStyle name="Normal 7 2 5 5 2" xfId="37577"/>
    <cellStyle name="Normal 7 2 5 5 2 2" xfId="37578"/>
    <cellStyle name="Normal 7 2 5 5 2 3" xfId="37579"/>
    <cellStyle name="Normal 7 2 5 5 3" xfId="37580"/>
    <cellStyle name="Normal 7 2 5 5 3 2" xfId="37581"/>
    <cellStyle name="Normal 7 2 5 5 3 3" xfId="37582"/>
    <cellStyle name="Normal 7 2 5 5 4" xfId="37583"/>
    <cellStyle name="Normal 7 2 5 5 4 2" xfId="37584"/>
    <cellStyle name="Normal 7 2 5 5 4 3" xfId="37585"/>
    <cellStyle name="Normal 7 2 5 5 5" xfId="37586"/>
    <cellStyle name="Normal 7 2 5 5 5 2" xfId="37587"/>
    <cellStyle name="Normal 7 2 5 5 5 3" xfId="37588"/>
    <cellStyle name="Normal 7 2 5 5 6" xfId="37589"/>
    <cellStyle name="Normal 7 2 5 5 7" xfId="37590"/>
    <cellStyle name="Normal 7 2 5 6" xfId="37591"/>
    <cellStyle name="Normal 7 2 5 6 2" xfId="37592"/>
    <cellStyle name="Normal 7 2 5 6 2 2" xfId="37593"/>
    <cellStyle name="Normal 7 2 5 6 2 3" xfId="37594"/>
    <cellStyle name="Normal 7 2 5 6 3" xfId="37595"/>
    <cellStyle name="Normal 7 2 5 6 3 2" xfId="37596"/>
    <cellStyle name="Normal 7 2 5 6 3 3" xfId="37597"/>
    <cellStyle name="Normal 7 2 5 6 4" xfId="37598"/>
    <cellStyle name="Normal 7 2 5 6 4 2" xfId="37599"/>
    <cellStyle name="Normal 7 2 5 6 4 3" xfId="37600"/>
    <cellStyle name="Normal 7 2 5 6 5" xfId="37601"/>
    <cellStyle name="Normal 7 2 5 6 5 2" xfId="37602"/>
    <cellStyle name="Normal 7 2 5 6 5 3" xfId="37603"/>
    <cellStyle name="Normal 7 2 5 6 6" xfId="37604"/>
    <cellStyle name="Normal 7 2 5 6 7" xfId="37605"/>
    <cellStyle name="Normal 7 2 5 7" xfId="37606"/>
    <cellStyle name="Normal 7 2 5 7 2" xfId="37607"/>
    <cellStyle name="Normal 7 2 5 7 2 2" xfId="37608"/>
    <cellStyle name="Normal 7 2 5 7 2 3" xfId="37609"/>
    <cellStyle name="Normal 7 2 5 7 3" xfId="37610"/>
    <cellStyle name="Normal 7 2 5 7 3 2" xfId="37611"/>
    <cellStyle name="Normal 7 2 5 7 3 3" xfId="37612"/>
    <cellStyle name="Normal 7 2 5 7 4" xfId="37613"/>
    <cellStyle name="Normal 7 2 5 7 4 2" xfId="37614"/>
    <cellStyle name="Normal 7 2 5 7 4 3" xfId="37615"/>
    <cellStyle name="Normal 7 2 5 7 5" xfId="37616"/>
    <cellStyle name="Normal 7 2 5 7 5 2" xfId="37617"/>
    <cellStyle name="Normal 7 2 5 7 5 3" xfId="37618"/>
    <cellStyle name="Normal 7 2 5 7 6" xfId="37619"/>
    <cellStyle name="Normal 7 2 5 7 7" xfId="37620"/>
    <cellStyle name="Normal 7 2 5 8" xfId="37621"/>
    <cellStyle name="Normal 7 2 5 8 2" xfId="37622"/>
    <cellStyle name="Normal 7 2 5 8 2 2" xfId="37623"/>
    <cellStyle name="Normal 7 2 5 8 2 3" xfId="37624"/>
    <cellStyle name="Normal 7 2 5 8 3" xfId="37625"/>
    <cellStyle name="Normal 7 2 5 8 3 2" xfId="37626"/>
    <cellStyle name="Normal 7 2 5 8 3 3" xfId="37627"/>
    <cellStyle name="Normal 7 2 5 8 4" xfId="37628"/>
    <cellStyle name="Normal 7 2 5 8 4 2" xfId="37629"/>
    <cellStyle name="Normal 7 2 5 8 4 3" xfId="37630"/>
    <cellStyle name="Normal 7 2 5 8 5" xfId="37631"/>
    <cellStyle name="Normal 7 2 5 8 5 2" xfId="37632"/>
    <cellStyle name="Normal 7 2 5 8 5 3" xfId="37633"/>
    <cellStyle name="Normal 7 2 5 8 6" xfId="37634"/>
    <cellStyle name="Normal 7 2 5 8 7" xfId="37635"/>
    <cellStyle name="Normal 7 2 5 9" xfId="37636"/>
    <cellStyle name="Normal 7 2 5 9 2" xfId="37637"/>
    <cellStyle name="Normal 7 2 5 9 3" xfId="37638"/>
    <cellStyle name="Normal 7 2 6" xfId="37639"/>
    <cellStyle name="Normal 7 2 6 10" xfId="37640"/>
    <cellStyle name="Normal 7 2 6 11" xfId="37641"/>
    <cellStyle name="Normal 7 2 6 2" xfId="37642"/>
    <cellStyle name="Normal 7 2 6 2 2" xfId="37643"/>
    <cellStyle name="Normal 7 2 6 2 2 2" xfId="37644"/>
    <cellStyle name="Normal 7 2 6 2 2 2 2" xfId="37645"/>
    <cellStyle name="Normal 7 2 6 2 2 2 3" xfId="37646"/>
    <cellStyle name="Normal 7 2 6 2 2 3" xfId="37647"/>
    <cellStyle name="Normal 7 2 6 2 2 3 2" xfId="37648"/>
    <cellStyle name="Normal 7 2 6 2 2 3 3" xfId="37649"/>
    <cellStyle name="Normal 7 2 6 2 2 4" xfId="37650"/>
    <cellStyle name="Normal 7 2 6 2 2 4 2" xfId="37651"/>
    <cellStyle name="Normal 7 2 6 2 2 4 3" xfId="37652"/>
    <cellStyle name="Normal 7 2 6 2 2 5" xfId="37653"/>
    <cellStyle name="Normal 7 2 6 2 2 5 2" xfId="37654"/>
    <cellStyle name="Normal 7 2 6 2 2 5 3" xfId="37655"/>
    <cellStyle name="Normal 7 2 6 2 2 6" xfId="37656"/>
    <cellStyle name="Normal 7 2 6 2 2 7" xfId="37657"/>
    <cellStyle name="Normal 7 2 6 2 3" xfId="37658"/>
    <cellStyle name="Normal 7 2 6 2 3 2" xfId="37659"/>
    <cellStyle name="Normal 7 2 6 2 3 3" xfId="37660"/>
    <cellStyle name="Normal 7 2 6 2 4" xfId="37661"/>
    <cellStyle name="Normal 7 2 6 2 4 2" xfId="37662"/>
    <cellStyle name="Normal 7 2 6 2 4 3" xfId="37663"/>
    <cellStyle name="Normal 7 2 6 2 5" xfId="37664"/>
    <cellStyle name="Normal 7 2 6 2 5 2" xfId="37665"/>
    <cellStyle name="Normal 7 2 6 2 5 3" xfId="37666"/>
    <cellStyle name="Normal 7 2 6 2 6" xfId="37667"/>
    <cellStyle name="Normal 7 2 6 2 6 2" xfId="37668"/>
    <cellStyle name="Normal 7 2 6 2 6 3" xfId="37669"/>
    <cellStyle name="Normal 7 2 6 2 7" xfId="37670"/>
    <cellStyle name="Normal 7 2 6 2 8" xfId="37671"/>
    <cellStyle name="Normal 7 2 6 3" xfId="37672"/>
    <cellStyle name="Normal 7 2 6 3 2" xfId="37673"/>
    <cellStyle name="Normal 7 2 6 3 2 2" xfId="37674"/>
    <cellStyle name="Normal 7 2 6 3 2 3" xfId="37675"/>
    <cellStyle name="Normal 7 2 6 3 3" xfId="37676"/>
    <cellStyle name="Normal 7 2 6 3 3 2" xfId="37677"/>
    <cellStyle name="Normal 7 2 6 3 3 3" xfId="37678"/>
    <cellStyle name="Normal 7 2 6 3 4" xfId="37679"/>
    <cellStyle name="Normal 7 2 6 3 4 2" xfId="37680"/>
    <cellStyle name="Normal 7 2 6 3 4 3" xfId="37681"/>
    <cellStyle name="Normal 7 2 6 3 5" xfId="37682"/>
    <cellStyle name="Normal 7 2 6 3 5 2" xfId="37683"/>
    <cellStyle name="Normal 7 2 6 3 5 3" xfId="37684"/>
    <cellStyle name="Normal 7 2 6 3 6" xfId="37685"/>
    <cellStyle name="Normal 7 2 6 3 7" xfId="37686"/>
    <cellStyle name="Normal 7 2 6 4" xfId="37687"/>
    <cellStyle name="Normal 7 2 6 4 2" xfId="37688"/>
    <cellStyle name="Normal 7 2 6 4 2 2" xfId="37689"/>
    <cellStyle name="Normal 7 2 6 4 2 3" xfId="37690"/>
    <cellStyle name="Normal 7 2 6 4 3" xfId="37691"/>
    <cellStyle name="Normal 7 2 6 4 3 2" xfId="37692"/>
    <cellStyle name="Normal 7 2 6 4 3 3" xfId="37693"/>
    <cellStyle name="Normal 7 2 6 4 4" xfId="37694"/>
    <cellStyle name="Normal 7 2 6 4 4 2" xfId="37695"/>
    <cellStyle name="Normal 7 2 6 4 4 3" xfId="37696"/>
    <cellStyle name="Normal 7 2 6 4 5" xfId="37697"/>
    <cellStyle name="Normal 7 2 6 4 5 2" xfId="37698"/>
    <cellStyle name="Normal 7 2 6 4 5 3" xfId="37699"/>
    <cellStyle name="Normal 7 2 6 4 6" xfId="37700"/>
    <cellStyle name="Normal 7 2 6 4 7" xfId="37701"/>
    <cellStyle name="Normal 7 2 6 5" xfId="37702"/>
    <cellStyle name="Normal 7 2 6 5 2" xfId="37703"/>
    <cellStyle name="Normal 7 2 6 5 2 2" xfId="37704"/>
    <cellStyle name="Normal 7 2 6 5 2 3" xfId="37705"/>
    <cellStyle name="Normal 7 2 6 5 3" xfId="37706"/>
    <cellStyle name="Normal 7 2 6 5 3 2" xfId="37707"/>
    <cellStyle name="Normal 7 2 6 5 3 3" xfId="37708"/>
    <cellStyle name="Normal 7 2 6 5 4" xfId="37709"/>
    <cellStyle name="Normal 7 2 6 5 4 2" xfId="37710"/>
    <cellStyle name="Normal 7 2 6 5 4 3" xfId="37711"/>
    <cellStyle name="Normal 7 2 6 5 5" xfId="37712"/>
    <cellStyle name="Normal 7 2 6 5 5 2" xfId="37713"/>
    <cellStyle name="Normal 7 2 6 5 5 3" xfId="37714"/>
    <cellStyle name="Normal 7 2 6 5 6" xfId="37715"/>
    <cellStyle name="Normal 7 2 6 5 7" xfId="37716"/>
    <cellStyle name="Normal 7 2 6 6" xfId="37717"/>
    <cellStyle name="Normal 7 2 6 6 2" xfId="37718"/>
    <cellStyle name="Normal 7 2 6 6 3" xfId="37719"/>
    <cellStyle name="Normal 7 2 6 7" xfId="37720"/>
    <cellStyle name="Normal 7 2 6 7 2" xfId="37721"/>
    <cellStyle name="Normal 7 2 6 7 3" xfId="37722"/>
    <cellStyle name="Normal 7 2 6 8" xfId="37723"/>
    <cellStyle name="Normal 7 2 6 8 2" xfId="37724"/>
    <cellStyle name="Normal 7 2 6 8 3" xfId="37725"/>
    <cellStyle name="Normal 7 2 6 9" xfId="37726"/>
    <cellStyle name="Normal 7 2 6 9 2" xfId="37727"/>
    <cellStyle name="Normal 7 2 6 9 3" xfId="37728"/>
    <cellStyle name="Normal 7 2 7" xfId="37729"/>
    <cellStyle name="Normal 7 2 7 2" xfId="37730"/>
    <cellStyle name="Normal 7 2 7 2 2" xfId="37731"/>
    <cellStyle name="Normal 7 2 7 2 2 2" xfId="37732"/>
    <cellStyle name="Normal 7 2 7 2 2 3" xfId="37733"/>
    <cellStyle name="Normal 7 2 7 2 3" xfId="37734"/>
    <cellStyle name="Normal 7 2 7 2 3 2" xfId="37735"/>
    <cellStyle name="Normal 7 2 7 2 3 3" xfId="37736"/>
    <cellStyle name="Normal 7 2 7 2 4" xfId="37737"/>
    <cellStyle name="Normal 7 2 7 2 4 2" xfId="37738"/>
    <cellStyle name="Normal 7 2 7 2 4 3" xfId="37739"/>
    <cellStyle name="Normal 7 2 7 2 5" xfId="37740"/>
    <cellStyle name="Normal 7 2 7 2 5 2" xfId="37741"/>
    <cellStyle name="Normal 7 2 7 2 5 3" xfId="37742"/>
    <cellStyle name="Normal 7 2 7 2 6" xfId="37743"/>
    <cellStyle name="Normal 7 2 7 2 7" xfId="37744"/>
    <cellStyle name="Normal 7 2 7 3" xfId="37745"/>
    <cellStyle name="Normal 7 2 7 3 2" xfId="37746"/>
    <cellStyle name="Normal 7 2 7 3 3" xfId="37747"/>
    <cellStyle name="Normal 7 2 7 4" xfId="37748"/>
    <cellStyle name="Normal 7 2 7 4 2" xfId="37749"/>
    <cellStyle name="Normal 7 2 7 4 3" xfId="37750"/>
    <cellStyle name="Normal 7 2 7 5" xfId="37751"/>
    <cellStyle name="Normal 7 2 7 5 2" xfId="37752"/>
    <cellStyle name="Normal 7 2 7 5 3" xfId="37753"/>
    <cellStyle name="Normal 7 2 7 6" xfId="37754"/>
    <cellStyle name="Normal 7 2 7 6 2" xfId="37755"/>
    <cellStyle name="Normal 7 2 7 6 3" xfId="37756"/>
    <cellStyle name="Normal 7 2 7 7" xfId="37757"/>
    <cellStyle name="Normal 7 2 7 8" xfId="37758"/>
    <cellStyle name="Normal 7 2 8" xfId="37759"/>
    <cellStyle name="Normal 7 2 8 2" xfId="37760"/>
    <cellStyle name="Normal 7 2 8 2 2" xfId="37761"/>
    <cellStyle name="Normal 7 2 8 2 2 2" xfId="37762"/>
    <cellStyle name="Normal 7 2 8 2 2 3" xfId="37763"/>
    <cellStyle name="Normal 7 2 8 2 3" xfId="37764"/>
    <cellStyle name="Normal 7 2 8 2 3 2" xfId="37765"/>
    <cellStyle name="Normal 7 2 8 2 3 3" xfId="37766"/>
    <cellStyle name="Normal 7 2 8 2 4" xfId="37767"/>
    <cellStyle name="Normal 7 2 8 2 4 2" xfId="37768"/>
    <cellStyle name="Normal 7 2 8 2 4 3" xfId="37769"/>
    <cellStyle name="Normal 7 2 8 2 5" xfId="37770"/>
    <cellStyle name="Normal 7 2 8 2 5 2" xfId="37771"/>
    <cellStyle name="Normal 7 2 8 2 5 3" xfId="37772"/>
    <cellStyle name="Normal 7 2 8 2 6" xfId="37773"/>
    <cellStyle name="Normal 7 2 8 2 7" xfId="37774"/>
    <cellStyle name="Normal 7 2 8 3" xfId="37775"/>
    <cellStyle name="Normal 7 2 8 3 2" xfId="37776"/>
    <cellStyle name="Normal 7 2 8 3 3" xfId="37777"/>
    <cellStyle name="Normal 7 2 8 4" xfId="37778"/>
    <cellStyle name="Normal 7 2 8 4 2" xfId="37779"/>
    <cellStyle name="Normal 7 2 8 4 3" xfId="37780"/>
    <cellStyle name="Normal 7 2 8 5" xfId="37781"/>
    <cellStyle name="Normal 7 2 8 5 2" xfId="37782"/>
    <cellStyle name="Normal 7 2 8 5 3" xfId="37783"/>
    <cellStyle name="Normal 7 2 8 6" xfId="37784"/>
    <cellStyle name="Normal 7 2 8 6 2" xfId="37785"/>
    <cellStyle name="Normal 7 2 8 6 3" xfId="37786"/>
    <cellStyle name="Normal 7 2 8 7" xfId="37787"/>
    <cellStyle name="Normal 7 2 8 8" xfId="37788"/>
    <cellStyle name="Normal 7 2 9" xfId="37789"/>
    <cellStyle name="Normal 7 2 9 2" xfId="37790"/>
    <cellStyle name="Normal 7 2 9 2 2" xfId="37791"/>
    <cellStyle name="Normal 7 2 9 2 2 2" xfId="37792"/>
    <cellStyle name="Normal 7 2 9 2 2 3" xfId="37793"/>
    <cellStyle name="Normal 7 2 9 2 3" xfId="37794"/>
    <cellStyle name="Normal 7 2 9 2 3 2" xfId="37795"/>
    <cellStyle name="Normal 7 2 9 2 3 3" xfId="37796"/>
    <cellStyle name="Normal 7 2 9 2 4" xfId="37797"/>
    <cellStyle name="Normal 7 2 9 2 4 2" xfId="37798"/>
    <cellStyle name="Normal 7 2 9 2 4 3" xfId="37799"/>
    <cellStyle name="Normal 7 2 9 2 5" xfId="37800"/>
    <cellStyle name="Normal 7 2 9 2 5 2" xfId="37801"/>
    <cellStyle name="Normal 7 2 9 2 5 3" xfId="37802"/>
    <cellStyle name="Normal 7 2 9 2 6" xfId="37803"/>
    <cellStyle name="Normal 7 2 9 2 7" xfId="37804"/>
    <cellStyle name="Normal 7 2 9 3" xfId="37805"/>
    <cellStyle name="Normal 7 2 9 3 2" xfId="37806"/>
    <cellStyle name="Normal 7 2 9 3 3" xfId="37807"/>
    <cellStyle name="Normal 7 2 9 4" xfId="37808"/>
    <cellStyle name="Normal 7 2 9 4 2" xfId="37809"/>
    <cellStyle name="Normal 7 2 9 4 3" xfId="37810"/>
    <cellStyle name="Normal 7 2 9 5" xfId="37811"/>
    <cellStyle name="Normal 7 2 9 5 2" xfId="37812"/>
    <cellStyle name="Normal 7 2 9 5 3" xfId="37813"/>
    <cellStyle name="Normal 7 2 9 6" xfId="37814"/>
    <cellStyle name="Normal 7 2 9 6 2" xfId="37815"/>
    <cellStyle name="Normal 7 2 9 6 3" xfId="37816"/>
    <cellStyle name="Normal 7 2 9 7" xfId="37817"/>
    <cellStyle name="Normal 7 2 9 8" xfId="37818"/>
    <cellStyle name="Normal 7 20" xfId="37819"/>
    <cellStyle name="Normal 7 21" xfId="37820"/>
    <cellStyle name="Normal 7 22" xfId="35869"/>
    <cellStyle name="Normal 7 3" xfId="1240"/>
    <cellStyle name="Normal 7 3 2" xfId="1241"/>
    <cellStyle name="Normal 7 3 2 2" xfId="1242"/>
    <cellStyle name="Normal 7 3 3" xfId="1243"/>
    <cellStyle name="Normal 7 4" xfId="1244"/>
    <cellStyle name="Normal 7 4 10" xfId="37821"/>
    <cellStyle name="Normal 7 4 10 2" xfId="37822"/>
    <cellStyle name="Normal 7 4 10 2 2" xfId="37823"/>
    <cellStyle name="Normal 7 4 10 2 3" xfId="37824"/>
    <cellStyle name="Normal 7 4 10 3" xfId="37825"/>
    <cellStyle name="Normal 7 4 10 3 2" xfId="37826"/>
    <cellStyle name="Normal 7 4 10 3 3" xfId="37827"/>
    <cellStyle name="Normal 7 4 10 4" xfId="37828"/>
    <cellStyle name="Normal 7 4 10 4 2" xfId="37829"/>
    <cellStyle name="Normal 7 4 10 4 3" xfId="37830"/>
    <cellStyle name="Normal 7 4 10 5" xfId="37831"/>
    <cellStyle name="Normal 7 4 10 5 2" xfId="37832"/>
    <cellStyle name="Normal 7 4 10 5 3" xfId="37833"/>
    <cellStyle name="Normal 7 4 10 6" xfId="37834"/>
    <cellStyle name="Normal 7 4 10 7" xfId="37835"/>
    <cellStyle name="Normal 7 4 11" xfId="37836"/>
    <cellStyle name="Normal 7 4 11 2" xfId="37837"/>
    <cellStyle name="Normal 7 4 11 3" xfId="37838"/>
    <cellStyle name="Normal 7 4 12" xfId="37839"/>
    <cellStyle name="Normal 7 4 12 2" xfId="37840"/>
    <cellStyle name="Normal 7 4 12 3" xfId="37841"/>
    <cellStyle name="Normal 7 4 13" xfId="37842"/>
    <cellStyle name="Normal 7 4 13 2" xfId="37843"/>
    <cellStyle name="Normal 7 4 13 3" xfId="37844"/>
    <cellStyle name="Normal 7 4 14" xfId="37845"/>
    <cellStyle name="Normal 7 4 14 2" xfId="37846"/>
    <cellStyle name="Normal 7 4 14 3" xfId="37847"/>
    <cellStyle name="Normal 7 4 15" xfId="37848"/>
    <cellStyle name="Normal 7 4 16" xfId="37849"/>
    <cellStyle name="Normal 7 4 2" xfId="1245"/>
    <cellStyle name="Normal 7 4 2 10" xfId="37850"/>
    <cellStyle name="Normal 7 4 2 10 2" xfId="37851"/>
    <cellStyle name="Normal 7 4 2 10 3" xfId="37852"/>
    <cellStyle name="Normal 7 4 2 11" xfId="37853"/>
    <cellStyle name="Normal 7 4 2 11 2" xfId="37854"/>
    <cellStyle name="Normal 7 4 2 11 3" xfId="37855"/>
    <cellStyle name="Normal 7 4 2 12" xfId="37856"/>
    <cellStyle name="Normal 7 4 2 12 2" xfId="37857"/>
    <cellStyle name="Normal 7 4 2 12 3" xfId="37858"/>
    <cellStyle name="Normal 7 4 2 13" xfId="37859"/>
    <cellStyle name="Normal 7 4 2 13 2" xfId="37860"/>
    <cellStyle name="Normal 7 4 2 13 3" xfId="37861"/>
    <cellStyle name="Normal 7 4 2 14" xfId="37862"/>
    <cellStyle name="Normal 7 4 2 15" xfId="37863"/>
    <cellStyle name="Normal 7 4 2 2" xfId="37864"/>
    <cellStyle name="Normal 7 4 2 2 10" xfId="37865"/>
    <cellStyle name="Normal 7 4 2 2 10 2" xfId="37866"/>
    <cellStyle name="Normal 7 4 2 2 10 3" xfId="37867"/>
    <cellStyle name="Normal 7 4 2 2 11" xfId="37868"/>
    <cellStyle name="Normal 7 4 2 2 11 2" xfId="37869"/>
    <cellStyle name="Normal 7 4 2 2 11 3" xfId="37870"/>
    <cellStyle name="Normal 7 4 2 2 12" xfId="37871"/>
    <cellStyle name="Normal 7 4 2 2 12 2" xfId="37872"/>
    <cellStyle name="Normal 7 4 2 2 12 3" xfId="37873"/>
    <cellStyle name="Normal 7 4 2 2 13" xfId="37874"/>
    <cellStyle name="Normal 7 4 2 2 14" xfId="37875"/>
    <cellStyle name="Normal 7 4 2 2 2" xfId="37876"/>
    <cellStyle name="Normal 7 4 2 2 2 10" xfId="37877"/>
    <cellStyle name="Normal 7 4 2 2 2 11" xfId="37878"/>
    <cellStyle name="Normal 7 4 2 2 2 2" xfId="37879"/>
    <cellStyle name="Normal 7 4 2 2 2 2 2" xfId="37880"/>
    <cellStyle name="Normal 7 4 2 2 2 2 2 2" xfId="37881"/>
    <cellStyle name="Normal 7 4 2 2 2 2 2 2 2" xfId="37882"/>
    <cellStyle name="Normal 7 4 2 2 2 2 2 2 3" xfId="37883"/>
    <cellStyle name="Normal 7 4 2 2 2 2 2 3" xfId="37884"/>
    <cellStyle name="Normal 7 4 2 2 2 2 2 3 2" xfId="37885"/>
    <cellStyle name="Normal 7 4 2 2 2 2 2 3 3" xfId="37886"/>
    <cellStyle name="Normal 7 4 2 2 2 2 2 4" xfId="37887"/>
    <cellStyle name="Normal 7 4 2 2 2 2 2 4 2" xfId="37888"/>
    <cellStyle name="Normal 7 4 2 2 2 2 2 4 3" xfId="37889"/>
    <cellStyle name="Normal 7 4 2 2 2 2 2 5" xfId="37890"/>
    <cellStyle name="Normal 7 4 2 2 2 2 2 5 2" xfId="37891"/>
    <cellStyle name="Normal 7 4 2 2 2 2 2 5 3" xfId="37892"/>
    <cellStyle name="Normal 7 4 2 2 2 2 2 6" xfId="37893"/>
    <cellStyle name="Normal 7 4 2 2 2 2 2 7" xfId="37894"/>
    <cellStyle name="Normal 7 4 2 2 2 2 3" xfId="37895"/>
    <cellStyle name="Normal 7 4 2 2 2 2 3 2" xfId="37896"/>
    <cellStyle name="Normal 7 4 2 2 2 2 3 3" xfId="37897"/>
    <cellStyle name="Normal 7 4 2 2 2 2 4" xfId="37898"/>
    <cellStyle name="Normal 7 4 2 2 2 2 4 2" xfId="37899"/>
    <cellStyle name="Normal 7 4 2 2 2 2 4 3" xfId="37900"/>
    <cellStyle name="Normal 7 4 2 2 2 2 5" xfId="37901"/>
    <cellStyle name="Normal 7 4 2 2 2 2 5 2" xfId="37902"/>
    <cellStyle name="Normal 7 4 2 2 2 2 5 3" xfId="37903"/>
    <cellStyle name="Normal 7 4 2 2 2 2 6" xfId="37904"/>
    <cellStyle name="Normal 7 4 2 2 2 2 6 2" xfId="37905"/>
    <cellStyle name="Normal 7 4 2 2 2 2 6 3" xfId="37906"/>
    <cellStyle name="Normal 7 4 2 2 2 2 7" xfId="37907"/>
    <cellStyle name="Normal 7 4 2 2 2 2 8" xfId="37908"/>
    <cellStyle name="Normal 7 4 2 2 2 3" xfId="37909"/>
    <cellStyle name="Normal 7 4 2 2 2 3 2" xfId="37910"/>
    <cellStyle name="Normal 7 4 2 2 2 3 2 2" xfId="37911"/>
    <cellStyle name="Normal 7 4 2 2 2 3 2 3" xfId="37912"/>
    <cellStyle name="Normal 7 4 2 2 2 3 3" xfId="37913"/>
    <cellStyle name="Normal 7 4 2 2 2 3 3 2" xfId="37914"/>
    <cellStyle name="Normal 7 4 2 2 2 3 3 3" xfId="37915"/>
    <cellStyle name="Normal 7 4 2 2 2 3 4" xfId="37916"/>
    <cellStyle name="Normal 7 4 2 2 2 3 4 2" xfId="37917"/>
    <cellStyle name="Normal 7 4 2 2 2 3 4 3" xfId="37918"/>
    <cellStyle name="Normal 7 4 2 2 2 3 5" xfId="37919"/>
    <cellStyle name="Normal 7 4 2 2 2 3 5 2" xfId="37920"/>
    <cellStyle name="Normal 7 4 2 2 2 3 5 3" xfId="37921"/>
    <cellStyle name="Normal 7 4 2 2 2 3 6" xfId="37922"/>
    <cellStyle name="Normal 7 4 2 2 2 3 7" xfId="37923"/>
    <cellStyle name="Normal 7 4 2 2 2 4" xfId="37924"/>
    <cellStyle name="Normal 7 4 2 2 2 4 2" xfId="37925"/>
    <cellStyle name="Normal 7 4 2 2 2 4 2 2" xfId="37926"/>
    <cellStyle name="Normal 7 4 2 2 2 4 2 3" xfId="37927"/>
    <cellStyle name="Normal 7 4 2 2 2 4 3" xfId="37928"/>
    <cellStyle name="Normal 7 4 2 2 2 4 3 2" xfId="37929"/>
    <cellStyle name="Normal 7 4 2 2 2 4 3 3" xfId="37930"/>
    <cellStyle name="Normal 7 4 2 2 2 4 4" xfId="37931"/>
    <cellStyle name="Normal 7 4 2 2 2 4 4 2" xfId="37932"/>
    <cellStyle name="Normal 7 4 2 2 2 4 4 3" xfId="37933"/>
    <cellStyle name="Normal 7 4 2 2 2 4 5" xfId="37934"/>
    <cellStyle name="Normal 7 4 2 2 2 4 5 2" xfId="37935"/>
    <cellStyle name="Normal 7 4 2 2 2 4 5 3" xfId="37936"/>
    <cellStyle name="Normal 7 4 2 2 2 4 6" xfId="37937"/>
    <cellStyle name="Normal 7 4 2 2 2 4 7" xfId="37938"/>
    <cellStyle name="Normal 7 4 2 2 2 5" xfId="37939"/>
    <cellStyle name="Normal 7 4 2 2 2 5 2" xfId="37940"/>
    <cellStyle name="Normal 7 4 2 2 2 5 2 2" xfId="37941"/>
    <cellStyle name="Normal 7 4 2 2 2 5 2 3" xfId="37942"/>
    <cellStyle name="Normal 7 4 2 2 2 5 3" xfId="37943"/>
    <cellStyle name="Normal 7 4 2 2 2 5 3 2" xfId="37944"/>
    <cellStyle name="Normal 7 4 2 2 2 5 3 3" xfId="37945"/>
    <cellStyle name="Normal 7 4 2 2 2 5 4" xfId="37946"/>
    <cellStyle name="Normal 7 4 2 2 2 5 4 2" xfId="37947"/>
    <cellStyle name="Normal 7 4 2 2 2 5 4 3" xfId="37948"/>
    <cellStyle name="Normal 7 4 2 2 2 5 5" xfId="37949"/>
    <cellStyle name="Normal 7 4 2 2 2 5 5 2" xfId="37950"/>
    <cellStyle name="Normal 7 4 2 2 2 5 5 3" xfId="37951"/>
    <cellStyle name="Normal 7 4 2 2 2 5 6" xfId="37952"/>
    <cellStyle name="Normal 7 4 2 2 2 5 7" xfId="37953"/>
    <cellStyle name="Normal 7 4 2 2 2 6" xfId="37954"/>
    <cellStyle name="Normal 7 4 2 2 2 6 2" xfId="37955"/>
    <cellStyle name="Normal 7 4 2 2 2 6 3" xfId="37956"/>
    <cellStyle name="Normal 7 4 2 2 2 7" xfId="37957"/>
    <cellStyle name="Normal 7 4 2 2 2 7 2" xfId="37958"/>
    <cellStyle name="Normal 7 4 2 2 2 7 3" xfId="37959"/>
    <cellStyle name="Normal 7 4 2 2 2 8" xfId="37960"/>
    <cellStyle name="Normal 7 4 2 2 2 8 2" xfId="37961"/>
    <cellStyle name="Normal 7 4 2 2 2 8 3" xfId="37962"/>
    <cellStyle name="Normal 7 4 2 2 2 9" xfId="37963"/>
    <cellStyle name="Normal 7 4 2 2 2 9 2" xfId="37964"/>
    <cellStyle name="Normal 7 4 2 2 2 9 3" xfId="37965"/>
    <cellStyle name="Normal 7 4 2 2 3" xfId="37966"/>
    <cellStyle name="Normal 7 4 2 2 3 2" xfId="37967"/>
    <cellStyle name="Normal 7 4 2 2 3 2 2" xfId="37968"/>
    <cellStyle name="Normal 7 4 2 2 3 2 2 2" xfId="37969"/>
    <cellStyle name="Normal 7 4 2 2 3 2 2 3" xfId="37970"/>
    <cellStyle name="Normal 7 4 2 2 3 2 3" xfId="37971"/>
    <cellStyle name="Normal 7 4 2 2 3 2 3 2" xfId="37972"/>
    <cellStyle name="Normal 7 4 2 2 3 2 3 3" xfId="37973"/>
    <cellStyle name="Normal 7 4 2 2 3 2 4" xfId="37974"/>
    <cellStyle name="Normal 7 4 2 2 3 2 4 2" xfId="37975"/>
    <cellStyle name="Normal 7 4 2 2 3 2 4 3" xfId="37976"/>
    <cellStyle name="Normal 7 4 2 2 3 2 5" xfId="37977"/>
    <cellStyle name="Normal 7 4 2 2 3 2 5 2" xfId="37978"/>
    <cellStyle name="Normal 7 4 2 2 3 2 5 3" xfId="37979"/>
    <cellStyle name="Normal 7 4 2 2 3 2 6" xfId="37980"/>
    <cellStyle name="Normal 7 4 2 2 3 2 7" xfId="37981"/>
    <cellStyle name="Normal 7 4 2 2 3 3" xfId="37982"/>
    <cellStyle name="Normal 7 4 2 2 3 3 2" xfId="37983"/>
    <cellStyle name="Normal 7 4 2 2 3 3 3" xfId="37984"/>
    <cellStyle name="Normal 7 4 2 2 3 4" xfId="37985"/>
    <cellStyle name="Normal 7 4 2 2 3 4 2" xfId="37986"/>
    <cellStyle name="Normal 7 4 2 2 3 4 3" xfId="37987"/>
    <cellStyle name="Normal 7 4 2 2 3 5" xfId="37988"/>
    <cellStyle name="Normal 7 4 2 2 3 5 2" xfId="37989"/>
    <cellStyle name="Normal 7 4 2 2 3 5 3" xfId="37990"/>
    <cellStyle name="Normal 7 4 2 2 3 6" xfId="37991"/>
    <cellStyle name="Normal 7 4 2 2 3 6 2" xfId="37992"/>
    <cellStyle name="Normal 7 4 2 2 3 6 3" xfId="37993"/>
    <cellStyle name="Normal 7 4 2 2 3 7" xfId="37994"/>
    <cellStyle name="Normal 7 4 2 2 3 8" xfId="37995"/>
    <cellStyle name="Normal 7 4 2 2 4" xfId="37996"/>
    <cellStyle name="Normal 7 4 2 2 4 2" xfId="37997"/>
    <cellStyle name="Normal 7 4 2 2 4 2 2" xfId="37998"/>
    <cellStyle name="Normal 7 4 2 2 4 2 2 2" xfId="37999"/>
    <cellStyle name="Normal 7 4 2 2 4 2 2 3" xfId="38000"/>
    <cellStyle name="Normal 7 4 2 2 4 2 3" xfId="38001"/>
    <cellStyle name="Normal 7 4 2 2 4 2 3 2" xfId="38002"/>
    <cellStyle name="Normal 7 4 2 2 4 2 3 3" xfId="38003"/>
    <cellStyle name="Normal 7 4 2 2 4 2 4" xfId="38004"/>
    <cellStyle name="Normal 7 4 2 2 4 2 4 2" xfId="38005"/>
    <cellStyle name="Normal 7 4 2 2 4 2 4 3" xfId="38006"/>
    <cellStyle name="Normal 7 4 2 2 4 2 5" xfId="38007"/>
    <cellStyle name="Normal 7 4 2 2 4 2 5 2" xfId="38008"/>
    <cellStyle name="Normal 7 4 2 2 4 2 5 3" xfId="38009"/>
    <cellStyle name="Normal 7 4 2 2 4 2 6" xfId="38010"/>
    <cellStyle name="Normal 7 4 2 2 4 2 7" xfId="38011"/>
    <cellStyle name="Normal 7 4 2 2 4 3" xfId="38012"/>
    <cellStyle name="Normal 7 4 2 2 4 3 2" xfId="38013"/>
    <cellStyle name="Normal 7 4 2 2 4 3 3" xfId="38014"/>
    <cellStyle name="Normal 7 4 2 2 4 4" xfId="38015"/>
    <cellStyle name="Normal 7 4 2 2 4 4 2" xfId="38016"/>
    <cellStyle name="Normal 7 4 2 2 4 4 3" xfId="38017"/>
    <cellStyle name="Normal 7 4 2 2 4 5" xfId="38018"/>
    <cellStyle name="Normal 7 4 2 2 4 5 2" xfId="38019"/>
    <cellStyle name="Normal 7 4 2 2 4 5 3" xfId="38020"/>
    <cellStyle name="Normal 7 4 2 2 4 6" xfId="38021"/>
    <cellStyle name="Normal 7 4 2 2 4 6 2" xfId="38022"/>
    <cellStyle name="Normal 7 4 2 2 4 6 3" xfId="38023"/>
    <cellStyle name="Normal 7 4 2 2 4 7" xfId="38024"/>
    <cellStyle name="Normal 7 4 2 2 4 8" xfId="38025"/>
    <cellStyle name="Normal 7 4 2 2 5" xfId="38026"/>
    <cellStyle name="Normal 7 4 2 2 5 2" xfId="38027"/>
    <cellStyle name="Normal 7 4 2 2 5 2 2" xfId="38028"/>
    <cellStyle name="Normal 7 4 2 2 5 2 3" xfId="38029"/>
    <cellStyle name="Normal 7 4 2 2 5 3" xfId="38030"/>
    <cellStyle name="Normal 7 4 2 2 5 3 2" xfId="38031"/>
    <cellStyle name="Normal 7 4 2 2 5 3 3" xfId="38032"/>
    <cellStyle name="Normal 7 4 2 2 5 4" xfId="38033"/>
    <cellStyle name="Normal 7 4 2 2 5 4 2" xfId="38034"/>
    <cellStyle name="Normal 7 4 2 2 5 4 3" xfId="38035"/>
    <cellStyle name="Normal 7 4 2 2 5 5" xfId="38036"/>
    <cellStyle name="Normal 7 4 2 2 5 5 2" xfId="38037"/>
    <cellStyle name="Normal 7 4 2 2 5 5 3" xfId="38038"/>
    <cellStyle name="Normal 7 4 2 2 5 6" xfId="38039"/>
    <cellStyle name="Normal 7 4 2 2 5 7" xfId="38040"/>
    <cellStyle name="Normal 7 4 2 2 6" xfId="38041"/>
    <cellStyle name="Normal 7 4 2 2 6 2" xfId="38042"/>
    <cellStyle name="Normal 7 4 2 2 6 2 2" xfId="38043"/>
    <cellStyle name="Normal 7 4 2 2 6 2 3" xfId="38044"/>
    <cellStyle name="Normal 7 4 2 2 6 3" xfId="38045"/>
    <cellStyle name="Normal 7 4 2 2 6 3 2" xfId="38046"/>
    <cellStyle name="Normal 7 4 2 2 6 3 3" xfId="38047"/>
    <cellStyle name="Normal 7 4 2 2 6 4" xfId="38048"/>
    <cellStyle name="Normal 7 4 2 2 6 4 2" xfId="38049"/>
    <cellStyle name="Normal 7 4 2 2 6 4 3" xfId="38050"/>
    <cellStyle name="Normal 7 4 2 2 6 5" xfId="38051"/>
    <cellStyle name="Normal 7 4 2 2 6 5 2" xfId="38052"/>
    <cellStyle name="Normal 7 4 2 2 6 5 3" xfId="38053"/>
    <cellStyle name="Normal 7 4 2 2 6 6" xfId="38054"/>
    <cellStyle name="Normal 7 4 2 2 6 7" xfId="38055"/>
    <cellStyle name="Normal 7 4 2 2 7" xfId="38056"/>
    <cellStyle name="Normal 7 4 2 2 7 2" xfId="38057"/>
    <cellStyle name="Normal 7 4 2 2 7 2 2" xfId="38058"/>
    <cellStyle name="Normal 7 4 2 2 7 2 3" xfId="38059"/>
    <cellStyle name="Normal 7 4 2 2 7 3" xfId="38060"/>
    <cellStyle name="Normal 7 4 2 2 7 3 2" xfId="38061"/>
    <cellStyle name="Normal 7 4 2 2 7 3 3" xfId="38062"/>
    <cellStyle name="Normal 7 4 2 2 7 4" xfId="38063"/>
    <cellStyle name="Normal 7 4 2 2 7 4 2" xfId="38064"/>
    <cellStyle name="Normal 7 4 2 2 7 4 3" xfId="38065"/>
    <cellStyle name="Normal 7 4 2 2 7 5" xfId="38066"/>
    <cellStyle name="Normal 7 4 2 2 7 5 2" xfId="38067"/>
    <cellStyle name="Normal 7 4 2 2 7 5 3" xfId="38068"/>
    <cellStyle name="Normal 7 4 2 2 7 6" xfId="38069"/>
    <cellStyle name="Normal 7 4 2 2 7 7" xfId="38070"/>
    <cellStyle name="Normal 7 4 2 2 8" xfId="38071"/>
    <cellStyle name="Normal 7 4 2 2 8 2" xfId="38072"/>
    <cellStyle name="Normal 7 4 2 2 8 2 2" xfId="38073"/>
    <cellStyle name="Normal 7 4 2 2 8 2 3" xfId="38074"/>
    <cellStyle name="Normal 7 4 2 2 8 3" xfId="38075"/>
    <cellStyle name="Normal 7 4 2 2 8 3 2" xfId="38076"/>
    <cellStyle name="Normal 7 4 2 2 8 3 3" xfId="38077"/>
    <cellStyle name="Normal 7 4 2 2 8 4" xfId="38078"/>
    <cellStyle name="Normal 7 4 2 2 8 4 2" xfId="38079"/>
    <cellStyle name="Normal 7 4 2 2 8 4 3" xfId="38080"/>
    <cellStyle name="Normal 7 4 2 2 8 5" xfId="38081"/>
    <cellStyle name="Normal 7 4 2 2 8 5 2" xfId="38082"/>
    <cellStyle name="Normal 7 4 2 2 8 5 3" xfId="38083"/>
    <cellStyle name="Normal 7 4 2 2 8 6" xfId="38084"/>
    <cellStyle name="Normal 7 4 2 2 8 7" xfId="38085"/>
    <cellStyle name="Normal 7 4 2 2 9" xfId="38086"/>
    <cellStyle name="Normal 7 4 2 2 9 2" xfId="38087"/>
    <cellStyle name="Normal 7 4 2 2 9 3" xfId="38088"/>
    <cellStyle name="Normal 7 4 2 3" xfId="38089"/>
    <cellStyle name="Normal 7 4 2 3 10" xfId="38090"/>
    <cellStyle name="Normal 7 4 2 3 11" xfId="38091"/>
    <cellStyle name="Normal 7 4 2 3 2" xfId="38092"/>
    <cellStyle name="Normal 7 4 2 3 2 2" xfId="38093"/>
    <cellStyle name="Normal 7 4 2 3 2 2 2" xfId="38094"/>
    <cellStyle name="Normal 7 4 2 3 2 2 2 2" xfId="38095"/>
    <cellStyle name="Normal 7 4 2 3 2 2 2 3" xfId="38096"/>
    <cellStyle name="Normal 7 4 2 3 2 2 3" xfId="38097"/>
    <cellStyle name="Normal 7 4 2 3 2 2 3 2" xfId="38098"/>
    <cellStyle name="Normal 7 4 2 3 2 2 3 3" xfId="38099"/>
    <cellStyle name="Normal 7 4 2 3 2 2 4" xfId="38100"/>
    <cellStyle name="Normal 7 4 2 3 2 2 4 2" xfId="38101"/>
    <cellStyle name="Normal 7 4 2 3 2 2 4 3" xfId="38102"/>
    <cellStyle name="Normal 7 4 2 3 2 2 5" xfId="38103"/>
    <cellStyle name="Normal 7 4 2 3 2 2 5 2" xfId="38104"/>
    <cellStyle name="Normal 7 4 2 3 2 2 5 3" xfId="38105"/>
    <cellStyle name="Normal 7 4 2 3 2 2 6" xfId="38106"/>
    <cellStyle name="Normal 7 4 2 3 2 2 7" xfId="38107"/>
    <cellStyle name="Normal 7 4 2 3 2 3" xfId="38108"/>
    <cellStyle name="Normal 7 4 2 3 2 3 2" xfId="38109"/>
    <cellStyle name="Normal 7 4 2 3 2 3 3" xfId="38110"/>
    <cellStyle name="Normal 7 4 2 3 2 4" xfId="38111"/>
    <cellStyle name="Normal 7 4 2 3 2 4 2" xfId="38112"/>
    <cellStyle name="Normal 7 4 2 3 2 4 3" xfId="38113"/>
    <cellStyle name="Normal 7 4 2 3 2 5" xfId="38114"/>
    <cellStyle name="Normal 7 4 2 3 2 5 2" xfId="38115"/>
    <cellStyle name="Normal 7 4 2 3 2 5 3" xfId="38116"/>
    <cellStyle name="Normal 7 4 2 3 2 6" xfId="38117"/>
    <cellStyle name="Normal 7 4 2 3 2 6 2" xfId="38118"/>
    <cellStyle name="Normal 7 4 2 3 2 6 3" xfId="38119"/>
    <cellStyle name="Normal 7 4 2 3 2 7" xfId="38120"/>
    <cellStyle name="Normal 7 4 2 3 2 8" xfId="38121"/>
    <cellStyle name="Normal 7 4 2 3 3" xfId="38122"/>
    <cellStyle name="Normal 7 4 2 3 3 2" xfId="38123"/>
    <cellStyle name="Normal 7 4 2 3 3 2 2" xfId="38124"/>
    <cellStyle name="Normal 7 4 2 3 3 2 3" xfId="38125"/>
    <cellStyle name="Normal 7 4 2 3 3 3" xfId="38126"/>
    <cellStyle name="Normal 7 4 2 3 3 3 2" xfId="38127"/>
    <cellStyle name="Normal 7 4 2 3 3 3 3" xfId="38128"/>
    <cellStyle name="Normal 7 4 2 3 3 4" xfId="38129"/>
    <cellStyle name="Normal 7 4 2 3 3 4 2" xfId="38130"/>
    <cellStyle name="Normal 7 4 2 3 3 4 3" xfId="38131"/>
    <cellStyle name="Normal 7 4 2 3 3 5" xfId="38132"/>
    <cellStyle name="Normal 7 4 2 3 3 5 2" xfId="38133"/>
    <cellStyle name="Normal 7 4 2 3 3 5 3" xfId="38134"/>
    <cellStyle name="Normal 7 4 2 3 3 6" xfId="38135"/>
    <cellStyle name="Normal 7 4 2 3 3 7" xfId="38136"/>
    <cellStyle name="Normal 7 4 2 3 4" xfId="38137"/>
    <cellStyle name="Normal 7 4 2 3 4 2" xfId="38138"/>
    <cellStyle name="Normal 7 4 2 3 4 2 2" xfId="38139"/>
    <cellStyle name="Normal 7 4 2 3 4 2 3" xfId="38140"/>
    <cellStyle name="Normal 7 4 2 3 4 3" xfId="38141"/>
    <cellStyle name="Normal 7 4 2 3 4 3 2" xfId="38142"/>
    <cellStyle name="Normal 7 4 2 3 4 3 3" xfId="38143"/>
    <cellStyle name="Normal 7 4 2 3 4 4" xfId="38144"/>
    <cellStyle name="Normal 7 4 2 3 4 4 2" xfId="38145"/>
    <cellStyle name="Normal 7 4 2 3 4 4 3" xfId="38146"/>
    <cellStyle name="Normal 7 4 2 3 4 5" xfId="38147"/>
    <cellStyle name="Normal 7 4 2 3 4 5 2" xfId="38148"/>
    <cellStyle name="Normal 7 4 2 3 4 5 3" xfId="38149"/>
    <cellStyle name="Normal 7 4 2 3 4 6" xfId="38150"/>
    <cellStyle name="Normal 7 4 2 3 4 7" xfId="38151"/>
    <cellStyle name="Normal 7 4 2 3 5" xfId="38152"/>
    <cellStyle name="Normal 7 4 2 3 5 2" xfId="38153"/>
    <cellStyle name="Normal 7 4 2 3 5 2 2" xfId="38154"/>
    <cellStyle name="Normal 7 4 2 3 5 2 3" xfId="38155"/>
    <cellStyle name="Normal 7 4 2 3 5 3" xfId="38156"/>
    <cellStyle name="Normal 7 4 2 3 5 3 2" xfId="38157"/>
    <cellStyle name="Normal 7 4 2 3 5 3 3" xfId="38158"/>
    <cellStyle name="Normal 7 4 2 3 5 4" xfId="38159"/>
    <cellStyle name="Normal 7 4 2 3 5 4 2" xfId="38160"/>
    <cellStyle name="Normal 7 4 2 3 5 4 3" xfId="38161"/>
    <cellStyle name="Normal 7 4 2 3 5 5" xfId="38162"/>
    <cellStyle name="Normal 7 4 2 3 5 5 2" xfId="38163"/>
    <cellStyle name="Normal 7 4 2 3 5 5 3" xfId="38164"/>
    <cellStyle name="Normal 7 4 2 3 5 6" xfId="38165"/>
    <cellStyle name="Normal 7 4 2 3 5 7" xfId="38166"/>
    <cellStyle name="Normal 7 4 2 3 6" xfId="38167"/>
    <cellStyle name="Normal 7 4 2 3 6 2" xfId="38168"/>
    <cellStyle name="Normal 7 4 2 3 6 3" xfId="38169"/>
    <cellStyle name="Normal 7 4 2 3 7" xfId="38170"/>
    <cellStyle name="Normal 7 4 2 3 7 2" xfId="38171"/>
    <cellStyle name="Normal 7 4 2 3 7 3" xfId="38172"/>
    <cellStyle name="Normal 7 4 2 3 8" xfId="38173"/>
    <cellStyle name="Normal 7 4 2 3 8 2" xfId="38174"/>
    <cellStyle name="Normal 7 4 2 3 8 3" xfId="38175"/>
    <cellStyle name="Normal 7 4 2 3 9" xfId="38176"/>
    <cellStyle name="Normal 7 4 2 3 9 2" xfId="38177"/>
    <cellStyle name="Normal 7 4 2 3 9 3" xfId="38178"/>
    <cellStyle name="Normal 7 4 2 4" xfId="38179"/>
    <cellStyle name="Normal 7 4 2 4 2" xfId="38180"/>
    <cellStyle name="Normal 7 4 2 4 2 2" xfId="38181"/>
    <cellStyle name="Normal 7 4 2 4 2 2 2" xfId="38182"/>
    <cellStyle name="Normal 7 4 2 4 2 2 3" xfId="38183"/>
    <cellStyle name="Normal 7 4 2 4 2 3" xfId="38184"/>
    <cellStyle name="Normal 7 4 2 4 2 3 2" xfId="38185"/>
    <cellStyle name="Normal 7 4 2 4 2 3 3" xfId="38186"/>
    <cellStyle name="Normal 7 4 2 4 2 4" xfId="38187"/>
    <cellStyle name="Normal 7 4 2 4 2 4 2" xfId="38188"/>
    <cellStyle name="Normal 7 4 2 4 2 4 3" xfId="38189"/>
    <cellStyle name="Normal 7 4 2 4 2 5" xfId="38190"/>
    <cellStyle name="Normal 7 4 2 4 2 5 2" xfId="38191"/>
    <cellStyle name="Normal 7 4 2 4 2 5 3" xfId="38192"/>
    <cellStyle name="Normal 7 4 2 4 2 6" xfId="38193"/>
    <cellStyle name="Normal 7 4 2 4 2 7" xfId="38194"/>
    <cellStyle name="Normal 7 4 2 4 3" xfId="38195"/>
    <cellStyle name="Normal 7 4 2 4 3 2" xfId="38196"/>
    <cellStyle name="Normal 7 4 2 4 3 3" xfId="38197"/>
    <cellStyle name="Normal 7 4 2 4 4" xfId="38198"/>
    <cellStyle name="Normal 7 4 2 4 4 2" xfId="38199"/>
    <cellStyle name="Normal 7 4 2 4 4 3" xfId="38200"/>
    <cellStyle name="Normal 7 4 2 4 5" xfId="38201"/>
    <cellStyle name="Normal 7 4 2 4 5 2" xfId="38202"/>
    <cellStyle name="Normal 7 4 2 4 5 3" xfId="38203"/>
    <cellStyle name="Normal 7 4 2 4 6" xfId="38204"/>
    <cellStyle name="Normal 7 4 2 4 6 2" xfId="38205"/>
    <cellStyle name="Normal 7 4 2 4 6 3" xfId="38206"/>
    <cellStyle name="Normal 7 4 2 4 7" xfId="38207"/>
    <cellStyle name="Normal 7 4 2 4 8" xfId="38208"/>
    <cellStyle name="Normal 7 4 2 5" xfId="38209"/>
    <cellStyle name="Normal 7 4 2 5 2" xfId="38210"/>
    <cellStyle name="Normal 7 4 2 5 2 2" xfId="38211"/>
    <cellStyle name="Normal 7 4 2 5 2 2 2" xfId="38212"/>
    <cellStyle name="Normal 7 4 2 5 2 2 3" xfId="38213"/>
    <cellStyle name="Normal 7 4 2 5 2 3" xfId="38214"/>
    <cellStyle name="Normal 7 4 2 5 2 3 2" xfId="38215"/>
    <cellStyle name="Normal 7 4 2 5 2 3 3" xfId="38216"/>
    <cellStyle name="Normal 7 4 2 5 2 4" xfId="38217"/>
    <cellStyle name="Normal 7 4 2 5 2 4 2" xfId="38218"/>
    <cellStyle name="Normal 7 4 2 5 2 4 3" xfId="38219"/>
    <cellStyle name="Normal 7 4 2 5 2 5" xfId="38220"/>
    <cellStyle name="Normal 7 4 2 5 2 5 2" xfId="38221"/>
    <cellStyle name="Normal 7 4 2 5 2 5 3" xfId="38222"/>
    <cellStyle name="Normal 7 4 2 5 2 6" xfId="38223"/>
    <cellStyle name="Normal 7 4 2 5 2 7" xfId="38224"/>
    <cellStyle name="Normal 7 4 2 5 3" xfId="38225"/>
    <cellStyle name="Normal 7 4 2 5 3 2" xfId="38226"/>
    <cellStyle name="Normal 7 4 2 5 3 3" xfId="38227"/>
    <cellStyle name="Normal 7 4 2 5 4" xfId="38228"/>
    <cellStyle name="Normal 7 4 2 5 4 2" xfId="38229"/>
    <cellStyle name="Normal 7 4 2 5 4 3" xfId="38230"/>
    <cellStyle name="Normal 7 4 2 5 5" xfId="38231"/>
    <cellStyle name="Normal 7 4 2 5 5 2" xfId="38232"/>
    <cellStyle name="Normal 7 4 2 5 5 3" xfId="38233"/>
    <cellStyle name="Normal 7 4 2 5 6" xfId="38234"/>
    <cellStyle name="Normal 7 4 2 5 6 2" xfId="38235"/>
    <cellStyle name="Normal 7 4 2 5 6 3" xfId="38236"/>
    <cellStyle name="Normal 7 4 2 5 7" xfId="38237"/>
    <cellStyle name="Normal 7 4 2 5 8" xfId="38238"/>
    <cellStyle name="Normal 7 4 2 6" xfId="38239"/>
    <cellStyle name="Normal 7 4 2 6 2" xfId="38240"/>
    <cellStyle name="Normal 7 4 2 6 2 2" xfId="38241"/>
    <cellStyle name="Normal 7 4 2 6 2 3" xfId="38242"/>
    <cellStyle name="Normal 7 4 2 6 3" xfId="38243"/>
    <cellStyle name="Normal 7 4 2 6 3 2" xfId="38244"/>
    <cellStyle name="Normal 7 4 2 6 3 3" xfId="38245"/>
    <cellStyle name="Normal 7 4 2 6 4" xfId="38246"/>
    <cellStyle name="Normal 7 4 2 6 4 2" xfId="38247"/>
    <cellStyle name="Normal 7 4 2 6 4 3" xfId="38248"/>
    <cellStyle name="Normal 7 4 2 6 5" xfId="38249"/>
    <cellStyle name="Normal 7 4 2 6 5 2" xfId="38250"/>
    <cellStyle name="Normal 7 4 2 6 5 3" xfId="38251"/>
    <cellStyle name="Normal 7 4 2 6 6" xfId="38252"/>
    <cellStyle name="Normal 7 4 2 6 7" xfId="38253"/>
    <cellStyle name="Normal 7 4 2 7" xfId="38254"/>
    <cellStyle name="Normal 7 4 2 7 2" xfId="38255"/>
    <cellStyle name="Normal 7 4 2 7 2 2" xfId="38256"/>
    <cellStyle name="Normal 7 4 2 7 2 3" xfId="38257"/>
    <cellStyle name="Normal 7 4 2 7 3" xfId="38258"/>
    <cellStyle name="Normal 7 4 2 7 3 2" xfId="38259"/>
    <cellStyle name="Normal 7 4 2 7 3 3" xfId="38260"/>
    <cellStyle name="Normal 7 4 2 7 4" xfId="38261"/>
    <cellStyle name="Normal 7 4 2 7 4 2" xfId="38262"/>
    <cellStyle name="Normal 7 4 2 7 4 3" xfId="38263"/>
    <cellStyle name="Normal 7 4 2 7 5" xfId="38264"/>
    <cellStyle name="Normal 7 4 2 7 5 2" xfId="38265"/>
    <cellStyle name="Normal 7 4 2 7 5 3" xfId="38266"/>
    <cellStyle name="Normal 7 4 2 7 6" xfId="38267"/>
    <cellStyle name="Normal 7 4 2 7 7" xfId="38268"/>
    <cellStyle name="Normal 7 4 2 8" xfId="38269"/>
    <cellStyle name="Normal 7 4 2 8 2" xfId="38270"/>
    <cellStyle name="Normal 7 4 2 8 2 2" xfId="38271"/>
    <cellStyle name="Normal 7 4 2 8 2 3" xfId="38272"/>
    <cellStyle name="Normal 7 4 2 8 3" xfId="38273"/>
    <cellStyle name="Normal 7 4 2 8 3 2" xfId="38274"/>
    <cellStyle name="Normal 7 4 2 8 3 3" xfId="38275"/>
    <cellStyle name="Normal 7 4 2 8 4" xfId="38276"/>
    <cellStyle name="Normal 7 4 2 8 4 2" xfId="38277"/>
    <cellStyle name="Normal 7 4 2 8 4 3" xfId="38278"/>
    <cellStyle name="Normal 7 4 2 8 5" xfId="38279"/>
    <cellStyle name="Normal 7 4 2 8 5 2" xfId="38280"/>
    <cellStyle name="Normal 7 4 2 8 5 3" xfId="38281"/>
    <cellStyle name="Normal 7 4 2 8 6" xfId="38282"/>
    <cellStyle name="Normal 7 4 2 8 7" xfId="38283"/>
    <cellStyle name="Normal 7 4 2 9" xfId="38284"/>
    <cellStyle name="Normal 7 4 2 9 2" xfId="38285"/>
    <cellStyle name="Normal 7 4 2 9 2 2" xfId="38286"/>
    <cellStyle name="Normal 7 4 2 9 2 3" xfId="38287"/>
    <cellStyle name="Normal 7 4 2 9 3" xfId="38288"/>
    <cellStyle name="Normal 7 4 2 9 3 2" xfId="38289"/>
    <cellStyle name="Normal 7 4 2 9 3 3" xfId="38290"/>
    <cellStyle name="Normal 7 4 2 9 4" xfId="38291"/>
    <cellStyle name="Normal 7 4 2 9 4 2" xfId="38292"/>
    <cellStyle name="Normal 7 4 2 9 4 3" xfId="38293"/>
    <cellStyle name="Normal 7 4 2 9 5" xfId="38294"/>
    <cellStyle name="Normal 7 4 2 9 5 2" xfId="38295"/>
    <cellStyle name="Normal 7 4 2 9 5 3" xfId="38296"/>
    <cellStyle name="Normal 7 4 2 9 6" xfId="38297"/>
    <cellStyle name="Normal 7 4 2 9 7" xfId="38298"/>
    <cellStyle name="Normal 7 4 3" xfId="38299"/>
    <cellStyle name="Normal 7 4 3 10" xfId="38300"/>
    <cellStyle name="Normal 7 4 3 10 2" xfId="38301"/>
    <cellStyle name="Normal 7 4 3 10 3" xfId="38302"/>
    <cellStyle name="Normal 7 4 3 11" xfId="38303"/>
    <cellStyle name="Normal 7 4 3 11 2" xfId="38304"/>
    <cellStyle name="Normal 7 4 3 11 3" xfId="38305"/>
    <cellStyle name="Normal 7 4 3 12" xfId="38306"/>
    <cellStyle name="Normal 7 4 3 12 2" xfId="38307"/>
    <cellStyle name="Normal 7 4 3 12 3" xfId="38308"/>
    <cellStyle name="Normal 7 4 3 13" xfId="38309"/>
    <cellStyle name="Normal 7 4 3 14" xfId="38310"/>
    <cellStyle name="Normal 7 4 3 2" xfId="38311"/>
    <cellStyle name="Normal 7 4 3 2 10" xfId="38312"/>
    <cellStyle name="Normal 7 4 3 2 11" xfId="38313"/>
    <cellStyle name="Normal 7 4 3 2 2" xfId="38314"/>
    <cellStyle name="Normal 7 4 3 2 2 2" xfId="38315"/>
    <cellStyle name="Normal 7 4 3 2 2 2 2" xfId="38316"/>
    <cellStyle name="Normal 7 4 3 2 2 2 2 2" xfId="38317"/>
    <cellStyle name="Normal 7 4 3 2 2 2 2 3" xfId="38318"/>
    <cellStyle name="Normal 7 4 3 2 2 2 3" xfId="38319"/>
    <cellStyle name="Normal 7 4 3 2 2 2 3 2" xfId="38320"/>
    <cellStyle name="Normal 7 4 3 2 2 2 3 3" xfId="38321"/>
    <cellStyle name="Normal 7 4 3 2 2 2 4" xfId="38322"/>
    <cellStyle name="Normal 7 4 3 2 2 2 4 2" xfId="38323"/>
    <cellStyle name="Normal 7 4 3 2 2 2 4 3" xfId="38324"/>
    <cellStyle name="Normal 7 4 3 2 2 2 5" xfId="38325"/>
    <cellStyle name="Normal 7 4 3 2 2 2 5 2" xfId="38326"/>
    <cellStyle name="Normal 7 4 3 2 2 2 5 3" xfId="38327"/>
    <cellStyle name="Normal 7 4 3 2 2 2 6" xfId="38328"/>
    <cellStyle name="Normal 7 4 3 2 2 2 7" xfId="38329"/>
    <cellStyle name="Normal 7 4 3 2 2 3" xfId="38330"/>
    <cellStyle name="Normal 7 4 3 2 2 3 2" xfId="38331"/>
    <cellStyle name="Normal 7 4 3 2 2 3 3" xfId="38332"/>
    <cellStyle name="Normal 7 4 3 2 2 4" xfId="38333"/>
    <cellStyle name="Normal 7 4 3 2 2 4 2" xfId="38334"/>
    <cellStyle name="Normal 7 4 3 2 2 4 3" xfId="38335"/>
    <cellStyle name="Normal 7 4 3 2 2 5" xfId="38336"/>
    <cellStyle name="Normal 7 4 3 2 2 5 2" xfId="38337"/>
    <cellStyle name="Normal 7 4 3 2 2 5 3" xfId="38338"/>
    <cellStyle name="Normal 7 4 3 2 2 6" xfId="38339"/>
    <cellStyle name="Normal 7 4 3 2 2 6 2" xfId="38340"/>
    <cellStyle name="Normal 7 4 3 2 2 6 3" xfId="38341"/>
    <cellStyle name="Normal 7 4 3 2 2 7" xfId="38342"/>
    <cellStyle name="Normal 7 4 3 2 2 8" xfId="38343"/>
    <cellStyle name="Normal 7 4 3 2 3" xfId="38344"/>
    <cellStyle name="Normal 7 4 3 2 3 2" xfId="38345"/>
    <cellStyle name="Normal 7 4 3 2 3 2 2" xfId="38346"/>
    <cellStyle name="Normal 7 4 3 2 3 2 3" xfId="38347"/>
    <cellStyle name="Normal 7 4 3 2 3 3" xfId="38348"/>
    <cellStyle name="Normal 7 4 3 2 3 3 2" xfId="38349"/>
    <cellStyle name="Normal 7 4 3 2 3 3 3" xfId="38350"/>
    <cellStyle name="Normal 7 4 3 2 3 4" xfId="38351"/>
    <cellStyle name="Normal 7 4 3 2 3 4 2" xfId="38352"/>
    <cellStyle name="Normal 7 4 3 2 3 4 3" xfId="38353"/>
    <cellStyle name="Normal 7 4 3 2 3 5" xfId="38354"/>
    <cellStyle name="Normal 7 4 3 2 3 5 2" xfId="38355"/>
    <cellStyle name="Normal 7 4 3 2 3 5 3" xfId="38356"/>
    <cellStyle name="Normal 7 4 3 2 3 6" xfId="38357"/>
    <cellStyle name="Normal 7 4 3 2 3 7" xfId="38358"/>
    <cellStyle name="Normal 7 4 3 2 4" xfId="38359"/>
    <cellStyle name="Normal 7 4 3 2 4 2" xfId="38360"/>
    <cellStyle name="Normal 7 4 3 2 4 2 2" xfId="38361"/>
    <cellStyle name="Normal 7 4 3 2 4 2 3" xfId="38362"/>
    <cellStyle name="Normal 7 4 3 2 4 3" xfId="38363"/>
    <cellStyle name="Normal 7 4 3 2 4 3 2" xfId="38364"/>
    <cellStyle name="Normal 7 4 3 2 4 3 3" xfId="38365"/>
    <cellStyle name="Normal 7 4 3 2 4 4" xfId="38366"/>
    <cellStyle name="Normal 7 4 3 2 4 4 2" xfId="38367"/>
    <cellStyle name="Normal 7 4 3 2 4 4 3" xfId="38368"/>
    <cellStyle name="Normal 7 4 3 2 4 5" xfId="38369"/>
    <cellStyle name="Normal 7 4 3 2 4 5 2" xfId="38370"/>
    <cellStyle name="Normal 7 4 3 2 4 5 3" xfId="38371"/>
    <cellStyle name="Normal 7 4 3 2 4 6" xfId="38372"/>
    <cellStyle name="Normal 7 4 3 2 4 7" xfId="38373"/>
    <cellStyle name="Normal 7 4 3 2 5" xfId="38374"/>
    <cellStyle name="Normal 7 4 3 2 5 2" xfId="38375"/>
    <cellStyle name="Normal 7 4 3 2 5 2 2" xfId="38376"/>
    <cellStyle name="Normal 7 4 3 2 5 2 3" xfId="38377"/>
    <cellStyle name="Normal 7 4 3 2 5 3" xfId="38378"/>
    <cellStyle name="Normal 7 4 3 2 5 3 2" xfId="38379"/>
    <cellStyle name="Normal 7 4 3 2 5 3 3" xfId="38380"/>
    <cellStyle name="Normal 7 4 3 2 5 4" xfId="38381"/>
    <cellStyle name="Normal 7 4 3 2 5 4 2" xfId="38382"/>
    <cellStyle name="Normal 7 4 3 2 5 4 3" xfId="38383"/>
    <cellStyle name="Normal 7 4 3 2 5 5" xfId="38384"/>
    <cellStyle name="Normal 7 4 3 2 5 5 2" xfId="38385"/>
    <cellStyle name="Normal 7 4 3 2 5 5 3" xfId="38386"/>
    <cellStyle name="Normal 7 4 3 2 5 6" xfId="38387"/>
    <cellStyle name="Normal 7 4 3 2 5 7" xfId="38388"/>
    <cellStyle name="Normal 7 4 3 2 6" xfId="38389"/>
    <cellStyle name="Normal 7 4 3 2 6 2" xfId="38390"/>
    <cellStyle name="Normal 7 4 3 2 6 3" xfId="38391"/>
    <cellStyle name="Normal 7 4 3 2 7" xfId="38392"/>
    <cellStyle name="Normal 7 4 3 2 7 2" xfId="38393"/>
    <cellStyle name="Normal 7 4 3 2 7 3" xfId="38394"/>
    <cellStyle name="Normal 7 4 3 2 8" xfId="38395"/>
    <cellStyle name="Normal 7 4 3 2 8 2" xfId="38396"/>
    <cellStyle name="Normal 7 4 3 2 8 3" xfId="38397"/>
    <cellStyle name="Normal 7 4 3 2 9" xfId="38398"/>
    <cellStyle name="Normal 7 4 3 2 9 2" xfId="38399"/>
    <cellStyle name="Normal 7 4 3 2 9 3" xfId="38400"/>
    <cellStyle name="Normal 7 4 3 3" xfId="38401"/>
    <cellStyle name="Normal 7 4 3 3 2" xfId="38402"/>
    <cellStyle name="Normal 7 4 3 3 2 2" xfId="38403"/>
    <cellStyle name="Normal 7 4 3 3 2 2 2" xfId="38404"/>
    <cellStyle name="Normal 7 4 3 3 2 2 3" xfId="38405"/>
    <cellStyle name="Normal 7 4 3 3 2 3" xfId="38406"/>
    <cellStyle name="Normal 7 4 3 3 2 3 2" xfId="38407"/>
    <cellStyle name="Normal 7 4 3 3 2 3 3" xfId="38408"/>
    <cellStyle name="Normal 7 4 3 3 2 4" xfId="38409"/>
    <cellStyle name="Normal 7 4 3 3 2 4 2" xfId="38410"/>
    <cellStyle name="Normal 7 4 3 3 2 4 3" xfId="38411"/>
    <cellStyle name="Normal 7 4 3 3 2 5" xfId="38412"/>
    <cellStyle name="Normal 7 4 3 3 2 5 2" xfId="38413"/>
    <cellStyle name="Normal 7 4 3 3 2 5 3" xfId="38414"/>
    <cellStyle name="Normal 7 4 3 3 2 6" xfId="38415"/>
    <cellStyle name="Normal 7 4 3 3 2 7" xfId="38416"/>
    <cellStyle name="Normal 7 4 3 3 3" xfId="38417"/>
    <cellStyle name="Normal 7 4 3 3 3 2" xfId="38418"/>
    <cellStyle name="Normal 7 4 3 3 3 3" xfId="38419"/>
    <cellStyle name="Normal 7 4 3 3 4" xfId="38420"/>
    <cellStyle name="Normal 7 4 3 3 4 2" xfId="38421"/>
    <cellStyle name="Normal 7 4 3 3 4 3" xfId="38422"/>
    <cellStyle name="Normal 7 4 3 3 5" xfId="38423"/>
    <cellStyle name="Normal 7 4 3 3 5 2" xfId="38424"/>
    <cellStyle name="Normal 7 4 3 3 5 3" xfId="38425"/>
    <cellStyle name="Normal 7 4 3 3 6" xfId="38426"/>
    <cellStyle name="Normal 7 4 3 3 6 2" xfId="38427"/>
    <cellStyle name="Normal 7 4 3 3 6 3" xfId="38428"/>
    <cellStyle name="Normal 7 4 3 3 7" xfId="38429"/>
    <cellStyle name="Normal 7 4 3 3 8" xfId="38430"/>
    <cellStyle name="Normal 7 4 3 4" xfId="38431"/>
    <cellStyle name="Normal 7 4 3 4 2" xfId="38432"/>
    <cellStyle name="Normal 7 4 3 4 2 2" xfId="38433"/>
    <cellStyle name="Normal 7 4 3 4 2 2 2" xfId="38434"/>
    <cellStyle name="Normal 7 4 3 4 2 2 3" xfId="38435"/>
    <cellStyle name="Normal 7 4 3 4 2 3" xfId="38436"/>
    <cellStyle name="Normal 7 4 3 4 2 3 2" xfId="38437"/>
    <cellStyle name="Normal 7 4 3 4 2 3 3" xfId="38438"/>
    <cellStyle name="Normal 7 4 3 4 2 4" xfId="38439"/>
    <cellStyle name="Normal 7 4 3 4 2 4 2" xfId="38440"/>
    <cellStyle name="Normal 7 4 3 4 2 4 3" xfId="38441"/>
    <cellStyle name="Normal 7 4 3 4 2 5" xfId="38442"/>
    <cellStyle name="Normal 7 4 3 4 2 5 2" xfId="38443"/>
    <cellStyle name="Normal 7 4 3 4 2 5 3" xfId="38444"/>
    <cellStyle name="Normal 7 4 3 4 2 6" xfId="38445"/>
    <cellStyle name="Normal 7 4 3 4 2 7" xfId="38446"/>
    <cellStyle name="Normal 7 4 3 4 3" xfId="38447"/>
    <cellStyle name="Normal 7 4 3 4 3 2" xfId="38448"/>
    <cellStyle name="Normal 7 4 3 4 3 3" xfId="38449"/>
    <cellStyle name="Normal 7 4 3 4 4" xfId="38450"/>
    <cellStyle name="Normal 7 4 3 4 4 2" xfId="38451"/>
    <cellStyle name="Normal 7 4 3 4 4 3" xfId="38452"/>
    <cellStyle name="Normal 7 4 3 4 5" xfId="38453"/>
    <cellStyle name="Normal 7 4 3 4 5 2" xfId="38454"/>
    <cellStyle name="Normal 7 4 3 4 5 3" xfId="38455"/>
    <cellStyle name="Normal 7 4 3 4 6" xfId="38456"/>
    <cellStyle name="Normal 7 4 3 4 6 2" xfId="38457"/>
    <cellStyle name="Normal 7 4 3 4 6 3" xfId="38458"/>
    <cellStyle name="Normal 7 4 3 4 7" xfId="38459"/>
    <cellStyle name="Normal 7 4 3 4 8" xfId="38460"/>
    <cellStyle name="Normal 7 4 3 5" xfId="38461"/>
    <cellStyle name="Normal 7 4 3 5 2" xfId="38462"/>
    <cellStyle name="Normal 7 4 3 5 2 2" xfId="38463"/>
    <cellStyle name="Normal 7 4 3 5 2 3" xfId="38464"/>
    <cellStyle name="Normal 7 4 3 5 3" xfId="38465"/>
    <cellStyle name="Normal 7 4 3 5 3 2" xfId="38466"/>
    <cellStyle name="Normal 7 4 3 5 3 3" xfId="38467"/>
    <cellStyle name="Normal 7 4 3 5 4" xfId="38468"/>
    <cellStyle name="Normal 7 4 3 5 4 2" xfId="38469"/>
    <cellStyle name="Normal 7 4 3 5 4 3" xfId="38470"/>
    <cellStyle name="Normal 7 4 3 5 5" xfId="38471"/>
    <cellStyle name="Normal 7 4 3 5 5 2" xfId="38472"/>
    <cellStyle name="Normal 7 4 3 5 5 3" xfId="38473"/>
    <cellStyle name="Normal 7 4 3 5 6" xfId="38474"/>
    <cellStyle name="Normal 7 4 3 5 7" xfId="38475"/>
    <cellStyle name="Normal 7 4 3 6" xfId="38476"/>
    <cellStyle name="Normal 7 4 3 6 2" xfId="38477"/>
    <cellStyle name="Normal 7 4 3 6 2 2" xfId="38478"/>
    <cellStyle name="Normal 7 4 3 6 2 3" xfId="38479"/>
    <cellStyle name="Normal 7 4 3 6 3" xfId="38480"/>
    <cellStyle name="Normal 7 4 3 6 3 2" xfId="38481"/>
    <cellStyle name="Normal 7 4 3 6 3 3" xfId="38482"/>
    <cellStyle name="Normal 7 4 3 6 4" xfId="38483"/>
    <cellStyle name="Normal 7 4 3 6 4 2" xfId="38484"/>
    <cellStyle name="Normal 7 4 3 6 4 3" xfId="38485"/>
    <cellStyle name="Normal 7 4 3 6 5" xfId="38486"/>
    <cellStyle name="Normal 7 4 3 6 5 2" xfId="38487"/>
    <cellStyle name="Normal 7 4 3 6 5 3" xfId="38488"/>
    <cellStyle name="Normal 7 4 3 6 6" xfId="38489"/>
    <cellStyle name="Normal 7 4 3 6 7" xfId="38490"/>
    <cellStyle name="Normal 7 4 3 7" xfId="38491"/>
    <cellStyle name="Normal 7 4 3 7 2" xfId="38492"/>
    <cellStyle name="Normal 7 4 3 7 2 2" xfId="38493"/>
    <cellStyle name="Normal 7 4 3 7 2 3" xfId="38494"/>
    <cellStyle name="Normal 7 4 3 7 3" xfId="38495"/>
    <cellStyle name="Normal 7 4 3 7 3 2" xfId="38496"/>
    <cellStyle name="Normal 7 4 3 7 3 3" xfId="38497"/>
    <cellStyle name="Normal 7 4 3 7 4" xfId="38498"/>
    <cellStyle name="Normal 7 4 3 7 4 2" xfId="38499"/>
    <cellStyle name="Normal 7 4 3 7 4 3" xfId="38500"/>
    <cellStyle name="Normal 7 4 3 7 5" xfId="38501"/>
    <cellStyle name="Normal 7 4 3 7 5 2" xfId="38502"/>
    <cellStyle name="Normal 7 4 3 7 5 3" xfId="38503"/>
    <cellStyle name="Normal 7 4 3 7 6" xfId="38504"/>
    <cellStyle name="Normal 7 4 3 7 7" xfId="38505"/>
    <cellStyle name="Normal 7 4 3 8" xfId="38506"/>
    <cellStyle name="Normal 7 4 3 8 2" xfId="38507"/>
    <cellStyle name="Normal 7 4 3 8 2 2" xfId="38508"/>
    <cellStyle name="Normal 7 4 3 8 2 3" xfId="38509"/>
    <cellStyle name="Normal 7 4 3 8 3" xfId="38510"/>
    <cellStyle name="Normal 7 4 3 8 3 2" xfId="38511"/>
    <cellStyle name="Normal 7 4 3 8 3 3" xfId="38512"/>
    <cellStyle name="Normal 7 4 3 8 4" xfId="38513"/>
    <cellStyle name="Normal 7 4 3 8 4 2" xfId="38514"/>
    <cellStyle name="Normal 7 4 3 8 4 3" xfId="38515"/>
    <cellStyle name="Normal 7 4 3 8 5" xfId="38516"/>
    <cellStyle name="Normal 7 4 3 8 5 2" xfId="38517"/>
    <cellStyle name="Normal 7 4 3 8 5 3" xfId="38518"/>
    <cellStyle name="Normal 7 4 3 8 6" xfId="38519"/>
    <cellStyle name="Normal 7 4 3 8 7" xfId="38520"/>
    <cellStyle name="Normal 7 4 3 9" xfId="38521"/>
    <cellStyle name="Normal 7 4 3 9 2" xfId="38522"/>
    <cellStyle name="Normal 7 4 3 9 3" xfId="38523"/>
    <cellStyle name="Normal 7 4 4" xfId="38524"/>
    <cellStyle name="Normal 7 4 4 10" xfId="38525"/>
    <cellStyle name="Normal 7 4 4 11" xfId="38526"/>
    <cellStyle name="Normal 7 4 4 2" xfId="38527"/>
    <cellStyle name="Normal 7 4 4 2 2" xfId="38528"/>
    <cellStyle name="Normal 7 4 4 2 2 2" xfId="38529"/>
    <cellStyle name="Normal 7 4 4 2 2 2 2" xfId="38530"/>
    <cellStyle name="Normal 7 4 4 2 2 2 3" xfId="38531"/>
    <cellStyle name="Normal 7 4 4 2 2 3" xfId="38532"/>
    <cellStyle name="Normal 7 4 4 2 2 3 2" xfId="38533"/>
    <cellStyle name="Normal 7 4 4 2 2 3 3" xfId="38534"/>
    <cellStyle name="Normal 7 4 4 2 2 4" xfId="38535"/>
    <cellStyle name="Normal 7 4 4 2 2 4 2" xfId="38536"/>
    <cellStyle name="Normal 7 4 4 2 2 4 3" xfId="38537"/>
    <cellStyle name="Normal 7 4 4 2 2 5" xfId="38538"/>
    <cellStyle name="Normal 7 4 4 2 2 5 2" xfId="38539"/>
    <cellStyle name="Normal 7 4 4 2 2 5 3" xfId="38540"/>
    <cellStyle name="Normal 7 4 4 2 2 6" xfId="38541"/>
    <cellStyle name="Normal 7 4 4 2 2 7" xfId="38542"/>
    <cellStyle name="Normal 7 4 4 2 3" xfId="38543"/>
    <cellStyle name="Normal 7 4 4 2 3 2" xfId="38544"/>
    <cellStyle name="Normal 7 4 4 2 3 3" xfId="38545"/>
    <cellStyle name="Normal 7 4 4 2 4" xfId="38546"/>
    <cellStyle name="Normal 7 4 4 2 4 2" xfId="38547"/>
    <cellStyle name="Normal 7 4 4 2 4 3" xfId="38548"/>
    <cellStyle name="Normal 7 4 4 2 5" xfId="38549"/>
    <cellStyle name="Normal 7 4 4 2 5 2" xfId="38550"/>
    <cellStyle name="Normal 7 4 4 2 5 3" xfId="38551"/>
    <cellStyle name="Normal 7 4 4 2 6" xfId="38552"/>
    <cellStyle name="Normal 7 4 4 2 6 2" xfId="38553"/>
    <cellStyle name="Normal 7 4 4 2 6 3" xfId="38554"/>
    <cellStyle name="Normal 7 4 4 2 7" xfId="38555"/>
    <cellStyle name="Normal 7 4 4 2 8" xfId="38556"/>
    <cellStyle name="Normal 7 4 4 3" xfId="38557"/>
    <cellStyle name="Normal 7 4 4 3 2" xfId="38558"/>
    <cellStyle name="Normal 7 4 4 3 2 2" xfId="38559"/>
    <cellStyle name="Normal 7 4 4 3 2 3" xfId="38560"/>
    <cellStyle name="Normal 7 4 4 3 3" xfId="38561"/>
    <cellStyle name="Normal 7 4 4 3 3 2" xfId="38562"/>
    <cellStyle name="Normal 7 4 4 3 3 3" xfId="38563"/>
    <cellStyle name="Normal 7 4 4 3 4" xfId="38564"/>
    <cellStyle name="Normal 7 4 4 3 4 2" xfId="38565"/>
    <cellStyle name="Normal 7 4 4 3 4 3" xfId="38566"/>
    <cellStyle name="Normal 7 4 4 3 5" xfId="38567"/>
    <cellStyle name="Normal 7 4 4 3 5 2" xfId="38568"/>
    <cellStyle name="Normal 7 4 4 3 5 3" xfId="38569"/>
    <cellStyle name="Normal 7 4 4 3 6" xfId="38570"/>
    <cellStyle name="Normal 7 4 4 3 7" xfId="38571"/>
    <cellStyle name="Normal 7 4 4 4" xfId="38572"/>
    <cellStyle name="Normal 7 4 4 4 2" xfId="38573"/>
    <cellStyle name="Normal 7 4 4 4 2 2" xfId="38574"/>
    <cellStyle name="Normal 7 4 4 4 2 3" xfId="38575"/>
    <cellStyle name="Normal 7 4 4 4 3" xfId="38576"/>
    <cellStyle name="Normal 7 4 4 4 3 2" xfId="38577"/>
    <cellStyle name="Normal 7 4 4 4 3 3" xfId="38578"/>
    <cellStyle name="Normal 7 4 4 4 4" xfId="38579"/>
    <cellStyle name="Normal 7 4 4 4 4 2" xfId="38580"/>
    <cellStyle name="Normal 7 4 4 4 4 3" xfId="38581"/>
    <cellStyle name="Normal 7 4 4 4 5" xfId="38582"/>
    <cellStyle name="Normal 7 4 4 4 5 2" xfId="38583"/>
    <cellStyle name="Normal 7 4 4 4 5 3" xfId="38584"/>
    <cellStyle name="Normal 7 4 4 4 6" xfId="38585"/>
    <cellStyle name="Normal 7 4 4 4 7" xfId="38586"/>
    <cellStyle name="Normal 7 4 4 5" xfId="38587"/>
    <cellStyle name="Normal 7 4 4 5 2" xfId="38588"/>
    <cellStyle name="Normal 7 4 4 5 2 2" xfId="38589"/>
    <cellStyle name="Normal 7 4 4 5 2 3" xfId="38590"/>
    <cellStyle name="Normal 7 4 4 5 3" xfId="38591"/>
    <cellStyle name="Normal 7 4 4 5 3 2" xfId="38592"/>
    <cellStyle name="Normal 7 4 4 5 3 3" xfId="38593"/>
    <cellStyle name="Normal 7 4 4 5 4" xfId="38594"/>
    <cellStyle name="Normal 7 4 4 5 4 2" xfId="38595"/>
    <cellStyle name="Normal 7 4 4 5 4 3" xfId="38596"/>
    <cellStyle name="Normal 7 4 4 5 5" xfId="38597"/>
    <cellStyle name="Normal 7 4 4 5 5 2" xfId="38598"/>
    <cellStyle name="Normal 7 4 4 5 5 3" xfId="38599"/>
    <cellStyle name="Normal 7 4 4 5 6" xfId="38600"/>
    <cellStyle name="Normal 7 4 4 5 7" xfId="38601"/>
    <cellStyle name="Normal 7 4 4 6" xfId="38602"/>
    <cellStyle name="Normal 7 4 4 6 2" xfId="38603"/>
    <cellStyle name="Normal 7 4 4 6 3" xfId="38604"/>
    <cellStyle name="Normal 7 4 4 7" xfId="38605"/>
    <cellStyle name="Normal 7 4 4 7 2" xfId="38606"/>
    <cellStyle name="Normal 7 4 4 7 3" xfId="38607"/>
    <cellStyle name="Normal 7 4 4 8" xfId="38608"/>
    <cellStyle name="Normal 7 4 4 8 2" xfId="38609"/>
    <cellStyle name="Normal 7 4 4 8 3" xfId="38610"/>
    <cellStyle name="Normal 7 4 4 9" xfId="38611"/>
    <cellStyle name="Normal 7 4 4 9 2" xfId="38612"/>
    <cellStyle name="Normal 7 4 4 9 3" xfId="38613"/>
    <cellStyle name="Normal 7 4 5" xfId="38614"/>
    <cellStyle name="Normal 7 4 5 2" xfId="38615"/>
    <cellStyle name="Normal 7 4 5 2 2" xfId="38616"/>
    <cellStyle name="Normal 7 4 5 2 2 2" xfId="38617"/>
    <cellStyle name="Normal 7 4 5 2 2 3" xfId="38618"/>
    <cellStyle name="Normal 7 4 5 2 3" xfId="38619"/>
    <cellStyle name="Normal 7 4 5 2 3 2" xfId="38620"/>
    <cellStyle name="Normal 7 4 5 2 3 3" xfId="38621"/>
    <cellStyle name="Normal 7 4 5 2 4" xfId="38622"/>
    <cellStyle name="Normal 7 4 5 2 4 2" xfId="38623"/>
    <cellStyle name="Normal 7 4 5 2 4 3" xfId="38624"/>
    <cellStyle name="Normal 7 4 5 2 5" xfId="38625"/>
    <cellStyle name="Normal 7 4 5 2 5 2" xfId="38626"/>
    <cellStyle name="Normal 7 4 5 2 5 3" xfId="38627"/>
    <cellStyle name="Normal 7 4 5 2 6" xfId="38628"/>
    <cellStyle name="Normal 7 4 5 2 7" xfId="38629"/>
    <cellStyle name="Normal 7 4 5 3" xfId="38630"/>
    <cellStyle name="Normal 7 4 5 3 2" xfId="38631"/>
    <cellStyle name="Normal 7 4 5 3 3" xfId="38632"/>
    <cellStyle name="Normal 7 4 5 4" xfId="38633"/>
    <cellStyle name="Normal 7 4 5 4 2" xfId="38634"/>
    <cellStyle name="Normal 7 4 5 4 3" xfId="38635"/>
    <cellStyle name="Normal 7 4 5 5" xfId="38636"/>
    <cellStyle name="Normal 7 4 5 5 2" xfId="38637"/>
    <cellStyle name="Normal 7 4 5 5 3" xfId="38638"/>
    <cellStyle name="Normal 7 4 5 6" xfId="38639"/>
    <cellStyle name="Normal 7 4 5 6 2" xfId="38640"/>
    <cellStyle name="Normal 7 4 5 6 3" xfId="38641"/>
    <cellStyle name="Normal 7 4 5 7" xfId="38642"/>
    <cellStyle name="Normal 7 4 5 8" xfId="38643"/>
    <cellStyle name="Normal 7 4 6" xfId="38644"/>
    <cellStyle name="Normal 7 4 6 2" xfId="38645"/>
    <cellStyle name="Normal 7 4 6 2 2" xfId="38646"/>
    <cellStyle name="Normal 7 4 6 2 2 2" xfId="38647"/>
    <cellStyle name="Normal 7 4 6 2 2 3" xfId="38648"/>
    <cellStyle name="Normal 7 4 6 2 3" xfId="38649"/>
    <cellStyle name="Normal 7 4 6 2 3 2" xfId="38650"/>
    <cellStyle name="Normal 7 4 6 2 3 3" xfId="38651"/>
    <cellStyle name="Normal 7 4 6 2 4" xfId="38652"/>
    <cellStyle name="Normal 7 4 6 2 4 2" xfId="38653"/>
    <cellStyle name="Normal 7 4 6 2 4 3" xfId="38654"/>
    <cellStyle name="Normal 7 4 6 2 5" xfId="38655"/>
    <cellStyle name="Normal 7 4 6 2 5 2" xfId="38656"/>
    <cellStyle name="Normal 7 4 6 2 5 3" xfId="38657"/>
    <cellStyle name="Normal 7 4 6 2 6" xfId="38658"/>
    <cellStyle name="Normal 7 4 6 2 7" xfId="38659"/>
    <cellStyle name="Normal 7 4 6 3" xfId="38660"/>
    <cellStyle name="Normal 7 4 6 3 2" xfId="38661"/>
    <cellStyle name="Normal 7 4 6 3 3" xfId="38662"/>
    <cellStyle name="Normal 7 4 6 4" xfId="38663"/>
    <cellStyle name="Normal 7 4 6 4 2" xfId="38664"/>
    <cellStyle name="Normal 7 4 6 4 3" xfId="38665"/>
    <cellStyle name="Normal 7 4 6 5" xfId="38666"/>
    <cellStyle name="Normal 7 4 6 5 2" xfId="38667"/>
    <cellStyle name="Normal 7 4 6 5 3" xfId="38668"/>
    <cellStyle name="Normal 7 4 6 6" xfId="38669"/>
    <cellStyle name="Normal 7 4 6 6 2" xfId="38670"/>
    <cellStyle name="Normal 7 4 6 6 3" xfId="38671"/>
    <cellStyle name="Normal 7 4 6 7" xfId="38672"/>
    <cellStyle name="Normal 7 4 6 8" xfId="38673"/>
    <cellStyle name="Normal 7 4 7" xfId="38674"/>
    <cellStyle name="Normal 7 4 7 2" xfId="38675"/>
    <cellStyle name="Normal 7 4 7 2 2" xfId="38676"/>
    <cellStyle name="Normal 7 4 7 2 3" xfId="38677"/>
    <cellStyle name="Normal 7 4 7 3" xfId="38678"/>
    <cellStyle name="Normal 7 4 7 3 2" xfId="38679"/>
    <cellStyle name="Normal 7 4 7 3 3" xfId="38680"/>
    <cellStyle name="Normal 7 4 7 4" xfId="38681"/>
    <cellStyle name="Normal 7 4 7 4 2" xfId="38682"/>
    <cellStyle name="Normal 7 4 7 4 3" xfId="38683"/>
    <cellStyle name="Normal 7 4 7 5" xfId="38684"/>
    <cellStyle name="Normal 7 4 7 5 2" xfId="38685"/>
    <cellStyle name="Normal 7 4 7 5 3" xfId="38686"/>
    <cellStyle name="Normal 7 4 7 6" xfId="38687"/>
    <cellStyle name="Normal 7 4 7 7" xfId="38688"/>
    <cellStyle name="Normal 7 4 8" xfId="38689"/>
    <cellStyle name="Normal 7 4 8 2" xfId="38690"/>
    <cellStyle name="Normal 7 4 8 2 2" xfId="38691"/>
    <cellStyle name="Normal 7 4 8 2 3" xfId="38692"/>
    <cellStyle name="Normal 7 4 8 3" xfId="38693"/>
    <cellStyle name="Normal 7 4 8 3 2" xfId="38694"/>
    <cellStyle name="Normal 7 4 8 3 3" xfId="38695"/>
    <cellStyle name="Normal 7 4 8 4" xfId="38696"/>
    <cellStyle name="Normal 7 4 8 4 2" xfId="38697"/>
    <cellStyle name="Normal 7 4 8 4 3" xfId="38698"/>
    <cellStyle name="Normal 7 4 8 5" xfId="38699"/>
    <cellStyle name="Normal 7 4 8 5 2" xfId="38700"/>
    <cellStyle name="Normal 7 4 8 5 3" xfId="38701"/>
    <cellStyle name="Normal 7 4 8 6" xfId="38702"/>
    <cellStyle name="Normal 7 4 8 7" xfId="38703"/>
    <cellStyle name="Normal 7 4 9" xfId="38704"/>
    <cellStyle name="Normal 7 4 9 2" xfId="38705"/>
    <cellStyle name="Normal 7 4 9 2 2" xfId="38706"/>
    <cellStyle name="Normal 7 4 9 2 3" xfId="38707"/>
    <cellStyle name="Normal 7 4 9 3" xfId="38708"/>
    <cellStyle name="Normal 7 4 9 3 2" xfId="38709"/>
    <cellStyle name="Normal 7 4 9 3 3" xfId="38710"/>
    <cellStyle name="Normal 7 4 9 4" xfId="38711"/>
    <cellStyle name="Normal 7 4 9 4 2" xfId="38712"/>
    <cellStyle name="Normal 7 4 9 4 3" xfId="38713"/>
    <cellStyle name="Normal 7 4 9 5" xfId="38714"/>
    <cellStyle name="Normal 7 4 9 5 2" xfId="38715"/>
    <cellStyle name="Normal 7 4 9 5 3" xfId="38716"/>
    <cellStyle name="Normal 7 4 9 6" xfId="38717"/>
    <cellStyle name="Normal 7 4 9 7" xfId="38718"/>
    <cellStyle name="Normal 7 5" xfId="1246"/>
    <cellStyle name="Normal 7 5 10" xfId="38719"/>
    <cellStyle name="Normal 7 5 10 2" xfId="38720"/>
    <cellStyle name="Normal 7 5 10 3" xfId="38721"/>
    <cellStyle name="Normal 7 5 11" xfId="38722"/>
    <cellStyle name="Normal 7 5 11 2" xfId="38723"/>
    <cellStyle name="Normal 7 5 11 3" xfId="38724"/>
    <cellStyle name="Normal 7 5 12" xfId="38725"/>
    <cellStyle name="Normal 7 5 12 2" xfId="38726"/>
    <cellStyle name="Normal 7 5 12 3" xfId="38727"/>
    <cellStyle name="Normal 7 5 13" xfId="38728"/>
    <cellStyle name="Normal 7 5 13 2" xfId="38729"/>
    <cellStyle name="Normal 7 5 13 3" xfId="38730"/>
    <cellStyle name="Normal 7 5 14" xfId="38731"/>
    <cellStyle name="Normal 7 5 15" xfId="38732"/>
    <cellStyle name="Normal 7 5 2" xfId="38733"/>
    <cellStyle name="Normal 7 5 2 10" xfId="38734"/>
    <cellStyle name="Normal 7 5 2 10 2" xfId="38735"/>
    <cellStyle name="Normal 7 5 2 10 3" xfId="38736"/>
    <cellStyle name="Normal 7 5 2 11" xfId="38737"/>
    <cellStyle name="Normal 7 5 2 11 2" xfId="38738"/>
    <cellStyle name="Normal 7 5 2 11 3" xfId="38739"/>
    <cellStyle name="Normal 7 5 2 12" xfId="38740"/>
    <cellStyle name="Normal 7 5 2 12 2" xfId="38741"/>
    <cellStyle name="Normal 7 5 2 12 3" xfId="38742"/>
    <cellStyle name="Normal 7 5 2 13" xfId="38743"/>
    <cellStyle name="Normal 7 5 2 14" xfId="38744"/>
    <cellStyle name="Normal 7 5 2 2" xfId="38745"/>
    <cellStyle name="Normal 7 5 2 2 10" xfId="38746"/>
    <cellStyle name="Normal 7 5 2 2 11" xfId="38747"/>
    <cellStyle name="Normal 7 5 2 2 2" xfId="38748"/>
    <cellStyle name="Normal 7 5 2 2 2 2" xfId="38749"/>
    <cellStyle name="Normal 7 5 2 2 2 2 2" xfId="38750"/>
    <cellStyle name="Normal 7 5 2 2 2 2 2 2" xfId="38751"/>
    <cellStyle name="Normal 7 5 2 2 2 2 2 3" xfId="38752"/>
    <cellStyle name="Normal 7 5 2 2 2 2 3" xfId="38753"/>
    <cellStyle name="Normal 7 5 2 2 2 2 3 2" xfId="38754"/>
    <cellStyle name="Normal 7 5 2 2 2 2 3 3" xfId="38755"/>
    <cellStyle name="Normal 7 5 2 2 2 2 4" xfId="38756"/>
    <cellStyle name="Normal 7 5 2 2 2 2 4 2" xfId="38757"/>
    <cellStyle name="Normal 7 5 2 2 2 2 4 3" xfId="38758"/>
    <cellStyle name="Normal 7 5 2 2 2 2 5" xfId="38759"/>
    <cellStyle name="Normal 7 5 2 2 2 2 5 2" xfId="38760"/>
    <cellStyle name="Normal 7 5 2 2 2 2 5 3" xfId="38761"/>
    <cellStyle name="Normal 7 5 2 2 2 2 6" xfId="38762"/>
    <cellStyle name="Normal 7 5 2 2 2 2 7" xfId="38763"/>
    <cellStyle name="Normal 7 5 2 2 2 3" xfId="38764"/>
    <cellStyle name="Normal 7 5 2 2 2 3 2" xfId="38765"/>
    <cellStyle name="Normal 7 5 2 2 2 3 3" xfId="38766"/>
    <cellStyle name="Normal 7 5 2 2 2 4" xfId="38767"/>
    <cellStyle name="Normal 7 5 2 2 2 4 2" xfId="38768"/>
    <cellStyle name="Normal 7 5 2 2 2 4 3" xfId="38769"/>
    <cellStyle name="Normal 7 5 2 2 2 5" xfId="38770"/>
    <cellStyle name="Normal 7 5 2 2 2 5 2" xfId="38771"/>
    <cellStyle name="Normal 7 5 2 2 2 5 3" xfId="38772"/>
    <cellStyle name="Normal 7 5 2 2 2 6" xfId="38773"/>
    <cellStyle name="Normal 7 5 2 2 2 6 2" xfId="38774"/>
    <cellStyle name="Normal 7 5 2 2 2 6 3" xfId="38775"/>
    <cellStyle name="Normal 7 5 2 2 2 7" xfId="38776"/>
    <cellStyle name="Normal 7 5 2 2 2 8" xfId="38777"/>
    <cellStyle name="Normal 7 5 2 2 3" xfId="38778"/>
    <cellStyle name="Normal 7 5 2 2 3 2" xfId="38779"/>
    <cellStyle name="Normal 7 5 2 2 3 2 2" xfId="38780"/>
    <cellStyle name="Normal 7 5 2 2 3 2 3" xfId="38781"/>
    <cellStyle name="Normal 7 5 2 2 3 3" xfId="38782"/>
    <cellStyle name="Normal 7 5 2 2 3 3 2" xfId="38783"/>
    <cellStyle name="Normal 7 5 2 2 3 3 3" xfId="38784"/>
    <cellStyle name="Normal 7 5 2 2 3 4" xfId="38785"/>
    <cellStyle name="Normal 7 5 2 2 3 4 2" xfId="38786"/>
    <cellStyle name="Normal 7 5 2 2 3 4 3" xfId="38787"/>
    <cellStyle name="Normal 7 5 2 2 3 5" xfId="38788"/>
    <cellStyle name="Normal 7 5 2 2 3 5 2" xfId="38789"/>
    <cellStyle name="Normal 7 5 2 2 3 5 3" xfId="38790"/>
    <cellStyle name="Normal 7 5 2 2 3 6" xfId="38791"/>
    <cellStyle name="Normal 7 5 2 2 3 7" xfId="38792"/>
    <cellStyle name="Normal 7 5 2 2 4" xfId="38793"/>
    <cellStyle name="Normal 7 5 2 2 4 2" xfId="38794"/>
    <cellStyle name="Normal 7 5 2 2 4 2 2" xfId="38795"/>
    <cellStyle name="Normal 7 5 2 2 4 2 3" xfId="38796"/>
    <cellStyle name="Normal 7 5 2 2 4 3" xfId="38797"/>
    <cellStyle name="Normal 7 5 2 2 4 3 2" xfId="38798"/>
    <cellStyle name="Normal 7 5 2 2 4 3 3" xfId="38799"/>
    <cellStyle name="Normal 7 5 2 2 4 4" xfId="38800"/>
    <cellStyle name="Normal 7 5 2 2 4 4 2" xfId="38801"/>
    <cellStyle name="Normal 7 5 2 2 4 4 3" xfId="38802"/>
    <cellStyle name="Normal 7 5 2 2 4 5" xfId="38803"/>
    <cellStyle name="Normal 7 5 2 2 4 5 2" xfId="38804"/>
    <cellStyle name="Normal 7 5 2 2 4 5 3" xfId="38805"/>
    <cellStyle name="Normal 7 5 2 2 4 6" xfId="38806"/>
    <cellStyle name="Normal 7 5 2 2 4 7" xfId="38807"/>
    <cellStyle name="Normal 7 5 2 2 5" xfId="38808"/>
    <cellStyle name="Normal 7 5 2 2 5 2" xfId="38809"/>
    <cellStyle name="Normal 7 5 2 2 5 2 2" xfId="38810"/>
    <cellStyle name="Normal 7 5 2 2 5 2 3" xfId="38811"/>
    <cellStyle name="Normal 7 5 2 2 5 3" xfId="38812"/>
    <cellStyle name="Normal 7 5 2 2 5 3 2" xfId="38813"/>
    <cellStyle name="Normal 7 5 2 2 5 3 3" xfId="38814"/>
    <cellStyle name="Normal 7 5 2 2 5 4" xfId="38815"/>
    <cellStyle name="Normal 7 5 2 2 5 4 2" xfId="38816"/>
    <cellStyle name="Normal 7 5 2 2 5 4 3" xfId="38817"/>
    <cellStyle name="Normal 7 5 2 2 5 5" xfId="38818"/>
    <cellStyle name="Normal 7 5 2 2 5 5 2" xfId="38819"/>
    <cellStyle name="Normal 7 5 2 2 5 5 3" xfId="38820"/>
    <cellStyle name="Normal 7 5 2 2 5 6" xfId="38821"/>
    <cellStyle name="Normal 7 5 2 2 5 7" xfId="38822"/>
    <cellStyle name="Normal 7 5 2 2 6" xfId="38823"/>
    <cellStyle name="Normal 7 5 2 2 6 2" xfId="38824"/>
    <cellStyle name="Normal 7 5 2 2 6 3" xfId="38825"/>
    <cellStyle name="Normal 7 5 2 2 7" xfId="38826"/>
    <cellStyle name="Normal 7 5 2 2 7 2" xfId="38827"/>
    <cellStyle name="Normal 7 5 2 2 7 3" xfId="38828"/>
    <cellStyle name="Normal 7 5 2 2 8" xfId="38829"/>
    <cellStyle name="Normal 7 5 2 2 8 2" xfId="38830"/>
    <cellStyle name="Normal 7 5 2 2 8 3" xfId="38831"/>
    <cellStyle name="Normal 7 5 2 2 9" xfId="38832"/>
    <cellStyle name="Normal 7 5 2 2 9 2" xfId="38833"/>
    <cellStyle name="Normal 7 5 2 2 9 3" xfId="38834"/>
    <cellStyle name="Normal 7 5 2 3" xfId="38835"/>
    <cellStyle name="Normal 7 5 2 3 2" xfId="38836"/>
    <cellStyle name="Normal 7 5 2 3 2 2" xfId="38837"/>
    <cellStyle name="Normal 7 5 2 3 2 2 2" xfId="38838"/>
    <cellStyle name="Normal 7 5 2 3 2 2 3" xfId="38839"/>
    <cellStyle name="Normal 7 5 2 3 2 3" xfId="38840"/>
    <cellStyle name="Normal 7 5 2 3 2 3 2" xfId="38841"/>
    <cellStyle name="Normal 7 5 2 3 2 3 3" xfId="38842"/>
    <cellStyle name="Normal 7 5 2 3 2 4" xfId="38843"/>
    <cellStyle name="Normal 7 5 2 3 2 4 2" xfId="38844"/>
    <cellStyle name="Normal 7 5 2 3 2 4 3" xfId="38845"/>
    <cellStyle name="Normal 7 5 2 3 2 5" xfId="38846"/>
    <cellStyle name="Normal 7 5 2 3 2 5 2" xfId="38847"/>
    <cellStyle name="Normal 7 5 2 3 2 5 3" xfId="38848"/>
    <cellStyle name="Normal 7 5 2 3 2 6" xfId="38849"/>
    <cellStyle name="Normal 7 5 2 3 2 7" xfId="38850"/>
    <cellStyle name="Normal 7 5 2 3 3" xfId="38851"/>
    <cellStyle name="Normal 7 5 2 3 3 2" xfId="38852"/>
    <cellStyle name="Normal 7 5 2 3 3 3" xfId="38853"/>
    <cellStyle name="Normal 7 5 2 3 4" xfId="38854"/>
    <cellStyle name="Normal 7 5 2 3 4 2" xfId="38855"/>
    <cellStyle name="Normal 7 5 2 3 4 3" xfId="38856"/>
    <cellStyle name="Normal 7 5 2 3 5" xfId="38857"/>
    <cellStyle name="Normal 7 5 2 3 5 2" xfId="38858"/>
    <cellStyle name="Normal 7 5 2 3 5 3" xfId="38859"/>
    <cellStyle name="Normal 7 5 2 3 6" xfId="38860"/>
    <cellStyle name="Normal 7 5 2 3 6 2" xfId="38861"/>
    <cellStyle name="Normal 7 5 2 3 6 3" xfId="38862"/>
    <cellStyle name="Normal 7 5 2 3 7" xfId="38863"/>
    <cellStyle name="Normal 7 5 2 3 8" xfId="38864"/>
    <cellStyle name="Normal 7 5 2 4" xfId="38865"/>
    <cellStyle name="Normal 7 5 2 4 2" xfId="38866"/>
    <cellStyle name="Normal 7 5 2 4 2 2" xfId="38867"/>
    <cellStyle name="Normal 7 5 2 4 2 2 2" xfId="38868"/>
    <cellStyle name="Normal 7 5 2 4 2 2 3" xfId="38869"/>
    <cellStyle name="Normal 7 5 2 4 2 3" xfId="38870"/>
    <cellStyle name="Normal 7 5 2 4 2 3 2" xfId="38871"/>
    <cellStyle name="Normal 7 5 2 4 2 3 3" xfId="38872"/>
    <cellStyle name="Normal 7 5 2 4 2 4" xfId="38873"/>
    <cellStyle name="Normal 7 5 2 4 2 4 2" xfId="38874"/>
    <cellStyle name="Normal 7 5 2 4 2 4 3" xfId="38875"/>
    <cellStyle name="Normal 7 5 2 4 2 5" xfId="38876"/>
    <cellStyle name="Normal 7 5 2 4 2 5 2" xfId="38877"/>
    <cellStyle name="Normal 7 5 2 4 2 5 3" xfId="38878"/>
    <cellStyle name="Normal 7 5 2 4 2 6" xfId="38879"/>
    <cellStyle name="Normal 7 5 2 4 2 7" xfId="38880"/>
    <cellStyle name="Normal 7 5 2 4 3" xfId="38881"/>
    <cellStyle name="Normal 7 5 2 4 3 2" xfId="38882"/>
    <cellStyle name="Normal 7 5 2 4 3 3" xfId="38883"/>
    <cellStyle name="Normal 7 5 2 4 4" xfId="38884"/>
    <cellStyle name="Normal 7 5 2 4 4 2" xfId="38885"/>
    <cellStyle name="Normal 7 5 2 4 4 3" xfId="38886"/>
    <cellStyle name="Normal 7 5 2 4 5" xfId="38887"/>
    <cellStyle name="Normal 7 5 2 4 5 2" xfId="38888"/>
    <cellStyle name="Normal 7 5 2 4 5 3" xfId="38889"/>
    <cellStyle name="Normal 7 5 2 4 6" xfId="38890"/>
    <cellStyle name="Normal 7 5 2 4 6 2" xfId="38891"/>
    <cellStyle name="Normal 7 5 2 4 6 3" xfId="38892"/>
    <cellStyle name="Normal 7 5 2 4 7" xfId="38893"/>
    <cellStyle name="Normal 7 5 2 4 8" xfId="38894"/>
    <cellStyle name="Normal 7 5 2 5" xfId="38895"/>
    <cellStyle name="Normal 7 5 2 5 2" xfId="38896"/>
    <cellStyle name="Normal 7 5 2 5 2 2" xfId="38897"/>
    <cellStyle name="Normal 7 5 2 5 2 3" xfId="38898"/>
    <cellStyle name="Normal 7 5 2 5 3" xfId="38899"/>
    <cellStyle name="Normal 7 5 2 5 3 2" xfId="38900"/>
    <cellStyle name="Normal 7 5 2 5 3 3" xfId="38901"/>
    <cellStyle name="Normal 7 5 2 5 4" xfId="38902"/>
    <cellStyle name="Normal 7 5 2 5 4 2" xfId="38903"/>
    <cellStyle name="Normal 7 5 2 5 4 3" xfId="38904"/>
    <cellStyle name="Normal 7 5 2 5 5" xfId="38905"/>
    <cellStyle name="Normal 7 5 2 5 5 2" xfId="38906"/>
    <cellStyle name="Normal 7 5 2 5 5 3" xfId="38907"/>
    <cellStyle name="Normal 7 5 2 5 6" xfId="38908"/>
    <cellStyle name="Normal 7 5 2 5 7" xfId="38909"/>
    <cellStyle name="Normal 7 5 2 6" xfId="38910"/>
    <cellStyle name="Normal 7 5 2 6 2" xfId="38911"/>
    <cellStyle name="Normal 7 5 2 6 2 2" xfId="38912"/>
    <cellStyle name="Normal 7 5 2 6 2 3" xfId="38913"/>
    <cellStyle name="Normal 7 5 2 6 3" xfId="38914"/>
    <cellStyle name="Normal 7 5 2 6 3 2" xfId="38915"/>
    <cellStyle name="Normal 7 5 2 6 3 3" xfId="38916"/>
    <cellStyle name="Normal 7 5 2 6 4" xfId="38917"/>
    <cellStyle name="Normal 7 5 2 6 4 2" xfId="38918"/>
    <cellStyle name="Normal 7 5 2 6 4 3" xfId="38919"/>
    <cellStyle name="Normal 7 5 2 6 5" xfId="38920"/>
    <cellStyle name="Normal 7 5 2 6 5 2" xfId="38921"/>
    <cellStyle name="Normal 7 5 2 6 5 3" xfId="38922"/>
    <cellStyle name="Normal 7 5 2 6 6" xfId="38923"/>
    <cellStyle name="Normal 7 5 2 6 7" xfId="38924"/>
    <cellStyle name="Normal 7 5 2 7" xfId="38925"/>
    <cellStyle name="Normal 7 5 2 7 2" xfId="38926"/>
    <cellStyle name="Normal 7 5 2 7 2 2" xfId="38927"/>
    <cellStyle name="Normal 7 5 2 7 2 3" xfId="38928"/>
    <cellStyle name="Normal 7 5 2 7 3" xfId="38929"/>
    <cellStyle name="Normal 7 5 2 7 3 2" xfId="38930"/>
    <cellStyle name="Normal 7 5 2 7 3 3" xfId="38931"/>
    <cellStyle name="Normal 7 5 2 7 4" xfId="38932"/>
    <cellStyle name="Normal 7 5 2 7 4 2" xfId="38933"/>
    <cellStyle name="Normal 7 5 2 7 4 3" xfId="38934"/>
    <cellStyle name="Normal 7 5 2 7 5" xfId="38935"/>
    <cellStyle name="Normal 7 5 2 7 5 2" xfId="38936"/>
    <cellStyle name="Normal 7 5 2 7 5 3" xfId="38937"/>
    <cellStyle name="Normal 7 5 2 7 6" xfId="38938"/>
    <cellStyle name="Normal 7 5 2 7 7" xfId="38939"/>
    <cellStyle name="Normal 7 5 2 8" xfId="38940"/>
    <cellStyle name="Normal 7 5 2 8 2" xfId="38941"/>
    <cellStyle name="Normal 7 5 2 8 2 2" xfId="38942"/>
    <cellStyle name="Normal 7 5 2 8 2 3" xfId="38943"/>
    <cellStyle name="Normal 7 5 2 8 3" xfId="38944"/>
    <cellStyle name="Normal 7 5 2 8 3 2" xfId="38945"/>
    <cellStyle name="Normal 7 5 2 8 3 3" xfId="38946"/>
    <cellStyle name="Normal 7 5 2 8 4" xfId="38947"/>
    <cellStyle name="Normal 7 5 2 8 4 2" xfId="38948"/>
    <cellStyle name="Normal 7 5 2 8 4 3" xfId="38949"/>
    <cellStyle name="Normal 7 5 2 8 5" xfId="38950"/>
    <cellStyle name="Normal 7 5 2 8 5 2" xfId="38951"/>
    <cellStyle name="Normal 7 5 2 8 5 3" xfId="38952"/>
    <cellStyle name="Normal 7 5 2 8 6" xfId="38953"/>
    <cellStyle name="Normal 7 5 2 8 7" xfId="38954"/>
    <cellStyle name="Normal 7 5 2 9" xfId="38955"/>
    <cellStyle name="Normal 7 5 2 9 2" xfId="38956"/>
    <cellStyle name="Normal 7 5 2 9 3" xfId="38957"/>
    <cellStyle name="Normal 7 5 3" xfId="38958"/>
    <cellStyle name="Normal 7 5 3 10" xfId="38959"/>
    <cellStyle name="Normal 7 5 3 11" xfId="38960"/>
    <cellStyle name="Normal 7 5 3 2" xfId="38961"/>
    <cellStyle name="Normal 7 5 3 2 2" xfId="38962"/>
    <cellStyle name="Normal 7 5 3 2 2 2" xfId="38963"/>
    <cellStyle name="Normal 7 5 3 2 2 2 2" xfId="38964"/>
    <cellStyle name="Normal 7 5 3 2 2 2 3" xfId="38965"/>
    <cellStyle name="Normal 7 5 3 2 2 3" xfId="38966"/>
    <cellStyle name="Normal 7 5 3 2 2 3 2" xfId="38967"/>
    <cellStyle name="Normal 7 5 3 2 2 3 3" xfId="38968"/>
    <cellStyle name="Normal 7 5 3 2 2 4" xfId="38969"/>
    <cellStyle name="Normal 7 5 3 2 2 4 2" xfId="38970"/>
    <cellStyle name="Normal 7 5 3 2 2 4 3" xfId="38971"/>
    <cellStyle name="Normal 7 5 3 2 2 5" xfId="38972"/>
    <cellStyle name="Normal 7 5 3 2 2 5 2" xfId="38973"/>
    <cellStyle name="Normal 7 5 3 2 2 5 3" xfId="38974"/>
    <cellStyle name="Normal 7 5 3 2 2 6" xfId="38975"/>
    <cellStyle name="Normal 7 5 3 2 2 7" xfId="38976"/>
    <cellStyle name="Normal 7 5 3 2 3" xfId="38977"/>
    <cellStyle name="Normal 7 5 3 2 3 2" xfId="38978"/>
    <cellStyle name="Normal 7 5 3 2 3 3" xfId="38979"/>
    <cellStyle name="Normal 7 5 3 2 4" xfId="38980"/>
    <cellStyle name="Normal 7 5 3 2 4 2" xfId="38981"/>
    <cellStyle name="Normal 7 5 3 2 4 3" xfId="38982"/>
    <cellStyle name="Normal 7 5 3 2 5" xfId="38983"/>
    <cellStyle name="Normal 7 5 3 2 5 2" xfId="38984"/>
    <cellStyle name="Normal 7 5 3 2 5 3" xfId="38985"/>
    <cellStyle name="Normal 7 5 3 2 6" xfId="38986"/>
    <cellStyle name="Normal 7 5 3 2 6 2" xfId="38987"/>
    <cellStyle name="Normal 7 5 3 2 6 3" xfId="38988"/>
    <cellStyle name="Normal 7 5 3 2 7" xfId="38989"/>
    <cellStyle name="Normal 7 5 3 2 8" xfId="38990"/>
    <cellStyle name="Normal 7 5 3 3" xfId="38991"/>
    <cellStyle name="Normal 7 5 3 3 2" xfId="38992"/>
    <cellStyle name="Normal 7 5 3 3 2 2" xfId="38993"/>
    <cellStyle name="Normal 7 5 3 3 2 3" xfId="38994"/>
    <cellStyle name="Normal 7 5 3 3 3" xfId="38995"/>
    <cellStyle name="Normal 7 5 3 3 3 2" xfId="38996"/>
    <cellStyle name="Normal 7 5 3 3 3 3" xfId="38997"/>
    <cellStyle name="Normal 7 5 3 3 4" xfId="38998"/>
    <cellStyle name="Normal 7 5 3 3 4 2" xfId="38999"/>
    <cellStyle name="Normal 7 5 3 3 4 3" xfId="39000"/>
    <cellStyle name="Normal 7 5 3 3 5" xfId="39001"/>
    <cellStyle name="Normal 7 5 3 3 5 2" xfId="39002"/>
    <cellStyle name="Normal 7 5 3 3 5 3" xfId="39003"/>
    <cellStyle name="Normal 7 5 3 3 6" xfId="39004"/>
    <cellStyle name="Normal 7 5 3 3 7" xfId="39005"/>
    <cellStyle name="Normal 7 5 3 4" xfId="39006"/>
    <cellStyle name="Normal 7 5 3 4 2" xfId="39007"/>
    <cellStyle name="Normal 7 5 3 4 2 2" xfId="39008"/>
    <cellStyle name="Normal 7 5 3 4 2 3" xfId="39009"/>
    <cellStyle name="Normal 7 5 3 4 3" xfId="39010"/>
    <cellStyle name="Normal 7 5 3 4 3 2" xfId="39011"/>
    <cellStyle name="Normal 7 5 3 4 3 3" xfId="39012"/>
    <cellStyle name="Normal 7 5 3 4 4" xfId="39013"/>
    <cellStyle name="Normal 7 5 3 4 4 2" xfId="39014"/>
    <cellStyle name="Normal 7 5 3 4 4 3" xfId="39015"/>
    <cellStyle name="Normal 7 5 3 4 5" xfId="39016"/>
    <cellStyle name="Normal 7 5 3 4 5 2" xfId="39017"/>
    <cellStyle name="Normal 7 5 3 4 5 3" xfId="39018"/>
    <cellStyle name="Normal 7 5 3 4 6" xfId="39019"/>
    <cellStyle name="Normal 7 5 3 4 7" xfId="39020"/>
    <cellStyle name="Normal 7 5 3 5" xfId="39021"/>
    <cellStyle name="Normal 7 5 3 5 2" xfId="39022"/>
    <cellStyle name="Normal 7 5 3 5 2 2" xfId="39023"/>
    <cellStyle name="Normal 7 5 3 5 2 3" xfId="39024"/>
    <cellStyle name="Normal 7 5 3 5 3" xfId="39025"/>
    <cellStyle name="Normal 7 5 3 5 3 2" xfId="39026"/>
    <cellStyle name="Normal 7 5 3 5 3 3" xfId="39027"/>
    <cellStyle name="Normal 7 5 3 5 4" xfId="39028"/>
    <cellStyle name="Normal 7 5 3 5 4 2" xfId="39029"/>
    <cellStyle name="Normal 7 5 3 5 4 3" xfId="39030"/>
    <cellStyle name="Normal 7 5 3 5 5" xfId="39031"/>
    <cellStyle name="Normal 7 5 3 5 5 2" xfId="39032"/>
    <cellStyle name="Normal 7 5 3 5 5 3" xfId="39033"/>
    <cellStyle name="Normal 7 5 3 5 6" xfId="39034"/>
    <cellStyle name="Normal 7 5 3 5 7" xfId="39035"/>
    <cellStyle name="Normal 7 5 3 6" xfId="39036"/>
    <cellStyle name="Normal 7 5 3 6 2" xfId="39037"/>
    <cellStyle name="Normal 7 5 3 6 3" xfId="39038"/>
    <cellStyle name="Normal 7 5 3 7" xfId="39039"/>
    <cellStyle name="Normal 7 5 3 7 2" xfId="39040"/>
    <cellStyle name="Normal 7 5 3 7 3" xfId="39041"/>
    <cellStyle name="Normal 7 5 3 8" xfId="39042"/>
    <cellStyle name="Normal 7 5 3 8 2" xfId="39043"/>
    <cellStyle name="Normal 7 5 3 8 3" xfId="39044"/>
    <cellStyle name="Normal 7 5 3 9" xfId="39045"/>
    <cellStyle name="Normal 7 5 3 9 2" xfId="39046"/>
    <cellStyle name="Normal 7 5 3 9 3" xfId="39047"/>
    <cellStyle name="Normal 7 5 4" xfId="39048"/>
    <cellStyle name="Normal 7 5 4 2" xfId="39049"/>
    <cellStyle name="Normal 7 5 4 2 2" xfId="39050"/>
    <cellStyle name="Normal 7 5 4 2 2 2" xfId="39051"/>
    <cellStyle name="Normal 7 5 4 2 2 3" xfId="39052"/>
    <cellStyle name="Normal 7 5 4 2 3" xfId="39053"/>
    <cellStyle name="Normal 7 5 4 2 3 2" xfId="39054"/>
    <cellStyle name="Normal 7 5 4 2 3 3" xfId="39055"/>
    <cellStyle name="Normal 7 5 4 2 4" xfId="39056"/>
    <cellStyle name="Normal 7 5 4 2 4 2" xfId="39057"/>
    <cellStyle name="Normal 7 5 4 2 4 3" xfId="39058"/>
    <cellStyle name="Normal 7 5 4 2 5" xfId="39059"/>
    <cellStyle name="Normal 7 5 4 2 5 2" xfId="39060"/>
    <cellStyle name="Normal 7 5 4 2 5 3" xfId="39061"/>
    <cellStyle name="Normal 7 5 4 2 6" xfId="39062"/>
    <cellStyle name="Normal 7 5 4 2 7" xfId="39063"/>
    <cellStyle name="Normal 7 5 4 3" xfId="39064"/>
    <cellStyle name="Normal 7 5 4 3 2" xfId="39065"/>
    <cellStyle name="Normal 7 5 4 3 3" xfId="39066"/>
    <cellStyle name="Normal 7 5 4 4" xfId="39067"/>
    <cellStyle name="Normal 7 5 4 4 2" xfId="39068"/>
    <cellStyle name="Normal 7 5 4 4 3" xfId="39069"/>
    <cellStyle name="Normal 7 5 4 5" xfId="39070"/>
    <cellStyle name="Normal 7 5 4 5 2" xfId="39071"/>
    <cellStyle name="Normal 7 5 4 5 3" xfId="39072"/>
    <cellStyle name="Normal 7 5 4 6" xfId="39073"/>
    <cellStyle name="Normal 7 5 4 6 2" xfId="39074"/>
    <cellStyle name="Normal 7 5 4 6 3" xfId="39075"/>
    <cellStyle name="Normal 7 5 4 7" xfId="39076"/>
    <cellStyle name="Normal 7 5 4 8" xfId="39077"/>
    <cellStyle name="Normal 7 5 5" xfId="39078"/>
    <cellStyle name="Normal 7 5 5 2" xfId="39079"/>
    <cellStyle name="Normal 7 5 5 2 2" xfId="39080"/>
    <cellStyle name="Normal 7 5 5 2 2 2" xfId="39081"/>
    <cellStyle name="Normal 7 5 5 2 2 3" xfId="39082"/>
    <cellStyle name="Normal 7 5 5 2 3" xfId="39083"/>
    <cellStyle name="Normal 7 5 5 2 3 2" xfId="39084"/>
    <cellStyle name="Normal 7 5 5 2 3 3" xfId="39085"/>
    <cellStyle name="Normal 7 5 5 2 4" xfId="39086"/>
    <cellStyle name="Normal 7 5 5 2 4 2" xfId="39087"/>
    <cellStyle name="Normal 7 5 5 2 4 3" xfId="39088"/>
    <cellStyle name="Normal 7 5 5 2 5" xfId="39089"/>
    <cellStyle name="Normal 7 5 5 2 5 2" xfId="39090"/>
    <cellStyle name="Normal 7 5 5 2 5 3" xfId="39091"/>
    <cellStyle name="Normal 7 5 5 2 6" xfId="39092"/>
    <cellStyle name="Normal 7 5 5 2 7" xfId="39093"/>
    <cellStyle name="Normal 7 5 5 3" xfId="39094"/>
    <cellStyle name="Normal 7 5 5 3 2" xfId="39095"/>
    <cellStyle name="Normal 7 5 5 3 3" xfId="39096"/>
    <cellStyle name="Normal 7 5 5 4" xfId="39097"/>
    <cellStyle name="Normal 7 5 5 4 2" xfId="39098"/>
    <cellStyle name="Normal 7 5 5 4 3" xfId="39099"/>
    <cellStyle name="Normal 7 5 5 5" xfId="39100"/>
    <cellStyle name="Normal 7 5 5 5 2" xfId="39101"/>
    <cellStyle name="Normal 7 5 5 5 3" xfId="39102"/>
    <cellStyle name="Normal 7 5 5 6" xfId="39103"/>
    <cellStyle name="Normal 7 5 5 6 2" xfId="39104"/>
    <cellStyle name="Normal 7 5 5 6 3" xfId="39105"/>
    <cellStyle name="Normal 7 5 5 7" xfId="39106"/>
    <cellStyle name="Normal 7 5 5 8" xfId="39107"/>
    <cellStyle name="Normal 7 5 6" xfId="39108"/>
    <cellStyle name="Normal 7 5 6 2" xfId="39109"/>
    <cellStyle name="Normal 7 5 6 2 2" xfId="39110"/>
    <cellStyle name="Normal 7 5 6 2 3" xfId="39111"/>
    <cellStyle name="Normal 7 5 6 3" xfId="39112"/>
    <cellStyle name="Normal 7 5 6 3 2" xfId="39113"/>
    <cellStyle name="Normal 7 5 6 3 3" xfId="39114"/>
    <cellStyle name="Normal 7 5 6 4" xfId="39115"/>
    <cellStyle name="Normal 7 5 6 4 2" xfId="39116"/>
    <cellStyle name="Normal 7 5 6 4 3" xfId="39117"/>
    <cellStyle name="Normal 7 5 6 5" xfId="39118"/>
    <cellStyle name="Normal 7 5 6 5 2" xfId="39119"/>
    <cellStyle name="Normal 7 5 6 5 3" xfId="39120"/>
    <cellStyle name="Normal 7 5 6 6" xfId="39121"/>
    <cellStyle name="Normal 7 5 6 7" xfId="39122"/>
    <cellStyle name="Normal 7 5 7" xfId="39123"/>
    <cellStyle name="Normal 7 5 7 2" xfId="39124"/>
    <cellStyle name="Normal 7 5 7 2 2" xfId="39125"/>
    <cellStyle name="Normal 7 5 7 2 3" xfId="39126"/>
    <cellStyle name="Normal 7 5 7 3" xfId="39127"/>
    <cellStyle name="Normal 7 5 7 3 2" xfId="39128"/>
    <cellStyle name="Normal 7 5 7 3 3" xfId="39129"/>
    <cellStyle name="Normal 7 5 7 4" xfId="39130"/>
    <cellStyle name="Normal 7 5 7 4 2" xfId="39131"/>
    <cellStyle name="Normal 7 5 7 4 3" xfId="39132"/>
    <cellStyle name="Normal 7 5 7 5" xfId="39133"/>
    <cellStyle name="Normal 7 5 7 5 2" xfId="39134"/>
    <cellStyle name="Normal 7 5 7 5 3" xfId="39135"/>
    <cellStyle name="Normal 7 5 7 6" xfId="39136"/>
    <cellStyle name="Normal 7 5 7 7" xfId="39137"/>
    <cellStyle name="Normal 7 5 8" xfId="39138"/>
    <cellStyle name="Normal 7 5 8 2" xfId="39139"/>
    <cellStyle name="Normal 7 5 8 2 2" xfId="39140"/>
    <cellStyle name="Normal 7 5 8 2 3" xfId="39141"/>
    <cellStyle name="Normal 7 5 8 3" xfId="39142"/>
    <cellStyle name="Normal 7 5 8 3 2" xfId="39143"/>
    <cellStyle name="Normal 7 5 8 3 3" xfId="39144"/>
    <cellStyle name="Normal 7 5 8 4" xfId="39145"/>
    <cellStyle name="Normal 7 5 8 4 2" xfId="39146"/>
    <cellStyle name="Normal 7 5 8 4 3" xfId="39147"/>
    <cellStyle name="Normal 7 5 8 5" xfId="39148"/>
    <cellStyle name="Normal 7 5 8 5 2" xfId="39149"/>
    <cellStyle name="Normal 7 5 8 5 3" xfId="39150"/>
    <cellStyle name="Normal 7 5 8 6" xfId="39151"/>
    <cellStyle name="Normal 7 5 8 7" xfId="39152"/>
    <cellStyle name="Normal 7 5 9" xfId="39153"/>
    <cellStyle name="Normal 7 5 9 2" xfId="39154"/>
    <cellStyle name="Normal 7 5 9 2 2" xfId="39155"/>
    <cellStyle name="Normal 7 5 9 2 3" xfId="39156"/>
    <cellStyle name="Normal 7 5 9 3" xfId="39157"/>
    <cellStyle name="Normal 7 5 9 3 2" xfId="39158"/>
    <cellStyle name="Normal 7 5 9 3 3" xfId="39159"/>
    <cellStyle name="Normal 7 5 9 4" xfId="39160"/>
    <cellStyle name="Normal 7 5 9 4 2" xfId="39161"/>
    <cellStyle name="Normal 7 5 9 4 3" xfId="39162"/>
    <cellStyle name="Normal 7 5 9 5" xfId="39163"/>
    <cellStyle name="Normal 7 5 9 5 2" xfId="39164"/>
    <cellStyle name="Normal 7 5 9 5 3" xfId="39165"/>
    <cellStyle name="Normal 7 5 9 6" xfId="39166"/>
    <cellStyle name="Normal 7 5 9 7" xfId="39167"/>
    <cellStyle name="Normal 7 6" xfId="1499"/>
    <cellStyle name="Normal 7 6 10" xfId="39169"/>
    <cellStyle name="Normal 7 6 10 2" xfId="39170"/>
    <cellStyle name="Normal 7 6 10 3" xfId="39171"/>
    <cellStyle name="Normal 7 6 11" xfId="39172"/>
    <cellStyle name="Normal 7 6 11 2" xfId="39173"/>
    <cellStyle name="Normal 7 6 11 3" xfId="39174"/>
    <cellStyle name="Normal 7 6 12" xfId="39175"/>
    <cellStyle name="Normal 7 6 12 2" xfId="39176"/>
    <cellStyle name="Normal 7 6 12 3" xfId="39177"/>
    <cellStyle name="Normal 7 6 13" xfId="39178"/>
    <cellStyle name="Normal 7 6 14" xfId="39179"/>
    <cellStyle name="Normal 7 6 15" xfId="39168"/>
    <cellStyle name="Normal 7 6 2" xfId="39180"/>
    <cellStyle name="Normal 7 6 2 10" xfId="39181"/>
    <cellStyle name="Normal 7 6 2 11" xfId="39182"/>
    <cellStyle name="Normal 7 6 2 2" xfId="39183"/>
    <cellStyle name="Normal 7 6 2 2 2" xfId="39184"/>
    <cellStyle name="Normal 7 6 2 2 2 2" xfId="39185"/>
    <cellStyle name="Normal 7 6 2 2 2 2 2" xfId="39186"/>
    <cellStyle name="Normal 7 6 2 2 2 2 3" xfId="39187"/>
    <cellStyle name="Normal 7 6 2 2 2 3" xfId="39188"/>
    <cellStyle name="Normal 7 6 2 2 2 3 2" xfId="39189"/>
    <cellStyle name="Normal 7 6 2 2 2 3 3" xfId="39190"/>
    <cellStyle name="Normal 7 6 2 2 2 4" xfId="39191"/>
    <cellStyle name="Normal 7 6 2 2 2 4 2" xfId="39192"/>
    <cellStyle name="Normal 7 6 2 2 2 4 3" xfId="39193"/>
    <cellStyle name="Normal 7 6 2 2 2 5" xfId="39194"/>
    <cellStyle name="Normal 7 6 2 2 2 5 2" xfId="39195"/>
    <cellStyle name="Normal 7 6 2 2 2 5 3" xfId="39196"/>
    <cellStyle name="Normal 7 6 2 2 2 6" xfId="39197"/>
    <cellStyle name="Normal 7 6 2 2 2 7" xfId="39198"/>
    <cellStyle name="Normal 7 6 2 2 3" xfId="39199"/>
    <cellStyle name="Normal 7 6 2 2 3 2" xfId="39200"/>
    <cellStyle name="Normal 7 6 2 2 3 3" xfId="39201"/>
    <cellStyle name="Normal 7 6 2 2 4" xfId="39202"/>
    <cellStyle name="Normal 7 6 2 2 4 2" xfId="39203"/>
    <cellStyle name="Normal 7 6 2 2 4 3" xfId="39204"/>
    <cellStyle name="Normal 7 6 2 2 5" xfId="39205"/>
    <cellStyle name="Normal 7 6 2 2 5 2" xfId="39206"/>
    <cellStyle name="Normal 7 6 2 2 5 3" xfId="39207"/>
    <cellStyle name="Normal 7 6 2 2 6" xfId="39208"/>
    <cellStyle name="Normal 7 6 2 2 6 2" xfId="39209"/>
    <cellStyle name="Normal 7 6 2 2 6 3" xfId="39210"/>
    <cellStyle name="Normal 7 6 2 2 7" xfId="39211"/>
    <cellStyle name="Normal 7 6 2 2 8" xfId="39212"/>
    <cellStyle name="Normal 7 6 2 3" xfId="39213"/>
    <cellStyle name="Normal 7 6 2 3 2" xfId="39214"/>
    <cellStyle name="Normal 7 6 2 3 2 2" xfId="39215"/>
    <cellStyle name="Normal 7 6 2 3 2 3" xfId="39216"/>
    <cellStyle name="Normal 7 6 2 3 3" xfId="39217"/>
    <cellStyle name="Normal 7 6 2 3 3 2" xfId="39218"/>
    <cellStyle name="Normal 7 6 2 3 3 3" xfId="39219"/>
    <cellStyle name="Normal 7 6 2 3 4" xfId="39220"/>
    <cellStyle name="Normal 7 6 2 3 4 2" xfId="39221"/>
    <cellStyle name="Normal 7 6 2 3 4 3" xfId="39222"/>
    <cellStyle name="Normal 7 6 2 3 5" xfId="39223"/>
    <cellStyle name="Normal 7 6 2 3 5 2" xfId="39224"/>
    <cellStyle name="Normal 7 6 2 3 5 3" xfId="39225"/>
    <cellStyle name="Normal 7 6 2 3 6" xfId="39226"/>
    <cellStyle name="Normal 7 6 2 3 7" xfId="39227"/>
    <cellStyle name="Normal 7 6 2 4" xfId="39228"/>
    <cellStyle name="Normal 7 6 2 4 2" xfId="39229"/>
    <cellStyle name="Normal 7 6 2 4 2 2" xfId="39230"/>
    <cellStyle name="Normal 7 6 2 4 2 3" xfId="39231"/>
    <cellStyle name="Normal 7 6 2 4 3" xfId="39232"/>
    <cellStyle name="Normal 7 6 2 4 3 2" xfId="39233"/>
    <cellStyle name="Normal 7 6 2 4 3 3" xfId="39234"/>
    <cellStyle name="Normal 7 6 2 4 4" xfId="39235"/>
    <cellStyle name="Normal 7 6 2 4 4 2" xfId="39236"/>
    <cellStyle name="Normal 7 6 2 4 4 3" xfId="39237"/>
    <cellStyle name="Normal 7 6 2 4 5" xfId="39238"/>
    <cellStyle name="Normal 7 6 2 4 5 2" xfId="39239"/>
    <cellStyle name="Normal 7 6 2 4 5 3" xfId="39240"/>
    <cellStyle name="Normal 7 6 2 4 6" xfId="39241"/>
    <cellStyle name="Normal 7 6 2 4 7" xfId="39242"/>
    <cellStyle name="Normal 7 6 2 5" xfId="39243"/>
    <cellStyle name="Normal 7 6 2 5 2" xfId="39244"/>
    <cellStyle name="Normal 7 6 2 5 2 2" xfId="39245"/>
    <cellStyle name="Normal 7 6 2 5 2 3" xfId="39246"/>
    <cellStyle name="Normal 7 6 2 5 3" xfId="39247"/>
    <cellStyle name="Normal 7 6 2 5 3 2" xfId="39248"/>
    <cellStyle name="Normal 7 6 2 5 3 3" xfId="39249"/>
    <cellStyle name="Normal 7 6 2 5 4" xfId="39250"/>
    <cellStyle name="Normal 7 6 2 5 4 2" xfId="39251"/>
    <cellStyle name="Normal 7 6 2 5 4 3" xfId="39252"/>
    <cellStyle name="Normal 7 6 2 5 5" xfId="39253"/>
    <cellStyle name="Normal 7 6 2 5 5 2" xfId="39254"/>
    <cellStyle name="Normal 7 6 2 5 5 3" xfId="39255"/>
    <cellStyle name="Normal 7 6 2 5 6" xfId="39256"/>
    <cellStyle name="Normal 7 6 2 5 7" xfId="39257"/>
    <cellStyle name="Normal 7 6 2 6" xfId="39258"/>
    <cellStyle name="Normal 7 6 2 6 2" xfId="39259"/>
    <cellStyle name="Normal 7 6 2 6 3" xfId="39260"/>
    <cellStyle name="Normal 7 6 2 7" xfId="39261"/>
    <cellStyle name="Normal 7 6 2 7 2" xfId="39262"/>
    <cellStyle name="Normal 7 6 2 7 3" xfId="39263"/>
    <cellStyle name="Normal 7 6 2 8" xfId="39264"/>
    <cellStyle name="Normal 7 6 2 8 2" xfId="39265"/>
    <cellStyle name="Normal 7 6 2 8 3" xfId="39266"/>
    <cellStyle name="Normal 7 6 2 9" xfId="39267"/>
    <cellStyle name="Normal 7 6 2 9 2" xfId="39268"/>
    <cellStyle name="Normal 7 6 2 9 3" xfId="39269"/>
    <cellStyle name="Normal 7 6 3" xfId="39270"/>
    <cellStyle name="Normal 7 6 3 2" xfId="39271"/>
    <cellStyle name="Normal 7 6 3 2 2" xfId="39272"/>
    <cellStyle name="Normal 7 6 3 2 2 2" xfId="39273"/>
    <cellStyle name="Normal 7 6 3 2 2 3" xfId="39274"/>
    <cellStyle name="Normal 7 6 3 2 3" xfId="39275"/>
    <cellStyle name="Normal 7 6 3 2 3 2" xfId="39276"/>
    <cellStyle name="Normal 7 6 3 2 3 3" xfId="39277"/>
    <cellStyle name="Normal 7 6 3 2 4" xfId="39278"/>
    <cellStyle name="Normal 7 6 3 2 4 2" xfId="39279"/>
    <cellStyle name="Normal 7 6 3 2 4 3" xfId="39280"/>
    <cellStyle name="Normal 7 6 3 2 5" xfId="39281"/>
    <cellStyle name="Normal 7 6 3 2 5 2" xfId="39282"/>
    <cellStyle name="Normal 7 6 3 2 5 3" xfId="39283"/>
    <cellStyle name="Normal 7 6 3 2 6" xfId="39284"/>
    <cellStyle name="Normal 7 6 3 2 7" xfId="39285"/>
    <cellStyle name="Normal 7 6 3 3" xfId="39286"/>
    <cellStyle name="Normal 7 6 3 3 2" xfId="39287"/>
    <cellStyle name="Normal 7 6 3 3 3" xfId="39288"/>
    <cellStyle name="Normal 7 6 3 4" xfId="39289"/>
    <cellStyle name="Normal 7 6 3 4 2" xfId="39290"/>
    <cellStyle name="Normal 7 6 3 4 3" xfId="39291"/>
    <cellStyle name="Normal 7 6 3 5" xfId="39292"/>
    <cellStyle name="Normal 7 6 3 5 2" xfId="39293"/>
    <cellStyle name="Normal 7 6 3 5 3" xfId="39294"/>
    <cellStyle name="Normal 7 6 3 6" xfId="39295"/>
    <cellStyle name="Normal 7 6 3 6 2" xfId="39296"/>
    <cellStyle name="Normal 7 6 3 6 3" xfId="39297"/>
    <cellStyle name="Normal 7 6 3 7" xfId="39298"/>
    <cellStyle name="Normal 7 6 3 8" xfId="39299"/>
    <cellStyle name="Normal 7 6 4" xfId="39300"/>
    <cellStyle name="Normal 7 6 4 2" xfId="39301"/>
    <cellStyle name="Normal 7 6 4 2 2" xfId="39302"/>
    <cellStyle name="Normal 7 6 4 2 2 2" xfId="39303"/>
    <cellStyle name="Normal 7 6 4 2 2 3" xfId="39304"/>
    <cellStyle name="Normal 7 6 4 2 3" xfId="39305"/>
    <cellStyle name="Normal 7 6 4 2 3 2" xfId="39306"/>
    <cellStyle name="Normal 7 6 4 2 3 3" xfId="39307"/>
    <cellStyle name="Normal 7 6 4 2 4" xfId="39308"/>
    <cellStyle name="Normal 7 6 4 2 4 2" xfId="39309"/>
    <cellStyle name="Normal 7 6 4 2 4 3" xfId="39310"/>
    <cellStyle name="Normal 7 6 4 2 5" xfId="39311"/>
    <cellStyle name="Normal 7 6 4 2 5 2" xfId="39312"/>
    <cellStyle name="Normal 7 6 4 2 5 3" xfId="39313"/>
    <cellStyle name="Normal 7 6 4 2 6" xfId="39314"/>
    <cellStyle name="Normal 7 6 4 2 7" xfId="39315"/>
    <cellStyle name="Normal 7 6 4 3" xfId="39316"/>
    <cellStyle name="Normal 7 6 4 3 2" xfId="39317"/>
    <cellStyle name="Normal 7 6 4 3 3" xfId="39318"/>
    <cellStyle name="Normal 7 6 4 4" xfId="39319"/>
    <cellStyle name="Normal 7 6 4 4 2" xfId="39320"/>
    <cellStyle name="Normal 7 6 4 4 3" xfId="39321"/>
    <cellStyle name="Normal 7 6 4 5" xfId="39322"/>
    <cellStyle name="Normal 7 6 4 5 2" xfId="39323"/>
    <cellStyle name="Normal 7 6 4 5 3" xfId="39324"/>
    <cellStyle name="Normal 7 6 4 6" xfId="39325"/>
    <cellStyle name="Normal 7 6 4 6 2" xfId="39326"/>
    <cellStyle name="Normal 7 6 4 6 3" xfId="39327"/>
    <cellStyle name="Normal 7 6 4 7" xfId="39328"/>
    <cellStyle name="Normal 7 6 4 8" xfId="39329"/>
    <cellStyle name="Normal 7 6 5" xfId="39330"/>
    <cellStyle name="Normal 7 6 5 2" xfId="39331"/>
    <cellStyle name="Normal 7 6 5 2 2" xfId="39332"/>
    <cellStyle name="Normal 7 6 5 2 3" xfId="39333"/>
    <cellStyle name="Normal 7 6 5 3" xfId="39334"/>
    <cellStyle name="Normal 7 6 5 3 2" xfId="39335"/>
    <cellStyle name="Normal 7 6 5 3 3" xfId="39336"/>
    <cellStyle name="Normal 7 6 5 4" xfId="39337"/>
    <cellStyle name="Normal 7 6 5 4 2" xfId="39338"/>
    <cellStyle name="Normal 7 6 5 4 3" xfId="39339"/>
    <cellStyle name="Normal 7 6 5 5" xfId="39340"/>
    <cellStyle name="Normal 7 6 5 5 2" xfId="39341"/>
    <cellStyle name="Normal 7 6 5 5 3" xfId="39342"/>
    <cellStyle name="Normal 7 6 5 6" xfId="39343"/>
    <cellStyle name="Normal 7 6 5 7" xfId="39344"/>
    <cellStyle name="Normal 7 6 6" xfId="39345"/>
    <cellStyle name="Normal 7 6 6 2" xfId="39346"/>
    <cellStyle name="Normal 7 6 6 2 2" xfId="39347"/>
    <cellStyle name="Normal 7 6 6 2 3" xfId="39348"/>
    <cellStyle name="Normal 7 6 6 3" xfId="39349"/>
    <cellStyle name="Normal 7 6 6 3 2" xfId="39350"/>
    <cellStyle name="Normal 7 6 6 3 3" xfId="39351"/>
    <cellStyle name="Normal 7 6 6 4" xfId="39352"/>
    <cellStyle name="Normal 7 6 6 4 2" xfId="39353"/>
    <cellStyle name="Normal 7 6 6 4 3" xfId="39354"/>
    <cellStyle name="Normal 7 6 6 5" xfId="39355"/>
    <cellStyle name="Normal 7 6 6 5 2" xfId="39356"/>
    <cellStyle name="Normal 7 6 6 5 3" xfId="39357"/>
    <cellStyle name="Normal 7 6 6 6" xfId="39358"/>
    <cellStyle name="Normal 7 6 6 7" xfId="39359"/>
    <cellStyle name="Normal 7 6 7" xfId="39360"/>
    <cellStyle name="Normal 7 6 7 2" xfId="39361"/>
    <cellStyle name="Normal 7 6 7 2 2" xfId="39362"/>
    <cellStyle name="Normal 7 6 7 2 3" xfId="39363"/>
    <cellStyle name="Normal 7 6 7 3" xfId="39364"/>
    <cellStyle name="Normal 7 6 7 3 2" xfId="39365"/>
    <cellStyle name="Normal 7 6 7 3 3" xfId="39366"/>
    <cellStyle name="Normal 7 6 7 4" xfId="39367"/>
    <cellStyle name="Normal 7 6 7 4 2" xfId="39368"/>
    <cellStyle name="Normal 7 6 7 4 3" xfId="39369"/>
    <cellStyle name="Normal 7 6 7 5" xfId="39370"/>
    <cellStyle name="Normal 7 6 7 5 2" xfId="39371"/>
    <cellStyle name="Normal 7 6 7 5 3" xfId="39372"/>
    <cellStyle name="Normal 7 6 7 6" xfId="39373"/>
    <cellStyle name="Normal 7 6 7 7" xfId="39374"/>
    <cellStyle name="Normal 7 6 8" xfId="39375"/>
    <cellStyle name="Normal 7 6 8 2" xfId="39376"/>
    <cellStyle name="Normal 7 6 8 2 2" xfId="39377"/>
    <cellStyle name="Normal 7 6 8 2 3" xfId="39378"/>
    <cellStyle name="Normal 7 6 8 3" xfId="39379"/>
    <cellStyle name="Normal 7 6 8 3 2" xfId="39380"/>
    <cellStyle name="Normal 7 6 8 3 3" xfId="39381"/>
    <cellStyle name="Normal 7 6 8 4" xfId="39382"/>
    <cellStyle name="Normal 7 6 8 4 2" xfId="39383"/>
    <cellStyle name="Normal 7 6 8 4 3" xfId="39384"/>
    <cellStyle name="Normal 7 6 8 5" xfId="39385"/>
    <cellStyle name="Normal 7 6 8 5 2" xfId="39386"/>
    <cellStyle name="Normal 7 6 8 5 3" xfId="39387"/>
    <cellStyle name="Normal 7 6 8 6" xfId="39388"/>
    <cellStyle name="Normal 7 6 8 7" xfId="39389"/>
    <cellStyle name="Normal 7 6 9" xfId="39390"/>
    <cellStyle name="Normal 7 6 9 2" xfId="39391"/>
    <cellStyle name="Normal 7 6 9 3" xfId="39392"/>
    <cellStyle name="Normal 7 7" xfId="39393"/>
    <cellStyle name="Normal 7 7 10" xfId="39394"/>
    <cellStyle name="Normal 7 7 11" xfId="39395"/>
    <cellStyle name="Normal 7 7 2" xfId="39396"/>
    <cellStyle name="Normal 7 7 2 2" xfId="39397"/>
    <cellStyle name="Normal 7 7 2 2 2" xfId="39398"/>
    <cellStyle name="Normal 7 7 2 2 2 2" xfId="39399"/>
    <cellStyle name="Normal 7 7 2 2 2 3" xfId="39400"/>
    <cellStyle name="Normal 7 7 2 2 3" xfId="39401"/>
    <cellStyle name="Normal 7 7 2 2 3 2" xfId="39402"/>
    <cellStyle name="Normal 7 7 2 2 3 3" xfId="39403"/>
    <cellStyle name="Normal 7 7 2 2 4" xfId="39404"/>
    <cellStyle name="Normal 7 7 2 2 4 2" xfId="39405"/>
    <cellStyle name="Normal 7 7 2 2 4 3" xfId="39406"/>
    <cellStyle name="Normal 7 7 2 2 5" xfId="39407"/>
    <cellStyle name="Normal 7 7 2 2 5 2" xfId="39408"/>
    <cellStyle name="Normal 7 7 2 2 5 3" xfId="39409"/>
    <cellStyle name="Normal 7 7 2 2 6" xfId="39410"/>
    <cellStyle name="Normal 7 7 2 2 7" xfId="39411"/>
    <cellStyle name="Normal 7 7 2 3" xfId="39412"/>
    <cellStyle name="Normal 7 7 2 3 2" xfId="39413"/>
    <cellStyle name="Normal 7 7 2 3 3" xfId="39414"/>
    <cellStyle name="Normal 7 7 2 4" xfId="39415"/>
    <cellStyle name="Normal 7 7 2 4 2" xfId="39416"/>
    <cellStyle name="Normal 7 7 2 4 3" xfId="39417"/>
    <cellStyle name="Normal 7 7 2 5" xfId="39418"/>
    <cellStyle name="Normal 7 7 2 5 2" xfId="39419"/>
    <cellStyle name="Normal 7 7 2 5 3" xfId="39420"/>
    <cellStyle name="Normal 7 7 2 6" xfId="39421"/>
    <cellStyle name="Normal 7 7 2 6 2" xfId="39422"/>
    <cellStyle name="Normal 7 7 2 6 3" xfId="39423"/>
    <cellStyle name="Normal 7 7 2 7" xfId="39424"/>
    <cellStyle name="Normal 7 7 2 8" xfId="39425"/>
    <cellStyle name="Normal 7 7 3" xfId="39426"/>
    <cellStyle name="Normal 7 7 3 2" xfId="39427"/>
    <cellStyle name="Normal 7 7 3 2 2" xfId="39428"/>
    <cellStyle name="Normal 7 7 3 2 3" xfId="39429"/>
    <cellStyle name="Normal 7 7 3 3" xfId="39430"/>
    <cellStyle name="Normal 7 7 3 3 2" xfId="39431"/>
    <cellStyle name="Normal 7 7 3 3 3" xfId="39432"/>
    <cellStyle name="Normal 7 7 3 4" xfId="39433"/>
    <cellStyle name="Normal 7 7 3 4 2" xfId="39434"/>
    <cellStyle name="Normal 7 7 3 4 3" xfId="39435"/>
    <cellStyle name="Normal 7 7 3 5" xfId="39436"/>
    <cellStyle name="Normal 7 7 3 5 2" xfId="39437"/>
    <cellStyle name="Normal 7 7 3 5 3" xfId="39438"/>
    <cellStyle name="Normal 7 7 3 6" xfId="39439"/>
    <cellStyle name="Normal 7 7 3 7" xfId="39440"/>
    <cellStyle name="Normal 7 7 4" xfId="39441"/>
    <cellStyle name="Normal 7 7 4 2" xfId="39442"/>
    <cellStyle name="Normal 7 7 4 2 2" xfId="39443"/>
    <cellStyle name="Normal 7 7 4 2 3" xfId="39444"/>
    <cellStyle name="Normal 7 7 4 3" xfId="39445"/>
    <cellStyle name="Normal 7 7 4 3 2" xfId="39446"/>
    <cellStyle name="Normal 7 7 4 3 3" xfId="39447"/>
    <cellStyle name="Normal 7 7 4 4" xfId="39448"/>
    <cellStyle name="Normal 7 7 4 4 2" xfId="39449"/>
    <cellStyle name="Normal 7 7 4 4 3" xfId="39450"/>
    <cellStyle name="Normal 7 7 4 5" xfId="39451"/>
    <cellStyle name="Normal 7 7 4 5 2" xfId="39452"/>
    <cellStyle name="Normal 7 7 4 5 3" xfId="39453"/>
    <cellStyle name="Normal 7 7 4 6" xfId="39454"/>
    <cellStyle name="Normal 7 7 4 7" xfId="39455"/>
    <cellStyle name="Normal 7 7 5" xfId="39456"/>
    <cellStyle name="Normal 7 7 5 2" xfId="39457"/>
    <cellStyle name="Normal 7 7 5 2 2" xfId="39458"/>
    <cellStyle name="Normal 7 7 5 2 3" xfId="39459"/>
    <cellStyle name="Normal 7 7 5 3" xfId="39460"/>
    <cellStyle name="Normal 7 7 5 3 2" xfId="39461"/>
    <cellStyle name="Normal 7 7 5 3 3" xfId="39462"/>
    <cellStyle name="Normal 7 7 5 4" xfId="39463"/>
    <cellStyle name="Normal 7 7 5 4 2" xfId="39464"/>
    <cellStyle name="Normal 7 7 5 4 3" xfId="39465"/>
    <cellStyle name="Normal 7 7 5 5" xfId="39466"/>
    <cellStyle name="Normal 7 7 5 5 2" xfId="39467"/>
    <cellStyle name="Normal 7 7 5 5 3" xfId="39468"/>
    <cellStyle name="Normal 7 7 5 6" xfId="39469"/>
    <cellStyle name="Normal 7 7 5 7" xfId="39470"/>
    <cellStyle name="Normal 7 7 6" xfId="39471"/>
    <cellStyle name="Normal 7 7 6 2" xfId="39472"/>
    <cellStyle name="Normal 7 7 6 3" xfId="39473"/>
    <cellStyle name="Normal 7 7 7" xfId="39474"/>
    <cellStyle name="Normal 7 7 7 2" xfId="39475"/>
    <cellStyle name="Normal 7 7 7 3" xfId="39476"/>
    <cellStyle name="Normal 7 7 8" xfId="39477"/>
    <cellStyle name="Normal 7 7 8 2" xfId="39478"/>
    <cellStyle name="Normal 7 7 8 3" xfId="39479"/>
    <cellStyle name="Normal 7 7 9" xfId="39480"/>
    <cellStyle name="Normal 7 7 9 2" xfId="39481"/>
    <cellStyle name="Normal 7 7 9 3" xfId="39482"/>
    <cellStyle name="Normal 7 8" xfId="39483"/>
    <cellStyle name="Normal 7 8 2" xfId="39484"/>
    <cellStyle name="Normal 7 8 2 2" xfId="39485"/>
    <cellStyle name="Normal 7 8 2 2 2" xfId="39486"/>
    <cellStyle name="Normal 7 8 2 2 3" xfId="39487"/>
    <cellStyle name="Normal 7 8 2 3" xfId="39488"/>
    <cellStyle name="Normal 7 8 2 3 2" xfId="39489"/>
    <cellStyle name="Normal 7 8 2 3 3" xfId="39490"/>
    <cellStyle name="Normal 7 8 2 4" xfId="39491"/>
    <cellStyle name="Normal 7 8 2 4 2" xfId="39492"/>
    <cellStyle name="Normal 7 8 2 4 3" xfId="39493"/>
    <cellStyle name="Normal 7 8 2 5" xfId="39494"/>
    <cellStyle name="Normal 7 8 2 5 2" xfId="39495"/>
    <cellStyle name="Normal 7 8 2 5 3" xfId="39496"/>
    <cellStyle name="Normal 7 8 2 6" xfId="39497"/>
    <cellStyle name="Normal 7 8 2 7" xfId="39498"/>
    <cellStyle name="Normal 7 8 3" xfId="39499"/>
    <cellStyle name="Normal 7 8 3 2" xfId="39500"/>
    <cellStyle name="Normal 7 8 3 3" xfId="39501"/>
    <cellStyle name="Normal 7 8 4" xfId="39502"/>
    <cellStyle name="Normal 7 8 4 2" xfId="39503"/>
    <cellStyle name="Normal 7 8 4 3" xfId="39504"/>
    <cellStyle name="Normal 7 8 5" xfId="39505"/>
    <cellStyle name="Normal 7 8 5 2" xfId="39506"/>
    <cellStyle name="Normal 7 8 5 3" xfId="39507"/>
    <cellStyle name="Normal 7 8 6" xfId="39508"/>
    <cellStyle name="Normal 7 8 6 2" xfId="39509"/>
    <cellStyle name="Normal 7 8 6 3" xfId="39510"/>
    <cellStyle name="Normal 7 8 7" xfId="39511"/>
    <cellStyle name="Normal 7 8 8" xfId="39512"/>
    <cellStyle name="Normal 7 9" xfId="39513"/>
    <cellStyle name="Normal 7 9 2" xfId="39514"/>
    <cellStyle name="Normal 7 9 2 2" xfId="39515"/>
    <cellStyle name="Normal 7 9 2 2 2" xfId="39516"/>
    <cellStyle name="Normal 7 9 2 2 3" xfId="39517"/>
    <cellStyle name="Normal 7 9 2 3" xfId="39518"/>
    <cellStyle name="Normal 7 9 2 3 2" xfId="39519"/>
    <cellStyle name="Normal 7 9 2 3 3" xfId="39520"/>
    <cellStyle name="Normal 7 9 2 4" xfId="39521"/>
    <cellStyle name="Normal 7 9 2 4 2" xfId="39522"/>
    <cellStyle name="Normal 7 9 2 4 3" xfId="39523"/>
    <cellStyle name="Normal 7 9 2 5" xfId="39524"/>
    <cellStyle name="Normal 7 9 2 5 2" xfId="39525"/>
    <cellStyle name="Normal 7 9 2 5 3" xfId="39526"/>
    <cellStyle name="Normal 7 9 2 6" xfId="39527"/>
    <cellStyle name="Normal 7 9 2 7" xfId="39528"/>
    <cellStyle name="Normal 7 9 3" xfId="39529"/>
    <cellStyle name="Normal 7 9 3 2" xfId="39530"/>
    <cellStyle name="Normal 7 9 3 3" xfId="39531"/>
    <cellStyle name="Normal 7 9 4" xfId="39532"/>
    <cellStyle name="Normal 7 9 4 2" xfId="39533"/>
    <cellStyle name="Normal 7 9 4 3" xfId="39534"/>
    <cellStyle name="Normal 7 9 5" xfId="39535"/>
    <cellStyle name="Normal 7 9 5 2" xfId="39536"/>
    <cellStyle name="Normal 7 9 5 3" xfId="39537"/>
    <cellStyle name="Normal 7 9 6" xfId="39538"/>
    <cellStyle name="Normal 7 9 6 2" xfId="39539"/>
    <cellStyle name="Normal 7 9 6 3" xfId="39540"/>
    <cellStyle name="Normal 7 9 7" xfId="39541"/>
    <cellStyle name="Normal 7 9 8" xfId="39542"/>
    <cellStyle name="Normal 70" xfId="39543"/>
    <cellStyle name="Normal 71" xfId="39544"/>
    <cellStyle name="Normal 71 2" xfId="39545"/>
    <cellStyle name="Normal 72" xfId="39546"/>
    <cellStyle name="Normal 72 2" xfId="39547"/>
    <cellStyle name="Normal 73" xfId="39548"/>
    <cellStyle name="Normal 73 2" xfId="39549"/>
    <cellStyle name="Normal 74" xfId="39550"/>
    <cellStyle name="Normal 74 2" xfId="39551"/>
    <cellStyle name="Normal 75" xfId="39552"/>
    <cellStyle name="Normal 75 2" xfId="39553"/>
    <cellStyle name="Normal 76" xfId="39554"/>
    <cellStyle name="Normal 76 2" xfId="39555"/>
    <cellStyle name="Normal 77" xfId="39556"/>
    <cellStyle name="Normal 78" xfId="39557"/>
    <cellStyle name="Normal 79" xfId="39558"/>
    <cellStyle name="Normal 8" xfId="1247"/>
    <cellStyle name="Normal 8 10" xfId="39559"/>
    <cellStyle name="Normal 8 10 2" xfId="39560"/>
    <cellStyle name="Normal 8 10 2 2" xfId="39561"/>
    <cellStyle name="Normal 8 10 2 3" xfId="39562"/>
    <cellStyle name="Normal 8 10 3" xfId="39563"/>
    <cellStyle name="Normal 8 10 3 2" xfId="39564"/>
    <cellStyle name="Normal 8 10 3 3" xfId="39565"/>
    <cellStyle name="Normal 8 10 4" xfId="39566"/>
    <cellStyle name="Normal 8 10 4 2" xfId="39567"/>
    <cellStyle name="Normal 8 10 4 3" xfId="39568"/>
    <cellStyle name="Normal 8 10 5" xfId="39569"/>
    <cellStyle name="Normal 8 10 5 2" xfId="39570"/>
    <cellStyle name="Normal 8 10 5 3" xfId="39571"/>
    <cellStyle name="Normal 8 10 6" xfId="39572"/>
    <cellStyle name="Normal 8 10 7" xfId="39573"/>
    <cellStyle name="Normal 8 11" xfId="39574"/>
    <cellStyle name="Normal 8 11 2" xfId="39575"/>
    <cellStyle name="Normal 8 11 2 2" xfId="39576"/>
    <cellStyle name="Normal 8 11 2 3" xfId="39577"/>
    <cellStyle name="Normal 8 11 3" xfId="39578"/>
    <cellStyle name="Normal 8 11 3 2" xfId="39579"/>
    <cellStyle name="Normal 8 11 3 3" xfId="39580"/>
    <cellStyle name="Normal 8 11 4" xfId="39581"/>
    <cellStyle name="Normal 8 11 4 2" xfId="39582"/>
    <cellStyle name="Normal 8 11 4 3" xfId="39583"/>
    <cellStyle name="Normal 8 11 5" xfId="39584"/>
    <cellStyle name="Normal 8 11 5 2" xfId="39585"/>
    <cellStyle name="Normal 8 11 5 3" xfId="39586"/>
    <cellStyle name="Normal 8 11 6" xfId="39587"/>
    <cellStyle name="Normal 8 11 7" xfId="39588"/>
    <cellStyle name="Normal 8 12" xfId="39589"/>
    <cellStyle name="Normal 8 12 2" xfId="39590"/>
    <cellStyle name="Normal 8 12 2 2" xfId="39591"/>
    <cellStyle name="Normal 8 12 2 3" xfId="39592"/>
    <cellStyle name="Normal 8 12 3" xfId="39593"/>
    <cellStyle name="Normal 8 12 3 2" xfId="39594"/>
    <cellStyle name="Normal 8 12 3 3" xfId="39595"/>
    <cellStyle name="Normal 8 12 4" xfId="39596"/>
    <cellStyle name="Normal 8 12 4 2" xfId="39597"/>
    <cellStyle name="Normal 8 12 4 3" xfId="39598"/>
    <cellStyle name="Normal 8 12 5" xfId="39599"/>
    <cellStyle name="Normal 8 12 5 2" xfId="39600"/>
    <cellStyle name="Normal 8 12 5 3" xfId="39601"/>
    <cellStyle name="Normal 8 12 6" xfId="39602"/>
    <cellStyle name="Normal 8 12 7" xfId="39603"/>
    <cellStyle name="Normal 8 13" xfId="39604"/>
    <cellStyle name="Normal 8 13 2" xfId="39605"/>
    <cellStyle name="Normal 8 13 2 2" xfId="39606"/>
    <cellStyle name="Normal 8 13 2 3" xfId="39607"/>
    <cellStyle name="Normal 8 13 3" xfId="39608"/>
    <cellStyle name="Normal 8 13 3 2" xfId="39609"/>
    <cellStyle name="Normal 8 13 3 3" xfId="39610"/>
    <cellStyle name="Normal 8 13 4" xfId="39611"/>
    <cellStyle name="Normal 8 13 4 2" xfId="39612"/>
    <cellStyle name="Normal 8 13 4 3" xfId="39613"/>
    <cellStyle name="Normal 8 13 5" xfId="39614"/>
    <cellStyle name="Normal 8 13 5 2" xfId="39615"/>
    <cellStyle name="Normal 8 13 5 3" xfId="39616"/>
    <cellStyle name="Normal 8 13 6" xfId="39617"/>
    <cellStyle name="Normal 8 13 7" xfId="39618"/>
    <cellStyle name="Normal 8 14" xfId="39619"/>
    <cellStyle name="Normal 8 14 2" xfId="39620"/>
    <cellStyle name="Normal 8 14 2 2" xfId="39621"/>
    <cellStyle name="Normal 8 14 2 3" xfId="39622"/>
    <cellStyle name="Normal 8 14 3" xfId="39623"/>
    <cellStyle name="Normal 8 14 3 2" xfId="39624"/>
    <cellStyle name="Normal 8 14 3 3" xfId="39625"/>
    <cellStyle name="Normal 8 14 4" xfId="39626"/>
    <cellStyle name="Normal 8 14 4 2" xfId="39627"/>
    <cellStyle name="Normal 8 14 4 3" xfId="39628"/>
    <cellStyle name="Normal 8 14 5" xfId="39629"/>
    <cellStyle name="Normal 8 14 5 2" xfId="39630"/>
    <cellStyle name="Normal 8 14 5 3" xfId="39631"/>
    <cellStyle name="Normal 8 14 6" xfId="39632"/>
    <cellStyle name="Normal 8 14 7" xfId="39633"/>
    <cellStyle name="Normal 8 15" xfId="39634"/>
    <cellStyle name="Normal 8 15 2" xfId="39635"/>
    <cellStyle name="Normal 8 15 3" xfId="39636"/>
    <cellStyle name="Normal 8 16" xfId="39637"/>
    <cellStyle name="Normal 8 16 2" xfId="39638"/>
    <cellStyle name="Normal 8 16 3" xfId="39639"/>
    <cellStyle name="Normal 8 17" xfId="39640"/>
    <cellStyle name="Normal 8 17 2" xfId="39641"/>
    <cellStyle name="Normal 8 17 3" xfId="39642"/>
    <cellStyle name="Normal 8 18" xfId="39643"/>
    <cellStyle name="Normal 8 18 2" xfId="39644"/>
    <cellStyle name="Normal 8 18 3" xfId="39645"/>
    <cellStyle name="Normal 8 19" xfId="39646"/>
    <cellStyle name="Normal 8 2" xfId="1248"/>
    <cellStyle name="Normal 8 2 2" xfId="1249"/>
    <cellStyle name="Normal 8 2 2 2" xfId="1250"/>
    <cellStyle name="Normal 8 2 2 2 2" xfId="1251"/>
    <cellStyle name="Normal 8 2 2 3" xfId="1252"/>
    <cellStyle name="Normal 8 2 2 3 2" xfId="39647"/>
    <cellStyle name="Normal 8 2 3" xfId="1253"/>
    <cellStyle name="Normal 8 2 3 2" xfId="1254"/>
    <cellStyle name="Normal 8 2 3 2 2" xfId="1255"/>
    <cellStyle name="Normal 8 2 3 3" xfId="1256"/>
    <cellStyle name="Normal 8 2 4" xfId="1257"/>
    <cellStyle name="Normal 8 2 4 2" xfId="1258"/>
    <cellStyle name="Normal 8 2 4 3" xfId="39648"/>
    <cellStyle name="Normal 8 2 5" xfId="1259"/>
    <cellStyle name="Normal 8 20" xfId="39649"/>
    <cellStyle name="Normal 8 21" xfId="39650"/>
    <cellStyle name="Normal 8 3" xfId="1260"/>
    <cellStyle name="Normal 8 3 10" xfId="39651"/>
    <cellStyle name="Normal 8 3 10 2" xfId="39652"/>
    <cellStyle name="Normal 8 3 10 2 2" xfId="39653"/>
    <cellStyle name="Normal 8 3 10 2 3" xfId="39654"/>
    <cellStyle name="Normal 8 3 10 3" xfId="39655"/>
    <cellStyle name="Normal 8 3 10 3 2" xfId="39656"/>
    <cellStyle name="Normal 8 3 10 3 3" xfId="39657"/>
    <cellStyle name="Normal 8 3 10 4" xfId="39658"/>
    <cellStyle name="Normal 8 3 10 4 2" xfId="39659"/>
    <cellStyle name="Normal 8 3 10 4 3" xfId="39660"/>
    <cellStyle name="Normal 8 3 10 5" xfId="39661"/>
    <cellStyle name="Normal 8 3 10 5 2" xfId="39662"/>
    <cellStyle name="Normal 8 3 10 5 3" xfId="39663"/>
    <cellStyle name="Normal 8 3 10 6" xfId="39664"/>
    <cellStyle name="Normal 8 3 10 7" xfId="39665"/>
    <cellStyle name="Normal 8 3 11" xfId="39666"/>
    <cellStyle name="Normal 8 3 11 2" xfId="39667"/>
    <cellStyle name="Normal 8 3 11 3" xfId="39668"/>
    <cellStyle name="Normal 8 3 12" xfId="39669"/>
    <cellStyle name="Normal 8 3 12 2" xfId="39670"/>
    <cellStyle name="Normal 8 3 12 3" xfId="39671"/>
    <cellStyle name="Normal 8 3 13" xfId="39672"/>
    <cellStyle name="Normal 8 3 13 2" xfId="39673"/>
    <cellStyle name="Normal 8 3 13 3" xfId="39674"/>
    <cellStyle name="Normal 8 3 14" xfId="39675"/>
    <cellStyle name="Normal 8 3 14 2" xfId="39676"/>
    <cellStyle name="Normal 8 3 14 3" xfId="39677"/>
    <cellStyle name="Normal 8 3 15" xfId="39678"/>
    <cellStyle name="Normal 8 3 16" xfId="39679"/>
    <cellStyle name="Normal 8 3 2" xfId="1261"/>
    <cellStyle name="Normal 8 3 2 10" xfId="39680"/>
    <cellStyle name="Normal 8 3 2 10 2" xfId="39681"/>
    <cellStyle name="Normal 8 3 2 10 3" xfId="39682"/>
    <cellStyle name="Normal 8 3 2 11" xfId="39683"/>
    <cellStyle name="Normal 8 3 2 11 2" xfId="39684"/>
    <cellStyle name="Normal 8 3 2 11 3" xfId="39685"/>
    <cellStyle name="Normal 8 3 2 12" xfId="39686"/>
    <cellStyle name="Normal 8 3 2 12 2" xfId="39687"/>
    <cellStyle name="Normal 8 3 2 12 3" xfId="39688"/>
    <cellStyle name="Normal 8 3 2 13" xfId="39689"/>
    <cellStyle name="Normal 8 3 2 13 2" xfId="39690"/>
    <cellStyle name="Normal 8 3 2 13 3" xfId="39691"/>
    <cellStyle name="Normal 8 3 2 14" xfId="39692"/>
    <cellStyle name="Normal 8 3 2 15" xfId="39693"/>
    <cellStyle name="Normal 8 3 2 2" xfId="1262"/>
    <cellStyle name="Normal 8 3 2 2 10" xfId="39694"/>
    <cellStyle name="Normal 8 3 2 2 10 2" xfId="39695"/>
    <cellStyle name="Normal 8 3 2 2 10 3" xfId="39696"/>
    <cellStyle name="Normal 8 3 2 2 11" xfId="39697"/>
    <cellStyle name="Normal 8 3 2 2 11 2" xfId="39698"/>
    <cellStyle name="Normal 8 3 2 2 11 3" xfId="39699"/>
    <cellStyle name="Normal 8 3 2 2 12" xfId="39700"/>
    <cellStyle name="Normal 8 3 2 2 12 2" xfId="39701"/>
    <cellStyle name="Normal 8 3 2 2 12 3" xfId="39702"/>
    <cellStyle name="Normal 8 3 2 2 13" xfId="39703"/>
    <cellStyle name="Normal 8 3 2 2 14" xfId="39704"/>
    <cellStyle name="Normal 8 3 2 2 2" xfId="39705"/>
    <cellStyle name="Normal 8 3 2 2 2 10" xfId="39706"/>
    <cellStyle name="Normal 8 3 2 2 2 11" xfId="39707"/>
    <cellStyle name="Normal 8 3 2 2 2 2" xfId="39708"/>
    <cellStyle name="Normal 8 3 2 2 2 2 2" xfId="39709"/>
    <cellStyle name="Normal 8 3 2 2 2 2 2 2" xfId="39710"/>
    <cellStyle name="Normal 8 3 2 2 2 2 2 2 2" xfId="39711"/>
    <cellStyle name="Normal 8 3 2 2 2 2 2 2 3" xfId="39712"/>
    <cellStyle name="Normal 8 3 2 2 2 2 2 3" xfId="39713"/>
    <cellStyle name="Normal 8 3 2 2 2 2 2 3 2" xfId="39714"/>
    <cellStyle name="Normal 8 3 2 2 2 2 2 3 3" xfId="39715"/>
    <cellStyle name="Normal 8 3 2 2 2 2 2 4" xfId="39716"/>
    <cellStyle name="Normal 8 3 2 2 2 2 2 4 2" xfId="39717"/>
    <cellStyle name="Normal 8 3 2 2 2 2 2 4 3" xfId="39718"/>
    <cellStyle name="Normal 8 3 2 2 2 2 2 5" xfId="39719"/>
    <cellStyle name="Normal 8 3 2 2 2 2 2 5 2" xfId="39720"/>
    <cellStyle name="Normal 8 3 2 2 2 2 2 5 3" xfId="39721"/>
    <cellStyle name="Normal 8 3 2 2 2 2 2 6" xfId="39722"/>
    <cellStyle name="Normal 8 3 2 2 2 2 2 7" xfId="39723"/>
    <cellStyle name="Normal 8 3 2 2 2 2 3" xfId="39724"/>
    <cellStyle name="Normal 8 3 2 2 2 2 3 2" xfId="39725"/>
    <cellStyle name="Normal 8 3 2 2 2 2 3 3" xfId="39726"/>
    <cellStyle name="Normal 8 3 2 2 2 2 4" xfId="39727"/>
    <cellStyle name="Normal 8 3 2 2 2 2 4 2" xfId="39728"/>
    <cellStyle name="Normal 8 3 2 2 2 2 4 3" xfId="39729"/>
    <cellStyle name="Normal 8 3 2 2 2 2 5" xfId="39730"/>
    <cellStyle name="Normal 8 3 2 2 2 2 5 2" xfId="39731"/>
    <cellStyle name="Normal 8 3 2 2 2 2 5 3" xfId="39732"/>
    <cellStyle name="Normal 8 3 2 2 2 2 6" xfId="39733"/>
    <cellStyle name="Normal 8 3 2 2 2 2 6 2" xfId="39734"/>
    <cellStyle name="Normal 8 3 2 2 2 2 6 3" xfId="39735"/>
    <cellStyle name="Normal 8 3 2 2 2 2 7" xfId="39736"/>
    <cellStyle name="Normal 8 3 2 2 2 2 8" xfId="39737"/>
    <cellStyle name="Normal 8 3 2 2 2 3" xfId="39738"/>
    <cellStyle name="Normal 8 3 2 2 2 3 2" xfId="39739"/>
    <cellStyle name="Normal 8 3 2 2 2 3 2 2" xfId="39740"/>
    <cellStyle name="Normal 8 3 2 2 2 3 2 3" xfId="39741"/>
    <cellStyle name="Normal 8 3 2 2 2 3 3" xfId="39742"/>
    <cellStyle name="Normal 8 3 2 2 2 3 3 2" xfId="39743"/>
    <cellStyle name="Normal 8 3 2 2 2 3 3 3" xfId="39744"/>
    <cellStyle name="Normal 8 3 2 2 2 3 4" xfId="39745"/>
    <cellStyle name="Normal 8 3 2 2 2 3 4 2" xfId="39746"/>
    <cellStyle name="Normal 8 3 2 2 2 3 4 3" xfId="39747"/>
    <cellStyle name="Normal 8 3 2 2 2 3 5" xfId="39748"/>
    <cellStyle name="Normal 8 3 2 2 2 3 5 2" xfId="39749"/>
    <cellStyle name="Normal 8 3 2 2 2 3 5 3" xfId="39750"/>
    <cellStyle name="Normal 8 3 2 2 2 3 6" xfId="39751"/>
    <cellStyle name="Normal 8 3 2 2 2 3 7" xfId="39752"/>
    <cellStyle name="Normal 8 3 2 2 2 4" xfId="39753"/>
    <cellStyle name="Normal 8 3 2 2 2 4 2" xfId="39754"/>
    <cellStyle name="Normal 8 3 2 2 2 4 2 2" xfId="39755"/>
    <cellStyle name="Normal 8 3 2 2 2 4 2 3" xfId="39756"/>
    <cellStyle name="Normal 8 3 2 2 2 4 3" xfId="39757"/>
    <cellStyle name="Normal 8 3 2 2 2 4 3 2" xfId="39758"/>
    <cellStyle name="Normal 8 3 2 2 2 4 3 3" xfId="39759"/>
    <cellStyle name="Normal 8 3 2 2 2 4 4" xfId="39760"/>
    <cellStyle name="Normal 8 3 2 2 2 4 4 2" xfId="39761"/>
    <cellStyle name="Normal 8 3 2 2 2 4 4 3" xfId="39762"/>
    <cellStyle name="Normal 8 3 2 2 2 4 5" xfId="39763"/>
    <cellStyle name="Normal 8 3 2 2 2 4 5 2" xfId="39764"/>
    <cellStyle name="Normal 8 3 2 2 2 4 5 3" xfId="39765"/>
    <cellStyle name="Normal 8 3 2 2 2 4 6" xfId="39766"/>
    <cellStyle name="Normal 8 3 2 2 2 4 7" xfId="39767"/>
    <cellStyle name="Normal 8 3 2 2 2 5" xfId="39768"/>
    <cellStyle name="Normal 8 3 2 2 2 5 2" xfId="39769"/>
    <cellStyle name="Normal 8 3 2 2 2 5 2 2" xfId="39770"/>
    <cellStyle name="Normal 8 3 2 2 2 5 2 3" xfId="39771"/>
    <cellStyle name="Normal 8 3 2 2 2 5 3" xfId="39772"/>
    <cellStyle name="Normal 8 3 2 2 2 5 3 2" xfId="39773"/>
    <cellStyle name="Normal 8 3 2 2 2 5 3 3" xfId="39774"/>
    <cellStyle name="Normal 8 3 2 2 2 5 4" xfId="39775"/>
    <cellStyle name="Normal 8 3 2 2 2 5 4 2" xfId="39776"/>
    <cellStyle name="Normal 8 3 2 2 2 5 4 3" xfId="39777"/>
    <cellStyle name="Normal 8 3 2 2 2 5 5" xfId="39778"/>
    <cellStyle name="Normal 8 3 2 2 2 5 5 2" xfId="39779"/>
    <cellStyle name="Normal 8 3 2 2 2 5 5 3" xfId="39780"/>
    <cellStyle name="Normal 8 3 2 2 2 5 6" xfId="39781"/>
    <cellStyle name="Normal 8 3 2 2 2 5 7" xfId="39782"/>
    <cellStyle name="Normal 8 3 2 2 2 6" xfId="39783"/>
    <cellStyle name="Normal 8 3 2 2 2 6 2" xfId="39784"/>
    <cellStyle name="Normal 8 3 2 2 2 6 3" xfId="39785"/>
    <cellStyle name="Normal 8 3 2 2 2 7" xfId="39786"/>
    <cellStyle name="Normal 8 3 2 2 2 7 2" xfId="39787"/>
    <cellStyle name="Normal 8 3 2 2 2 7 3" xfId="39788"/>
    <cellStyle name="Normal 8 3 2 2 2 8" xfId="39789"/>
    <cellStyle name="Normal 8 3 2 2 2 8 2" xfId="39790"/>
    <cellStyle name="Normal 8 3 2 2 2 8 3" xfId="39791"/>
    <cellStyle name="Normal 8 3 2 2 2 9" xfId="39792"/>
    <cellStyle name="Normal 8 3 2 2 2 9 2" xfId="39793"/>
    <cellStyle name="Normal 8 3 2 2 2 9 3" xfId="39794"/>
    <cellStyle name="Normal 8 3 2 2 3" xfId="39795"/>
    <cellStyle name="Normal 8 3 2 2 3 2" xfId="39796"/>
    <cellStyle name="Normal 8 3 2 2 3 2 2" xfId="39797"/>
    <cellStyle name="Normal 8 3 2 2 3 2 2 2" xfId="39798"/>
    <cellStyle name="Normal 8 3 2 2 3 2 2 3" xfId="39799"/>
    <cellStyle name="Normal 8 3 2 2 3 2 3" xfId="39800"/>
    <cellStyle name="Normal 8 3 2 2 3 2 3 2" xfId="39801"/>
    <cellStyle name="Normal 8 3 2 2 3 2 3 3" xfId="39802"/>
    <cellStyle name="Normal 8 3 2 2 3 2 4" xfId="39803"/>
    <cellStyle name="Normal 8 3 2 2 3 2 4 2" xfId="39804"/>
    <cellStyle name="Normal 8 3 2 2 3 2 4 3" xfId="39805"/>
    <cellStyle name="Normal 8 3 2 2 3 2 5" xfId="39806"/>
    <cellStyle name="Normal 8 3 2 2 3 2 5 2" xfId="39807"/>
    <cellStyle name="Normal 8 3 2 2 3 2 5 3" xfId="39808"/>
    <cellStyle name="Normal 8 3 2 2 3 2 6" xfId="39809"/>
    <cellStyle name="Normal 8 3 2 2 3 2 7" xfId="39810"/>
    <cellStyle name="Normal 8 3 2 2 3 3" xfId="39811"/>
    <cellStyle name="Normal 8 3 2 2 3 3 2" xfId="39812"/>
    <cellStyle name="Normal 8 3 2 2 3 3 3" xfId="39813"/>
    <cellStyle name="Normal 8 3 2 2 3 4" xfId="39814"/>
    <cellStyle name="Normal 8 3 2 2 3 4 2" xfId="39815"/>
    <cellStyle name="Normal 8 3 2 2 3 4 3" xfId="39816"/>
    <cellStyle name="Normal 8 3 2 2 3 5" xfId="39817"/>
    <cellStyle name="Normal 8 3 2 2 3 5 2" xfId="39818"/>
    <cellStyle name="Normal 8 3 2 2 3 5 3" xfId="39819"/>
    <cellStyle name="Normal 8 3 2 2 3 6" xfId="39820"/>
    <cellStyle name="Normal 8 3 2 2 3 6 2" xfId="39821"/>
    <cellStyle name="Normal 8 3 2 2 3 6 3" xfId="39822"/>
    <cellStyle name="Normal 8 3 2 2 3 7" xfId="39823"/>
    <cellStyle name="Normal 8 3 2 2 3 8" xfId="39824"/>
    <cellStyle name="Normal 8 3 2 2 4" xfId="39825"/>
    <cellStyle name="Normal 8 3 2 2 4 2" xfId="39826"/>
    <cellStyle name="Normal 8 3 2 2 4 2 2" xfId="39827"/>
    <cellStyle name="Normal 8 3 2 2 4 2 2 2" xfId="39828"/>
    <cellStyle name="Normal 8 3 2 2 4 2 2 3" xfId="39829"/>
    <cellStyle name="Normal 8 3 2 2 4 2 3" xfId="39830"/>
    <cellStyle name="Normal 8 3 2 2 4 2 3 2" xfId="39831"/>
    <cellStyle name="Normal 8 3 2 2 4 2 3 3" xfId="39832"/>
    <cellStyle name="Normal 8 3 2 2 4 2 4" xfId="39833"/>
    <cellStyle name="Normal 8 3 2 2 4 2 4 2" xfId="39834"/>
    <cellStyle name="Normal 8 3 2 2 4 2 4 3" xfId="39835"/>
    <cellStyle name="Normal 8 3 2 2 4 2 5" xfId="39836"/>
    <cellStyle name="Normal 8 3 2 2 4 2 5 2" xfId="39837"/>
    <cellStyle name="Normal 8 3 2 2 4 2 5 3" xfId="39838"/>
    <cellStyle name="Normal 8 3 2 2 4 2 6" xfId="39839"/>
    <cellStyle name="Normal 8 3 2 2 4 2 7" xfId="39840"/>
    <cellStyle name="Normal 8 3 2 2 4 3" xfId="39841"/>
    <cellStyle name="Normal 8 3 2 2 4 3 2" xfId="39842"/>
    <cellStyle name="Normal 8 3 2 2 4 3 3" xfId="39843"/>
    <cellStyle name="Normal 8 3 2 2 4 4" xfId="39844"/>
    <cellStyle name="Normal 8 3 2 2 4 4 2" xfId="39845"/>
    <cellStyle name="Normal 8 3 2 2 4 4 3" xfId="39846"/>
    <cellStyle name="Normal 8 3 2 2 4 5" xfId="39847"/>
    <cellStyle name="Normal 8 3 2 2 4 5 2" xfId="39848"/>
    <cellStyle name="Normal 8 3 2 2 4 5 3" xfId="39849"/>
    <cellStyle name="Normal 8 3 2 2 4 6" xfId="39850"/>
    <cellStyle name="Normal 8 3 2 2 4 6 2" xfId="39851"/>
    <cellStyle name="Normal 8 3 2 2 4 6 3" xfId="39852"/>
    <cellStyle name="Normal 8 3 2 2 4 7" xfId="39853"/>
    <cellStyle name="Normal 8 3 2 2 4 8" xfId="39854"/>
    <cellStyle name="Normal 8 3 2 2 5" xfId="39855"/>
    <cellStyle name="Normal 8 3 2 2 5 2" xfId="39856"/>
    <cellStyle name="Normal 8 3 2 2 5 2 2" xfId="39857"/>
    <cellStyle name="Normal 8 3 2 2 5 2 3" xfId="39858"/>
    <cellStyle name="Normal 8 3 2 2 5 3" xfId="39859"/>
    <cellStyle name="Normal 8 3 2 2 5 3 2" xfId="39860"/>
    <cellStyle name="Normal 8 3 2 2 5 3 3" xfId="39861"/>
    <cellStyle name="Normal 8 3 2 2 5 4" xfId="39862"/>
    <cellStyle name="Normal 8 3 2 2 5 4 2" xfId="39863"/>
    <cellStyle name="Normal 8 3 2 2 5 4 3" xfId="39864"/>
    <cellStyle name="Normal 8 3 2 2 5 5" xfId="39865"/>
    <cellStyle name="Normal 8 3 2 2 5 5 2" xfId="39866"/>
    <cellStyle name="Normal 8 3 2 2 5 5 3" xfId="39867"/>
    <cellStyle name="Normal 8 3 2 2 5 6" xfId="39868"/>
    <cellStyle name="Normal 8 3 2 2 5 7" xfId="39869"/>
    <cellStyle name="Normal 8 3 2 2 6" xfId="39870"/>
    <cellStyle name="Normal 8 3 2 2 6 2" xfId="39871"/>
    <cellStyle name="Normal 8 3 2 2 6 2 2" xfId="39872"/>
    <cellStyle name="Normal 8 3 2 2 6 2 3" xfId="39873"/>
    <cellStyle name="Normal 8 3 2 2 6 3" xfId="39874"/>
    <cellStyle name="Normal 8 3 2 2 6 3 2" xfId="39875"/>
    <cellStyle name="Normal 8 3 2 2 6 3 3" xfId="39876"/>
    <cellStyle name="Normal 8 3 2 2 6 4" xfId="39877"/>
    <cellStyle name="Normal 8 3 2 2 6 4 2" xfId="39878"/>
    <cellStyle name="Normal 8 3 2 2 6 4 3" xfId="39879"/>
    <cellStyle name="Normal 8 3 2 2 6 5" xfId="39880"/>
    <cellStyle name="Normal 8 3 2 2 6 5 2" xfId="39881"/>
    <cellStyle name="Normal 8 3 2 2 6 5 3" xfId="39882"/>
    <cellStyle name="Normal 8 3 2 2 6 6" xfId="39883"/>
    <cellStyle name="Normal 8 3 2 2 6 7" xfId="39884"/>
    <cellStyle name="Normal 8 3 2 2 7" xfId="39885"/>
    <cellStyle name="Normal 8 3 2 2 7 2" xfId="39886"/>
    <cellStyle name="Normal 8 3 2 2 7 2 2" xfId="39887"/>
    <cellStyle name="Normal 8 3 2 2 7 2 3" xfId="39888"/>
    <cellStyle name="Normal 8 3 2 2 7 3" xfId="39889"/>
    <cellStyle name="Normal 8 3 2 2 7 3 2" xfId="39890"/>
    <cellStyle name="Normal 8 3 2 2 7 3 3" xfId="39891"/>
    <cellStyle name="Normal 8 3 2 2 7 4" xfId="39892"/>
    <cellStyle name="Normal 8 3 2 2 7 4 2" xfId="39893"/>
    <cellStyle name="Normal 8 3 2 2 7 4 3" xfId="39894"/>
    <cellStyle name="Normal 8 3 2 2 7 5" xfId="39895"/>
    <cellStyle name="Normal 8 3 2 2 7 5 2" xfId="39896"/>
    <cellStyle name="Normal 8 3 2 2 7 5 3" xfId="39897"/>
    <cellStyle name="Normal 8 3 2 2 7 6" xfId="39898"/>
    <cellStyle name="Normal 8 3 2 2 7 7" xfId="39899"/>
    <cellStyle name="Normal 8 3 2 2 8" xfId="39900"/>
    <cellStyle name="Normal 8 3 2 2 8 2" xfId="39901"/>
    <cellStyle name="Normal 8 3 2 2 8 2 2" xfId="39902"/>
    <cellStyle name="Normal 8 3 2 2 8 2 3" xfId="39903"/>
    <cellStyle name="Normal 8 3 2 2 8 3" xfId="39904"/>
    <cellStyle name="Normal 8 3 2 2 8 3 2" xfId="39905"/>
    <cellStyle name="Normal 8 3 2 2 8 3 3" xfId="39906"/>
    <cellStyle name="Normal 8 3 2 2 8 4" xfId="39907"/>
    <cellStyle name="Normal 8 3 2 2 8 4 2" xfId="39908"/>
    <cellStyle name="Normal 8 3 2 2 8 4 3" xfId="39909"/>
    <cellStyle name="Normal 8 3 2 2 8 5" xfId="39910"/>
    <cellStyle name="Normal 8 3 2 2 8 5 2" xfId="39911"/>
    <cellStyle name="Normal 8 3 2 2 8 5 3" xfId="39912"/>
    <cellStyle name="Normal 8 3 2 2 8 6" xfId="39913"/>
    <cellStyle name="Normal 8 3 2 2 8 7" xfId="39914"/>
    <cellStyle name="Normal 8 3 2 2 9" xfId="39915"/>
    <cellStyle name="Normal 8 3 2 2 9 2" xfId="39916"/>
    <cellStyle name="Normal 8 3 2 2 9 3" xfId="39917"/>
    <cellStyle name="Normal 8 3 2 3" xfId="39918"/>
    <cellStyle name="Normal 8 3 2 3 10" xfId="39919"/>
    <cellStyle name="Normal 8 3 2 3 11" xfId="39920"/>
    <cellStyle name="Normal 8 3 2 3 2" xfId="39921"/>
    <cellStyle name="Normal 8 3 2 3 2 2" xfId="39922"/>
    <cellStyle name="Normal 8 3 2 3 2 2 2" xfId="39923"/>
    <cellStyle name="Normal 8 3 2 3 2 2 2 2" xfId="39924"/>
    <cellStyle name="Normal 8 3 2 3 2 2 2 3" xfId="39925"/>
    <cellStyle name="Normal 8 3 2 3 2 2 3" xfId="39926"/>
    <cellStyle name="Normal 8 3 2 3 2 2 3 2" xfId="39927"/>
    <cellStyle name="Normal 8 3 2 3 2 2 3 3" xfId="39928"/>
    <cellStyle name="Normal 8 3 2 3 2 2 4" xfId="39929"/>
    <cellStyle name="Normal 8 3 2 3 2 2 4 2" xfId="39930"/>
    <cellStyle name="Normal 8 3 2 3 2 2 4 3" xfId="39931"/>
    <cellStyle name="Normal 8 3 2 3 2 2 5" xfId="39932"/>
    <cellStyle name="Normal 8 3 2 3 2 2 5 2" xfId="39933"/>
    <cellStyle name="Normal 8 3 2 3 2 2 5 3" xfId="39934"/>
    <cellStyle name="Normal 8 3 2 3 2 2 6" xfId="39935"/>
    <cellStyle name="Normal 8 3 2 3 2 2 7" xfId="39936"/>
    <cellStyle name="Normal 8 3 2 3 2 3" xfId="39937"/>
    <cellStyle name="Normal 8 3 2 3 2 3 2" xfId="39938"/>
    <cellStyle name="Normal 8 3 2 3 2 3 3" xfId="39939"/>
    <cellStyle name="Normal 8 3 2 3 2 4" xfId="39940"/>
    <cellStyle name="Normal 8 3 2 3 2 4 2" xfId="39941"/>
    <cellStyle name="Normal 8 3 2 3 2 4 3" xfId="39942"/>
    <cellStyle name="Normal 8 3 2 3 2 5" xfId="39943"/>
    <cellStyle name="Normal 8 3 2 3 2 5 2" xfId="39944"/>
    <cellStyle name="Normal 8 3 2 3 2 5 3" xfId="39945"/>
    <cellStyle name="Normal 8 3 2 3 2 6" xfId="39946"/>
    <cellStyle name="Normal 8 3 2 3 2 6 2" xfId="39947"/>
    <cellStyle name="Normal 8 3 2 3 2 6 3" xfId="39948"/>
    <cellStyle name="Normal 8 3 2 3 2 7" xfId="39949"/>
    <cellStyle name="Normal 8 3 2 3 2 8" xfId="39950"/>
    <cellStyle name="Normal 8 3 2 3 3" xfId="39951"/>
    <cellStyle name="Normal 8 3 2 3 3 2" xfId="39952"/>
    <cellStyle name="Normal 8 3 2 3 3 2 2" xfId="39953"/>
    <cellStyle name="Normal 8 3 2 3 3 2 3" xfId="39954"/>
    <cellStyle name="Normal 8 3 2 3 3 3" xfId="39955"/>
    <cellStyle name="Normal 8 3 2 3 3 3 2" xfId="39956"/>
    <cellStyle name="Normal 8 3 2 3 3 3 3" xfId="39957"/>
    <cellStyle name="Normal 8 3 2 3 3 4" xfId="39958"/>
    <cellStyle name="Normal 8 3 2 3 3 4 2" xfId="39959"/>
    <cellStyle name="Normal 8 3 2 3 3 4 3" xfId="39960"/>
    <cellStyle name="Normal 8 3 2 3 3 5" xfId="39961"/>
    <cellStyle name="Normal 8 3 2 3 3 5 2" xfId="39962"/>
    <cellStyle name="Normal 8 3 2 3 3 5 3" xfId="39963"/>
    <cellStyle name="Normal 8 3 2 3 3 6" xfId="39964"/>
    <cellStyle name="Normal 8 3 2 3 3 7" xfId="39965"/>
    <cellStyle name="Normal 8 3 2 3 4" xfId="39966"/>
    <cellStyle name="Normal 8 3 2 3 4 2" xfId="39967"/>
    <cellStyle name="Normal 8 3 2 3 4 2 2" xfId="39968"/>
    <cellStyle name="Normal 8 3 2 3 4 2 3" xfId="39969"/>
    <cellStyle name="Normal 8 3 2 3 4 3" xfId="39970"/>
    <cellStyle name="Normal 8 3 2 3 4 3 2" xfId="39971"/>
    <cellStyle name="Normal 8 3 2 3 4 3 3" xfId="39972"/>
    <cellStyle name="Normal 8 3 2 3 4 4" xfId="39973"/>
    <cellStyle name="Normal 8 3 2 3 4 4 2" xfId="39974"/>
    <cellStyle name="Normal 8 3 2 3 4 4 3" xfId="39975"/>
    <cellStyle name="Normal 8 3 2 3 4 5" xfId="39976"/>
    <cellStyle name="Normal 8 3 2 3 4 5 2" xfId="39977"/>
    <cellStyle name="Normal 8 3 2 3 4 5 3" xfId="39978"/>
    <cellStyle name="Normal 8 3 2 3 4 6" xfId="39979"/>
    <cellStyle name="Normal 8 3 2 3 4 7" xfId="39980"/>
    <cellStyle name="Normal 8 3 2 3 5" xfId="39981"/>
    <cellStyle name="Normal 8 3 2 3 5 2" xfId="39982"/>
    <cellStyle name="Normal 8 3 2 3 5 2 2" xfId="39983"/>
    <cellStyle name="Normal 8 3 2 3 5 2 3" xfId="39984"/>
    <cellStyle name="Normal 8 3 2 3 5 3" xfId="39985"/>
    <cellStyle name="Normal 8 3 2 3 5 3 2" xfId="39986"/>
    <cellStyle name="Normal 8 3 2 3 5 3 3" xfId="39987"/>
    <cellStyle name="Normal 8 3 2 3 5 4" xfId="39988"/>
    <cellStyle name="Normal 8 3 2 3 5 4 2" xfId="39989"/>
    <cellStyle name="Normal 8 3 2 3 5 4 3" xfId="39990"/>
    <cellStyle name="Normal 8 3 2 3 5 5" xfId="39991"/>
    <cellStyle name="Normal 8 3 2 3 5 5 2" xfId="39992"/>
    <cellStyle name="Normal 8 3 2 3 5 5 3" xfId="39993"/>
    <cellStyle name="Normal 8 3 2 3 5 6" xfId="39994"/>
    <cellStyle name="Normal 8 3 2 3 5 7" xfId="39995"/>
    <cellStyle name="Normal 8 3 2 3 6" xfId="39996"/>
    <cellStyle name="Normal 8 3 2 3 6 2" xfId="39997"/>
    <cellStyle name="Normal 8 3 2 3 6 3" xfId="39998"/>
    <cellStyle name="Normal 8 3 2 3 7" xfId="39999"/>
    <cellStyle name="Normal 8 3 2 3 7 2" xfId="40000"/>
    <cellStyle name="Normal 8 3 2 3 7 3" xfId="40001"/>
    <cellStyle name="Normal 8 3 2 3 8" xfId="40002"/>
    <cellStyle name="Normal 8 3 2 3 8 2" xfId="40003"/>
    <cellStyle name="Normal 8 3 2 3 8 3" xfId="40004"/>
    <cellStyle name="Normal 8 3 2 3 9" xfId="40005"/>
    <cellStyle name="Normal 8 3 2 3 9 2" xfId="40006"/>
    <cellStyle name="Normal 8 3 2 3 9 3" xfId="40007"/>
    <cellStyle name="Normal 8 3 2 4" xfId="40008"/>
    <cellStyle name="Normal 8 3 2 4 2" xfId="40009"/>
    <cellStyle name="Normal 8 3 2 4 2 2" xfId="40010"/>
    <cellStyle name="Normal 8 3 2 4 2 2 2" xfId="40011"/>
    <cellStyle name="Normal 8 3 2 4 2 2 3" xfId="40012"/>
    <cellStyle name="Normal 8 3 2 4 2 3" xfId="40013"/>
    <cellStyle name="Normal 8 3 2 4 2 3 2" xfId="40014"/>
    <cellStyle name="Normal 8 3 2 4 2 3 3" xfId="40015"/>
    <cellStyle name="Normal 8 3 2 4 2 4" xfId="40016"/>
    <cellStyle name="Normal 8 3 2 4 2 4 2" xfId="40017"/>
    <cellStyle name="Normal 8 3 2 4 2 4 3" xfId="40018"/>
    <cellStyle name="Normal 8 3 2 4 2 5" xfId="40019"/>
    <cellStyle name="Normal 8 3 2 4 2 5 2" xfId="40020"/>
    <cellStyle name="Normal 8 3 2 4 2 5 3" xfId="40021"/>
    <cellStyle name="Normal 8 3 2 4 2 6" xfId="40022"/>
    <cellStyle name="Normal 8 3 2 4 2 7" xfId="40023"/>
    <cellStyle name="Normal 8 3 2 4 3" xfId="40024"/>
    <cellStyle name="Normal 8 3 2 4 3 2" xfId="40025"/>
    <cellStyle name="Normal 8 3 2 4 3 3" xfId="40026"/>
    <cellStyle name="Normal 8 3 2 4 4" xfId="40027"/>
    <cellStyle name="Normal 8 3 2 4 4 2" xfId="40028"/>
    <cellStyle name="Normal 8 3 2 4 4 3" xfId="40029"/>
    <cellStyle name="Normal 8 3 2 4 5" xfId="40030"/>
    <cellStyle name="Normal 8 3 2 4 5 2" xfId="40031"/>
    <cellStyle name="Normal 8 3 2 4 5 3" xfId="40032"/>
    <cellStyle name="Normal 8 3 2 4 6" xfId="40033"/>
    <cellStyle name="Normal 8 3 2 4 6 2" xfId="40034"/>
    <cellStyle name="Normal 8 3 2 4 6 3" xfId="40035"/>
    <cellStyle name="Normal 8 3 2 4 7" xfId="40036"/>
    <cellStyle name="Normal 8 3 2 4 8" xfId="40037"/>
    <cellStyle name="Normal 8 3 2 5" xfId="40038"/>
    <cellStyle name="Normal 8 3 2 5 2" xfId="40039"/>
    <cellStyle name="Normal 8 3 2 5 2 2" xfId="40040"/>
    <cellStyle name="Normal 8 3 2 5 2 2 2" xfId="40041"/>
    <cellStyle name="Normal 8 3 2 5 2 2 3" xfId="40042"/>
    <cellStyle name="Normal 8 3 2 5 2 3" xfId="40043"/>
    <cellStyle name="Normal 8 3 2 5 2 3 2" xfId="40044"/>
    <cellStyle name="Normal 8 3 2 5 2 3 3" xfId="40045"/>
    <cellStyle name="Normal 8 3 2 5 2 4" xfId="40046"/>
    <cellStyle name="Normal 8 3 2 5 2 4 2" xfId="40047"/>
    <cellStyle name="Normal 8 3 2 5 2 4 3" xfId="40048"/>
    <cellStyle name="Normal 8 3 2 5 2 5" xfId="40049"/>
    <cellStyle name="Normal 8 3 2 5 2 5 2" xfId="40050"/>
    <cellStyle name="Normal 8 3 2 5 2 5 3" xfId="40051"/>
    <cellStyle name="Normal 8 3 2 5 2 6" xfId="40052"/>
    <cellStyle name="Normal 8 3 2 5 2 7" xfId="40053"/>
    <cellStyle name="Normal 8 3 2 5 3" xfId="40054"/>
    <cellStyle name="Normal 8 3 2 5 3 2" xfId="40055"/>
    <cellStyle name="Normal 8 3 2 5 3 3" xfId="40056"/>
    <cellStyle name="Normal 8 3 2 5 4" xfId="40057"/>
    <cellStyle name="Normal 8 3 2 5 4 2" xfId="40058"/>
    <cellStyle name="Normal 8 3 2 5 4 3" xfId="40059"/>
    <cellStyle name="Normal 8 3 2 5 5" xfId="40060"/>
    <cellStyle name="Normal 8 3 2 5 5 2" xfId="40061"/>
    <cellStyle name="Normal 8 3 2 5 5 3" xfId="40062"/>
    <cellStyle name="Normal 8 3 2 5 6" xfId="40063"/>
    <cellStyle name="Normal 8 3 2 5 6 2" xfId="40064"/>
    <cellStyle name="Normal 8 3 2 5 6 3" xfId="40065"/>
    <cellStyle name="Normal 8 3 2 5 7" xfId="40066"/>
    <cellStyle name="Normal 8 3 2 5 8" xfId="40067"/>
    <cellStyle name="Normal 8 3 2 6" xfId="40068"/>
    <cellStyle name="Normal 8 3 2 6 2" xfId="40069"/>
    <cellStyle name="Normal 8 3 2 6 2 2" xfId="40070"/>
    <cellStyle name="Normal 8 3 2 6 2 3" xfId="40071"/>
    <cellStyle name="Normal 8 3 2 6 3" xfId="40072"/>
    <cellStyle name="Normal 8 3 2 6 3 2" xfId="40073"/>
    <cellStyle name="Normal 8 3 2 6 3 3" xfId="40074"/>
    <cellStyle name="Normal 8 3 2 6 4" xfId="40075"/>
    <cellStyle name="Normal 8 3 2 6 4 2" xfId="40076"/>
    <cellStyle name="Normal 8 3 2 6 4 3" xfId="40077"/>
    <cellStyle name="Normal 8 3 2 6 5" xfId="40078"/>
    <cellStyle name="Normal 8 3 2 6 5 2" xfId="40079"/>
    <cellStyle name="Normal 8 3 2 6 5 3" xfId="40080"/>
    <cellStyle name="Normal 8 3 2 6 6" xfId="40081"/>
    <cellStyle name="Normal 8 3 2 6 7" xfId="40082"/>
    <cellStyle name="Normal 8 3 2 7" xfId="40083"/>
    <cellStyle name="Normal 8 3 2 7 2" xfId="40084"/>
    <cellStyle name="Normal 8 3 2 7 2 2" xfId="40085"/>
    <cellStyle name="Normal 8 3 2 7 2 3" xfId="40086"/>
    <cellStyle name="Normal 8 3 2 7 3" xfId="40087"/>
    <cellStyle name="Normal 8 3 2 7 3 2" xfId="40088"/>
    <cellStyle name="Normal 8 3 2 7 3 3" xfId="40089"/>
    <cellStyle name="Normal 8 3 2 7 4" xfId="40090"/>
    <cellStyle name="Normal 8 3 2 7 4 2" xfId="40091"/>
    <cellStyle name="Normal 8 3 2 7 4 3" xfId="40092"/>
    <cellStyle name="Normal 8 3 2 7 5" xfId="40093"/>
    <cellStyle name="Normal 8 3 2 7 5 2" xfId="40094"/>
    <cellStyle name="Normal 8 3 2 7 5 3" xfId="40095"/>
    <cellStyle name="Normal 8 3 2 7 6" xfId="40096"/>
    <cellStyle name="Normal 8 3 2 7 7" xfId="40097"/>
    <cellStyle name="Normal 8 3 2 8" xfId="40098"/>
    <cellStyle name="Normal 8 3 2 8 2" xfId="40099"/>
    <cellStyle name="Normal 8 3 2 8 2 2" xfId="40100"/>
    <cellStyle name="Normal 8 3 2 8 2 3" xfId="40101"/>
    <cellStyle name="Normal 8 3 2 8 3" xfId="40102"/>
    <cellStyle name="Normal 8 3 2 8 3 2" xfId="40103"/>
    <cellStyle name="Normal 8 3 2 8 3 3" xfId="40104"/>
    <cellStyle name="Normal 8 3 2 8 4" xfId="40105"/>
    <cellStyle name="Normal 8 3 2 8 4 2" xfId="40106"/>
    <cellStyle name="Normal 8 3 2 8 4 3" xfId="40107"/>
    <cellStyle name="Normal 8 3 2 8 5" xfId="40108"/>
    <cellStyle name="Normal 8 3 2 8 5 2" xfId="40109"/>
    <cellStyle name="Normal 8 3 2 8 5 3" xfId="40110"/>
    <cellStyle name="Normal 8 3 2 8 6" xfId="40111"/>
    <cellStyle name="Normal 8 3 2 8 7" xfId="40112"/>
    <cellStyle name="Normal 8 3 2 9" xfId="40113"/>
    <cellStyle name="Normal 8 3 2 9 2" xfId="40114"/>
    <cellStyle name="Normal 8 3 2 9 2 2" xfId="40115"/>
    <cellStyle name="Normal 8 3 2 9 2 3" xfId="40116"/>
    <cellStyle name="Normal 8 3 2 9 3" xfId="40117"/>
    <cellStyle name="Normal 8 3 2 9 3 2" xfId="40118"/>
    <cellStyle name="Normal 8 3 2 9 3 3" xfId="40119"/>
    <cellStyle name="Normal 8 3 2 9 4" xfId="40120"/>
    <cellStyle name="Normal 8 3 2 9 4 2" xfId="40121"/>
    <cellStyle name="Normal 8 3 2 9 4 3" xfId="40122"/>
    <cellStyle name="Normal 8 3 2 9 5" xfId="40123"/>
    <cellStyle name="Normal 8 3 2 9 5 2" xfId="40124"/>
    <cellStyle name="Normal 8 3 2 9 5 3" xfId="40125"/>
    <cellStyle name="Normal 8 3 2 9 6" xfId="40126"/>
    <cellStyle name="Normal 8 3 2 9 7" xfId="40127"/>
    <cellStyle name="Normal 8 3 3" xfId="1263"/>
    <cellStyle name="Normal 8 3 3 10" xfId="40128"/>
    <cellStyle name="Normal 8 3 3 10 2" xfId="40129"/>
    <cellStyle name="Normal 8 3 3 10 3" xfId="40130"/>
    <cellStyle name="Normal 8 3 3 11" xfId="40131"/>
    <cellStyle name="Normal 8 3 3 11 2" xfId="40132"/>
    <cellStyle name="Normal 8 3 3 11 3" xfId="40133"/>
    <cellStyle name="Normal 8 3 3 12" xfId="40134"/>
    <cellStyle name="Normal 8 3 3 12 2" xfId="40135"/>
    <cellStyle name="Normal 8 3 3 12 3" xfId="40136"/>
    <cellStyle name="Normal 8 3 3 13" xfId="40137"/>
    <cellStyle name="Normal 8 3 3 14" xfId="40138"/>
    <cellStyle name="Normal 8 3 3 2" xfId="40139"/>
    <cellStyle name="Normal 8 3 3 2 10" xfId="40140"/>
    <cellStyle name="Normal 8 3 3 2 11" xfId="40141"/>
    <cellStyle name="Normal 8 3 3 2 2" xfId="40142"/>
    <cellStyle name="Normal 8 3 3 2 2 2" xfId="40143"/>
    <cellStyle name="Normal 8 3 3 2 2 2 2" xfId="40144"/>
    <cellStyle name="Normal 8 3 3 2 2 2 2 2" xfId="40145"/>
    <cellStyle name="Normal 8 3 3 2 2 2 2 3" xfId="40146"/>
    <cellStyle name="Normal 8 3 3 2 2 2 3" xfId="40147"/>
    <cellStyle name="Normal 8 3 3 2 2 2 3 2" xfId="40148"/>
    <cellStyle name="Normal 8 3 3 2 2 2 3 3" xfId="40149"/>
    <cellStyle name="Normal 8 3 3 2 2 2 4" xfId="40150"/>
    <cellStyle name="Normal 8 3 3 2 2 2 4 2" xfId="40151"/>
    <cellStyle name="Normal 8 3 3 2 2 2 4 3" xfId="40152"/>
    <cellStyle name="Normal 8 3 3 2 2 2 5" xfId="40153"/>
    <cellStyle name="Normal 8 3 3 2 2 2 5 2" xfId="40154"/>
    <cellStyle name="Normal 8 3 3 2 2 2 5 3" xfId="40155"/>
    <cellStyle name="Normal 8 3 3 2 2 2 6" xfId="40156"/>
    <cellStyle name="Normal 8 3 3 2 2 2 7" xfId="40157"/>
    <cellStyle name="Normal 8 3 3 2 2 3" xfId="40158"/>
    <cellStyle name="Normal 8 3 3 2 2 3 2" xfId="40159"/>
    <cellStyle name="Normal 8 3 3 2 2 3 3" xfId="40160"/>
    <cellStyle name="Normal 8 3 3 2 2 4" xfId="40161"/>
    <cellStyle name="Normal 8 3 3 2 2 4 2" xfId="40162"/>
    <cellStyle name="Normal 8 3 3 2 2 4 3" xfId="40163"/>
    <cellStyle name="Normal 8 3 3 2 2 5" xfId="40164"/>
    <cellStyle name="Normal 8 3 3 2 2 5 2" xfId="40165"/>
    <cellStyle name="Normal 8 3 3 2 2 5 3" xfId="40166"/>
    <cellStyle name="Normal 8 3 3 2 2 6" xfId="40167"/>
    <cellStyle name="Normal 8 3 3 2 2 6 2" xfId="40168"/>
    <cellStyle name="Normal 8 3 3 2 2 6 3" xfId="40169"/>
    <cellStyle name="Normal 8 3 3 2 2 7" xfId="40170"/>
    <cellStyle name="Normal 8 3 3 2 2 8" xfId="40171"/>
    <cellStyle name="Normal 8 3 3 2 3" xfId="40172"/>
    <cellStyle name="Normal 8 3 3 2 3 2" xfId="40173"/>
    <cellStyle name="Normal 8 3 3 2 3 2 2" xfId="40174"/>
    <cellStyle name="Normal 8 3 3 2 3 2 3" xfId="40175"/>
    <cellStyle name="Normal 8 3 3 2 3 3" xfId="40176"/>
    <cellStyle name="Normal 8 3 3 2 3 3 2" xfId="40177"/>
    <cellStyle name="Normal 8 3 3 2 3 3 3" xfId="40178"/>
    <cellStyle name="Normal 8 3 3 2 3 4" xfId="40179"/>
    <cellStyle name="Normal 8 3 3 2 3 4 2" xfId="40180"/>
    <cellStyle name="Normal 8 3 3 2 3 4 3" xfId="40181"/>
    <cellStyle name="Normal 8 3 3 2 3 5" xfId="40182"/>
    <cellStyle name="Normal 8 3 3 2 3 5 2" xfId="40183"/>
    <cellStyle name="Normal 8 3 3 2 3 5 3" xfId="40184"/>
    <cellStyle name="Normal 8 3 3 2 3 6" xfId="40185"/>
    <cellStyle name="Normal 8 3 3 2 3 7" xfId="40186"/>
    <cellStyle name="Normal 8 3 3 2 4" xfId="40187"/>
    <cellStyle name="Normal 8 3 3 2 4 2" xfId="40188"/>
    <cellStyle name="Normal 8 3 3 2 4 2 2" xfId="40189"/>
    <cellStyle name="Normal 8 3 3 2 4 2 3" xfId="40190"/>
    <cellStyle name="Normal 8 3 3 2 4 3" xfId="40191"/>
    <cellStyle name="Normal 8 3 3 2 4 3 2" xfId="40192"/>
    <cellStyle name="Normal 8 3 3 2 4 3 3" xfId="40193"/>
    <cellStyle name="Normal 8 3 3 2 4 4" xfId="40194"/>
    <cellStyle name="Normal 8 3 3 2 4 4 2" xfId="40195"/>
    <cellStyle name="Normal 8 3 3 2 4 4 3" xfId="40196"/>
    <cellStyle name="Normal 8 3 3 2 4 5" xfId="40197"/>
    <cellStyle name="Normal 8 3 3 2 4 5 2" xfId="40198"/>
    <cellStyle name="Normal 8 3 3 2 4 5 3" xfId="40199"/>
    <cellStyle name="Normal 8 3 3 2 4 6" xfId="40200"/>
    <cellStyle name="Normal 8 3 3 2 4 7" xfId="40201"/>
    <cellStyle name="Normal 8 3 3 2 5" xfId="40202"/>
    <cellStyle name="Normal 8 3 3 2 5 2" xfId="40203"/>
    <cellStyle name="Normal 8 3 3 2 5 2 2" xfId="40204"/>
    <cellStyle name="Normal 8 3 3 2 5 2 3" xfId="40205"/>
    <cellStyle name="Normal 8 3 3 2 5 3" xfId="40206"/>
    <cellStyle name="Normal 8 3 3 2 5 3 2" xfId="40207"/>
    <cellStyle name="Normal 8 3 3 2 5 3 3" xfId="40208"/>
    <cellStyle name="Normal 8 3 3 2 5 4" xfId="40209"/>
    <cellStyle name="Normal 8 3 3 2 5 4 2" xfId="40210"/>
    <cellStyle name="Normal 8 3 3 2 5 4 3" xfId="40211"/>
    <cellStyle name="Normal 8 3 3 2 5 5" xfId="40212"/>
    <cellStyle name="Normal 8 3 3 2 5 5 2" xfId="40213"/>
    <cellStyle name="Normal 8 3 3 2 5 5 3" xfId="40214"/>
    <cellStyle name="Normal 8 3 3 2 5 6" xfId="40215"/>
    <cellStyle name="Normal 8 3 3 2 5 7" xfId="40216"/>
    <cellStyle name="Normal 8 3 3 2 6" xfId="40217"/>
    <cellStyle name="Normal 8 3 3 2 6 2" xfId="40218"/>
    <cellStyle name="Normal 8 3 3 2 6 3" xfId="40219"/>
    <cellStyle name="Normal 8 3 3 2 7" xfId="40220"/>
    <cellStyle name="Normal 8 3 3 2 7 2" xfId="40221"/>
    <cellStyle name="Normal 8 3 3 2 7 3" xfId="40222"/>
    <cellStyle name="Normal 8 3 3 2 8" xfId="40223"/>
    <cellStyle name="Normal 8 3 3 2 8 2" xfId="40224"/>
    <cellStyle name="Normal 8 3 3 2 8 3" xfId="40225"/>
    <cellStyle name="Normal 8 3 3 2 9" xfId="40226"/>
    <cellStyle name="Normal 8 3 3 2 9 2" xfId="40227"/>
    <cellStyle name="Normal 8 3 3 2 9 3" xfId="40228"/>
    <cellStyle name="Normal 8 3 3 3" xfId="40229"/>
    <cellStyle name="Normal 8 3 3 3 2" xfId="40230"/>
    <cellStyle name="Normal 8 3 3 3 2 2" xfId="40231"/>
    <cellStyle name="Normal 8 3 3 3 2 2 2" xfId="40232"/>
    <cellStyle name="Normal 8 3 3 3 2 2 3" xfId="40233"/>
    <cellStyle name="Normal 8 3 3 3 2 3" xfId="40234"/>
    <cellStyle name="Normal 8 3 3 3 2 3 2" xfId="40235"/>
    <cellStyle name="Normal 8 3 3 3 2 3 3" xfId="40236"/>
    <cellStyle name="Normal 8 3 3 3 2 4" xfId="40237"/>
    <cellStyle name="Normal 8 3 3 3 2 4 2" xfId="40238"/>
    <cellStyle name="Normal 8 3 3 3 2 4 3" xfId="40239"/>
    <cellStyle name="Normal 8 3 3 3 2 5" xfId="40240"/>
    <cellStyle name="Normal 8 3 3 3 2 5 2" xfId="40241"/>
    <cellStyle name="Normal 8 3 3 3 2 5 3" xfId="40242"/>
    <cellStyle name="Normal 8 3 3 3 2 6" xfId="40243"/>
    <cellStyle name="Normal 8 3 3 3 2 7" xfId="40244"/>
    <cellStyle name="Normal 8 3 3 3 3" xfId="40245"/>
    <cellStyle name="Normal 8 3 3 3 3 2" xfId="40246"/>
    <cellStyle name="Normal 8 3 3 3 3 3" xfId="40247"/>
    <cellStyle name="Normal 8 3 3 3 4" xfId="40248"/>
    <cellStyle name="Normal 8 3 3 3 4 2" xfId="40249"/>
    <cellStyle name="Normal 8 3 3 3 4 3" xfId="40250"/>
    <cellStyle name="Normal 8 3 3 3 5" xfId="40251"/>
    <cellStyle name="Normal 8 3 3 3 5 2" xfId="40252"/>
    <cellStyle name="Normal 8 3 3 3 5 3" xfId="40253"/>
    <cellStyle name="Normal 8 3 3 3 6" xfId="40254"/>
    <cellStyle name="Normal 8 3 3 3 6 2" xfId="40255"/>
    <cellStyle name="Normal 8 3 3 3 6 3" xfId="40256"/>
    <cellStyle name="Normal 8 3 3 3 7" xfId="40257"/>
    <cellStyle name="Normal 8 3 3 3 8" xfId="40258"/>
    <cellStyle name="Normal 8 3 3 4" xfId="40259"/>
    <cellStyle name="Normal 8 3 3 4 2" xfId="40260"/>
    <cellStyle name="Normal 8 3 3 4 2 2" xfId="40261"/>
    <cellStyle name="Normal 8 3 3 4 2 2 2" xfId="40262"/>
    <cellStyle name="Normal 8 3 3 4 2 2 3" xfId="40263"/>
    <cellStyle name="Normal 8 3 3 4 2 3" xfId="40264"/>
    <cellStyle name="Normal 8 3 3 4 2 3 2" xfId="40265"/>
    <cellStyle name="Normal 8 3 3 4 2 3 3" xfId="40266"/>
    <cellStyle name="Normal 8 3 3 4 2 4" xfId="40267"/>
    <cellStyle name="Normal 8 3 3 4 2 4 2" xfId="40268"/>
    <cellStyle name="Normal 8 3 3 4 2 4 3" xfId="40269"/>
    <cellStyle name="Normal 8 3 3 4 2 5" xfId="40270"/>
    <cellStyle name="Normal 8 3 3 4 2 5 2" xfId="40271"/>
    <cellStyle name="Normal 8 3 3 4 2 5 3" xfId="40272"/>
    <cellStyle name="Normal 8 3 3 4 2 6" xfId="40273"/>
    <cellStyle name="Normal 8 3 3 4 2 7" xfId="40274"/>
    <cellStyle name="Normal 8 3 3 4 3" xfId="40275"/>
    <cellStyle name="Normal 8 3 3 4 3 2" xfId="40276"/>
    <cellStyle name="Normal 8 3 3 4 3 3" xfId="40277"/>
    <cellStyle name="Normal 8 3 3 4 4" xfId="40278"/>
    <cellStyle name="Normal 8 3 3 4 4 2" xfId="40279"/>
    <cellStyle name="Normal 8 3 3 4 4 3" xfId="40280"/>
    <cellStyle name="Normal 8 3 3 4 5" xfId="40281"/>
    <cellStyle name="Normal 8 3 3 4 5 2" xfId="40282"/>
    <cellStyle name="Normal 8 3 3 4 5 3" xfId="40283"/>
    <cellStyle name="Normal 8 3 3 4 6" xfId="40284"/>
    <cellStyle name="Normal 8 3 3 4 6 2" xfId="40285"/>
    <cellStyle name="Normal 8 3 3 4 6 3" xfId="40286"/>
    <cellStyle name="Normal 8 3 3 4 7" xfId="40287"/>
    <cellStyle name="Normal 8 3 3 4 8" xfId="40288"/>
    <cellStyle name="Normal 8 3 3 5" xfId="40289"/>
    <cellStyle name="Normal 8 3 3 5 2" xfId="40290"/>
    <cellStyle name="Normal 8 3 3 5 2 2" xfId="40291"/>
    <cellStyle name="Normal 8 3 3 5 2 3" xfId="40292"/>
    <cellStyle name="Normal 8 3 3 5 3" xfId="40293"/>
    <cellStyle name="Normal 8 3 3 5 3 2" xfId="40294"/>
    <cellStyle name="Normal 8 3 3 5 3 3" xfId="40295"/>
    <cellStyle name="Normal 8 3 3 5 4" xfId="40296"/>
    <cellStyle name="Normal 8 3 3 5 4 2" xfId="40297"/>
    <cellStyle name="Normal 8 3 3 5 4 3" xfId="40298"/>
    <cellStyle name="Normal 8 3 3 5 5" xfId="40299"/>
    <cellStyle name="Normal 8 3 3 5 5 2" xfId="40300"/>
    <cellStyle name="Normal 8 3 3 5 5 3" xfId="40301"/>
    <cellStyle name="Normal 8 3 3 5 6" xfId="40302"/>
    <cellStyle name="Normal 8 3 3 5 7" xfId="40303"/>
    <cellStyle name="Normal 8 3 3 6" xfId="40304"/>
    <cellStyle name="Normal 8 3 3 6 2" xfId="40305"/>
    <cellStyle name="Normal 8 3 3 6 2 2" xfId="40306"/>
    <cellStyle name="Normal 8 3 3 6 2 3" xfId="40307"/>
    <cellStyle name="Normal 8 3 3 6 3" xfId="40308"/>
    <cellStyle name="Normal 8 3 3 6 3 2" xfId="40309"/>
    <cellStyle name="Normal 8 3 3 6 3 3" xfId="40310"/>
    <cellStyle name="Normal 8 3 3 6 4" xfId="40311"/>
    <cellStyle name="Normal 8 3 3 6 4 2" xfId="40312"/>
    <cellStyle name="Normal 8 3 3 6 4 3" xfId="40313"/>
    <cellStyle name="Normal 8 3 3 6 5" xfId="40314"/>
    <cellStyle name="Normal 8 3 3 6 5 2" xfId="40315"/>
    <cellStyle name="Normal 8 3 3 6 5 3" xfId="40316"/>
    <cellStyle name="Normal 8 3 3 6 6" xfId="40317"/>
    <cellStyle name="Normal 8 3 3 6 7" xfId="40318"/>
    <cellStyle name="Normal 8 3 3 7" xfId="40319"/>
    <cellStyle name="Normal 8 3 3 7 2" xfId="40320"/>
    <cellStyle name="Normal 8 3 3 7 2 2" xfId="40321"/>
    <cellStyle name="Normal 8 3 3 7 2 3" xfId="40322"/>
    <cellStyle name="Normal 8 3 3 7 3" xfId="40323"/>
    <cellStyle name="Normal 8 3 3 7 3 2" xfId="40324"/>
    <cellStyle name="Normal 8 3 3 7 3 3" xfId="40325"/>
    <cellStyle name="Normal 8 3 3 7 4" xfId="40326"/>
    <cellStyle name="Normal 8 3 3 7 4 2" xfId="40327"/>
    <cellStyle name="Normal 8 3 3 7 4 3" xfId="40328"/>
    <cellStyle name="Normal 8 3 3 7 5" xfId="40329"/>
    <cellStyle name="Normal 8 3 3 7 5 2" xfId="40330"/>
    <cellStyle name="Normal 8 3 3 7 5 3" xfId="40331"/>
    <cellStyle name="Normal 8 3 3 7 6" xfId="40332"/>
    <cellStyle name="Normal 8 3 3 7 7" xfId="40333"/>
    <cellStyle name="Normal 8 3 3 8" xfId="40334"/>
    <cellStyle name="Normal 8 3 3 8 2" xfId="40335"/>
    <cellStyle name="Normal 8 3 3 8 2 2" xfId="40336"/>
    <cellStyle name="Normal 8 3 3 8 2 3" xfId="40337"/>
    <cellStyle name="Normal 8 3 3 8 3" xfId="40338"/>
    <cellStyle name="Normal 8 3 3 8 3 2" xfId="40339"/>
    <cellStyle name="Normal 8 3 3 8 3 3" xfId="40340"/>
    <cellStyle name="Normal 8 3 3 8 4" xfId="40341"/>
    <cellStyle name="Normal 8 3 3 8 4 2" xfId="40342"/>
    <cellStyle name="Normal 8 3 3 8 4 3" xfId="40343"/>
    <cellStyle name="Normal 8 3 3 8 5" xfId="40344"/>
    <cellStyle name="Normal 8 3 3 8 5 2" xfId="40345"/>
    <cellStyle name="Normal 8 3 3 8 5 3" xfId="40346"/>
    <cellStyle name="Normal 8 3 3 8 6" xfId="40347"/>
    <cellStyle name="Normal 8 3 3 8 7" xfId="40348"/>
    <cellStyle name="Normal 8 3 3 9" xfId="40349"/>
    <cellStyle name="Normal 8 3 3 9 2" xfId="40350"/>
    <cellStyle name="Normal 8 3 3 9 3" xfId="40351"/>
    <cellStyle name="Normal 8 3 4" xfId="40352"/>
    <cellStyle name="Normal 8 3 4 10" xfId="40353"/>
    <cellStyle name="Normal 8 3 4 11" xfId="40354"/>
    <cellStyle name="Normal 8 3 4 2" xfId="40355"/>
    <cellStyle name="Normal 8 3 4 2 2" xfId="40356"/>
    <cellStyle name="Normal 8 3 4 2 2 2" xfId="40357"/>
    <cellStyle name="Normal 8 3 4 2 2 2 2" xfId="40358"/>
    <cellStyle name="Normal 8 3 4 2 2 2 3" xfId="40359"/>
    <cellStyle name="Normal 8 3 4 2 2 3" xfId="40360"/>
    <cellStyle name="Normal 8 3 4 2 2 3 2" xfId="40361"/>
    <cellStyle name="Normal 8 3 4 2 2 3 3" xfId="40362"/>
    <cellStyle name="Normal 8 3 4 2 2 4" xfId="40363"/>
    <cellStyle name="Normal 8 3 4 2 2 4 2" xfId="40364"/>
    <cellStyle name="Normal 8 3 4 2 2 4 3" xfId="40365"/>
    <cellStyle name="Normal 8 3 4 2 2 5" xfId="40366"/>
    <cellStyle name="Normal 8 3 4 2 2 5 2" xfId="40367"/>
    <cellStyle name="Normal 8 3 4 2 2 5 3" xfId="40368"/>
    <cellStyle name="Normal 8 3 4 2 2 6" xfId="40369"/>
    <cellStyle name="Normal 8 3 4 2 2 7" xfId="40370"/>
    <cellStyle name="Normal 8 3 4 2 3" xfId="40371"/>
    <cellStyle name="Normal 8 3 4 2 3 2" xfId="40372"/>
    <cellStyle name="Normal 8 3 4 2 3 3" xfId="40373"/>
    <cellStyle name="Normal 8 3 4 2 4" xfId="40374"/>
    <cellStyle name="Normal 8 3 4 2 4 2" xfId="40375"/>
    <cellStyle name="Normal 8 3 4 2 4 3" xfId="40376"/>
    <cellStyle name="Normal 8 3 4 2 5" xfId="40377"/>
    <cellStyle name="Normal 8 3 4 2 5 2" xfId="40378"/>
    <cellStyle name="Normal 8 3 4 2 5 3" xfId="40379"/>
    <cellStyle name="Normal 8 3 4 2 6" xfId="40380"/>
    <cellStyle name="Normal 8 3 4 2 6 2" xfId="40381"/>
    <cellStyle name="Normal 8 3 4 2 6 3" xfId="40382"/>
    <cellStyle name="Normal 8 3 4 2 7" xfId="40383"/>
    <cellStyle name="Normal 8 3 4 2 8" xfId="40384"/>
    <cellStyle name="Normal 8 3 4 3" xfId="40385"/>
    <cellStyle name="Normal 8 3 4 3 2" xfId="40386"/>
    <cellStyle name="Normal 8 3 4 3 2 2" xfId="40387"/>
    <cellStyle name="Normal 8 3 4 3 2 3" xfId="40388"/>
    <cellStyle name="Normal 8 3 4 3 3" xfId="40389"/>
    <cellStyle name="Normal 8 3 4 3 3 2" xfId="40390"/>
    <cellStyle name="Normal 8 3 4 3 3 3" xfId="40391"/>
    <cellStyle name="Normal 8 3 4 3 4" xfId="40392"/>
    <cellStyle name="Normal 8 3 4 3 4 2" xfId="40393"/>
    <cellStyle name="Normal 8 3 4 3 4 3" xfId="40394"/>
    <cellStyle name="Normal 8 3 4 3 5" xfId="40395"/>
    <cellStyle name="Normal 8 3 4 3 5 2" xfId="40396"/>
    <cellStyle name="Normal 8 3 4 3 5 3" xfId="40397"/>
    <cellStyle name="Normal 8 3 4 3 6" xfId="40398"/>
    <cellStyle name="Normal 8 3 4 3 7" xfId="40399"/>
    <cellStyle name="Normal 8 3 4 4" xfId="40400"/>
    <cellStyle name="Normal 8 3 4 4 2" xfId="40401"/>
    <cellStyle name="Normal 8 3 4 4 2 2" xfId="40402"/>
    <cellStyle name="Normal 8 3 4 4 2 3" xfId="40403"/>
    <cellStyle name="Normal 8 3 4 4 3" xfId="40404"/>
    <cellStyle name="Normal 8 3 4 4 3 2" xfId="40405"/>
    <cellStyle name="Normal 8 3 4 4 3 3" xfId="40406"/>
    <cellStyle name="Normal 8 3 4 4 4" xfId="40407"/>
    <cellStyle name="Normal 8 3 4 4 4 2" xfId="40408"/>
    <cellStyle name="Normal 8 3 4 4 4 3" xfId="40409"/>
    <cellStyle name="Normal 8 3 4 4 5" xfId="40410"/>
    <cellStyle name="Normal 8 3 4 4 5 2" xfId="40411"/>
    <cellStyle name="Normal 8 3 4 4 5 3" xfId="40412"/>
    <cellStyle name="Normal 8 3 4 4 6" xfId="40413"/>
    <cellStyle name="Normal 8 3 4 4 7" xfId="40414"/>
    <cellStyle name="Normal 8 3 4 5" xfId="40415"/>
    <cellStyle name="Normal 8 3 4 5 2" xfId="40416"/>
    <cellStyle name="Normal 8 3 4 5 2 2" xfId="40417"/>
    <cellStyle name="Normal 8 3 4 5 2 3" xfId="40418"/>
    <cellStyle name="Normal 8 3 4 5 3" xfId="40419"/>
    <cellStyle name="Normal 8 3 4 5 3 2" xfId="40420"/>
    <cellStyle name="Normal 8 3 4 5 3 3" xfId="40421"/>
    <cellStyle name="Normal 8 3 4 5 4" xfId="40422"/>
    <cellStyle name="Normal 8 3 4 5 4 2" xfId="40423"/>
    <cellStyle name="Normal 8 3 4 5 4 3" xfId="40424"/>
    <cellStyle name="Normal 8 3 4 5 5" xfId="40425"/>
    <cellStyle name="Normal 8 3 4 5 5 2" xfId="40426"/>
    <cellStyle name="Normal 8 3 4 5 5 3" xfId="40427"/>
    <cellStyle name="Normal 8 3 4 5 6" xfId="40428"/>
    <cellStyle name="Normal 8 3 4 5 7" xfId="40429"/>
    <cellStyle name="Normal 8 3 4 6" xfId="40430"/>
    <cellStyle name="Normal 8 3 4 6 2" xfId="40431"/>
    <cellStyle name="Normal 8 3 4 6 3" xfId="40432"/>
    <cellStyle name="Normal 8 3 4 7" xfId="40433"/>
    <cellStyle name="Normal 8 3 4 7 2" xfId="40434"/>
    <cellStyle name="Normal 8 3 4 7 3" xfId="40435"/>
    <cellStyle name="Normal 8 3 4 8" xfId="40436"/>
    <cellStyle name="Normal 8 3 4 8 2" xfId="40437"/>
    <cellStyle name="Normal 8 3 4 8 3" xfId="40438"/>
    <cellStyle name="Normal 8 3 4 9" xfId="40439"/>
    <cellStyle name="Normal 8 3 4 9 2" xfId="40440"/>
    <cellStyle name="Normal 8 3 4 9 3" xfId="40441"/>
    <cellStyle name="Normal 8 3 5" xfId="40442"/>
    <cellStyle name="Normal 8 3 5 2" xfId="40443"/>
    <cellStyle name="Normal 8 3 5 2 2" xfId="40444"/>
    <cellStyle name="Normal 8 3 5 2 2 2" xfId="40445"/>
    <cellStyle name="Normal 8 3 5 2 2 3" xfId="40446"/>
    <cellStyle name="Normal 8 3 5 2 3" xfId="40447"/>
    <cellStyle name="Normal 8 3 5 2 3 2" xfId="40448"/>
    <cellStyle name="Normal 8 3 5 2 3 3" xfId="40449"/>
    <cellStyle name="Normal 8 3 5 2 4" xfId="40450"/>
    <cellStyle name="Normal 8 3 5 2 4 2" xfId="40451"/>
    <cellStyle name="Normal 8 3 5 2 4 3" xfId="40452"/>
    <cellStyle name="Normal 8 3 5 2 5" xfId="40453"/>
    <cellStyle name="Normal 8 3 5 2 5 2" xfId="40454"/>
    <cellStyle name="Normal 8 3 5 2 5 3" xfId="40455"/>
    <cellStyle name="Normal 8 3 5 2 6" xfId="40456"/>
    <cellStyle name="Normal 8 3 5 2 7" xfId="40457"/>
    <cellStyle name="Normal 8 3 5 3" xfId="40458"/>
    <cellStyle name="Normal 8 3 5 3 2" xfId="40459"/>
    <cellStyle name="Normal 8 3 5 3 3" xfId="40460"/>
    <cellStyle name="Normal 8 3 5 4" xfId="40461"/>
    <cellStyle name="Normal 8 3 5 4 2" xfId="40462"/>
    <cellStyle name="Normal 8 3 5 4 3" xfId="40463"/>
    <cellStyle name="Normal 8 3 5 5" xfId="40464"/>
    <cellStyle name="Normal 8 3 5 5 2" xfId="40465"/>
    <cellStyle name="Normal 8 3 5 5 3" xfId="40466"/>
    <cellStyle name="Normal 8 3 5 6" xfId="40467"/>
    <cellStyle name="Normal 8 3 5 6 2" xfId="40468"/>
    <cellStyle name="Normal 8 3 5 6 3" xfId="40469"/>
    <cellStyle name="Normal 8 3 5 7" xfId="40470"/>
    <cellStyle name="Normal 8 3 5 8" xfId="40471"/>
    <cellStyle name="Normal 8 3 6" xfId="40472"/>
    <cellStyle name="Normal 8 3 6 2" xfId="40473"/>
    <cellStyle name="Normal 8 3 6 2 2" xfId="40474"/>
    <cellStyle name="Normal 8 3 6 2 2 2" xfId="40475"/>
    <cellStyle name="Normal 8 3 6 2 2 3" xfId="40476"/>
    <cellStyle name="Normal 8 3 6 2 3" xfId="40477"/>
    <cellStyle name="Normal 8 3 6 2 3 2" xfId="40478"/>
    <cellStyle name="Normal 8 3 6 2 3 3" xfId="40479"/>
    <cellStyle name="Normal 8 3 6 2 4" xfId="40480"/>
    <cellStyle name="Normal 8 3 6 2 4 2" xfId="40481"/>
    <cellStyle name="Normal 8 3 6 2 4 3" xfId="40482"/>
    <cellStyle name="Normal 8 3 6 2 5" xfId="40483"/>
    <cellStyle name="Normal 8 3 6 2 5 2" xfId="40484"/>
    <cellStyle name="Normal 8 3 6 2 5 3" xfId="40485"/>
    <cellStyle name="Normal 8 3 6 2 6" xfId="40486"/>
    <cellStyle name="Normal 8 3 6 2 7" xfId="40487"/>
    <cellStyle name="Normal 8 3 6 3" xfId="40488"/>
    <cellStyle name="Normal 8 3 6 3 2" xfId="40489"/>
    <cellStyle name="Normal 8 3 6 3 3" xfId="40490"/>
    <cellStyle name="Normal 8 3 6 4" xfId="40491"/>
    <cellStyle name="Normal 8 3 6 4 2" xfId="40492"/>
    <cellStyle name="Normal 8 3 6 4 3" xfId="40493"/>
    <cellStyle name="Normal 8 3 6 5" xfId="40494"/>
    <cellStyle name="Normal 8 3 6 5 2" xfId="40495"/>
    <cellStyle name="Normal 8 3 6 5 3" xfId="40496"/>
    <cellStyle name="Normal 8 3 6 6" xfId="40497"/>
    <cellStyle name="Normal 8 3 6 6 2" xfId="40498"/>
    <cellStyle name="Normal 8 3 6 6 3" xfId="40499"/>
    <cellStyle name="Normal 8 3 6 7" xfId="40500"/>
    <cellStyle name="Normal 8 3 6 8" xfId="40501"/>
    <cellStyle name="Normal 8 3 7" xfId="40502"/>
    <cellStyle name="Normal 8 3 7 2" xfId="40503"/>
    <cellStyle name="Normal 8 3 7 2 2" xfId="40504"/>
    <cellStyle name="Normal 8 3 7 2 3" xfId="40505"/>
    <cellStyle name="Normal 8 3 7 3" xfId="40506"/>
    <cellStyle name="Normal 8 3 7 3 2" xfId="40507"/>
    <cellStyle name="Normal 8 3 7 3 3" xfId="40508"/>
    <cellStyle name="Normal 8 3 7 4" xfId="40509"/>
    <cellStyle name="Normal 8 3 7 4 2" xfId="40510"/>
    <cellStyle name="Normal 8 3 7 4 3" xfId="40511"/>
    <cellStyle name="Normal 8 3 7 5" xfId="40512"/>
    <cellStyle name="Normal 8 3 7 5 2" xfId="40513"/>
    <cellStyle name="Normal 8 3 7 5 3" xfId="40514"/>
    <cellStyle name="Normal 8 3 7 6" xfId="40515"/>
    <cellStyle name="Normal 8 3 7 7" xfId="40516"/>
    <cellStyle name="Normal 8 3 8" xfId="40517"/>
    <cellStyle name="Normal 8 3 8 2" xfId="40518"/>
    <cellStyle name="Normal 8 3 8 2 2" xfId="40519"/>
    <cellStyle name="Normal 8 3 8 2 3" xfId="40520"/>
    <cellStyle name="Normal 8 3 8 3" xfId="40521"/>
    <cellStyle name="Normal 8 3 8 3 2" xfId="40522"/>
    <cellStyle name="Normal 8 3 8 3 3" xfId="40523"/>
    <cellStyle name="Normal 8 3 8 4" xfId="40524"/>
    <cellStyle name="Normal 8 3 8 4 2" xfId="40525"/>
    <cellStyle name="Normal 8 3 8 4 3" xfId="40526"/>
    <cellStyle name="Normal 8 3 8 5" xfId="40527"/>
    <cellStyle name="Normal 8 3 8 5 2" xfId="40528"/>
    <cellStyle name="Normal 8 3 8 5 3" xfId="40529"/>
    <cellStyle name="Normal 8 3 8 6" xfId="40530"/>
    <cellStyle name="Normal 8 3 8 7" xfId="40531"/>
    <cellStyle name="Normal 8 3 9" xfId="40532"/>
    <cellStyle name="Normal 8 3 9 2" xfId="40533"/>
    <cellStyle name="Normal 8 3 9 2 2" xfId="40534"/>
    <cellStyle name="Normal 8 3 9 2 3" xfId="40535"/>
    <cellStyle name="Normal 8 3 9 3" xfId="40536"/>
    <cellStyle name="Normal 8 3 9 3 2" xfId="40537"/>
    <cellStyle name="Normal 8 3 9 3 3" xfId="40538"/>
    <cellStyle name="Normal 8 3 9 4" xfId="40539"/>
    <cellStyle name="Normal 8 3 9 4 2" xfId="40540"/>
    <cellStyle name="Normal 8 3 9 4 3" xfId="40541"/>
    <cellStyle name="Normal 8 3 9 5" xfId="40542"/>
    <cellStyle name="Normal 8 3 9 5 2" xfId="40543"/>
    <cellStyle name="Normal 8 3 9 5 3" xfId="40544"/>
    <cellStyle name="Normal 8 3 9 6" xfId="40545"/>
    <cellStyle name="Normal 8 3 9 7" xfId="40546"/>
    <cellStyle name="Normal 8 4" xfId="1264"/>
    <cellStyle name="Normal 8 4 10" xfId="40547"/>
    <cellStyle name="Normal 8 4 10 2" xfId="40548"/>
    <cellStyle name="Normal 8 4 10 3" xfId="40549"/>
    <cellStyle name="Normal 8 4 11" xfId="40550"/>
    <cellStyle name="Normal 8 4 11 2" xfId="40551"/>
    <cellStyle name="Normal 8 4 11 3" xfId="40552"/>
    <cellStyle name="Normal 8 4 12" xfId="40553"/>
    <cellStyle name="Normal 8 4 12 2" xfId="40554"/>
    <cellStyle name="Normal 8 4 12 3" xfId="40555"/>
    <cellStyle name="Normal 8 4 13" xfId="40556"/>
    <cellStyle name="Normal 8 4 13 2" xfId="40557"/>
    <cellStyle name="Normal 8 4 13 3" xfId="40558"/>
    <cellStyle name="Normal 8 4 14" xfId="40559"/>
    <cellStyle name="Normal 8 4 15" xfId="40560"/>
    <cellStyle name="Normal 8 4 2" xfId="1265"/>
    <cellStyle name="Normal 8 4 2 10" xfId="40561"/>
    <cellStyle name="Normal 8 4 2 10 2" xfId="40562"/>
    <cellStyle name="Normal 8 4 2 10 3" xfId="40563"/>
    <cellStyle name="Normal 8 4 2 11" xfId="40564"/>
    <cellStyle name="Normal 8 4 2 11 2" xfId="40565"/>
    <cellStyle name="Normal 8 4 2 11 3" xfId="40566"/>
    <cellStyle name="Normal 8 4 2 12" xfId="40567"/>
    <cellStyle name="Normal 8 4 2 12 2" xfId="40568"/>
    <cellStyle name="Normal 8 4 2 12 3" xfId="40569"/>
    <cellStyle name="Normal 8 4 2 13" xfId="40570"/>
    <cellStyle name="Normal 8 4 2 14" xfId="40571"/>
    <cellStyle name="Normal 8 4 2 2" xfId="1266"/>
    <cellStyle name="Normal 8 4 2 2 10" xfId="40572"/>
    <cellStyle name="Normal 8 4 2 2 11" xfId="40573"/>
    <cellStyle name="Normal 8 4 2 2 2" xfId="40574"/>
    <cellStyle name="Normal 8 4 2 2 2 2" xfId="40575"/>
    <cellStyle name="Normal 8 4 2 2 2 2 2" xfId="40576"/>
    <cellStyle name="Normal 8 4 2 2 2 2 2 2" xfId="40577"/>
    <cellStyle name="Normal 8 4 2 2 2 2 2 3" xfId="40578"/>
    <cellStyle name="Normal 8 4 2 2 2 2 3" xfId="40579"/>
    <cellStyle name="Normal 8 4 2 2 2 2 3 2" xfId="40580"/>
    <cellStyle name="Normal 8 4 2 2 2 2 3 3" xfId="40581"/>
    <cellStyle name="Normal 8 4 2 2 2 2 4" xfId="40582"/>
    <cellStyle name="Normal 8 4 2 2 2 2 4 2" xfId="40583"/>
    <cellStyle name="Normal 8 4 2 2 2 2 4 3" xfId="40584"/>
    <cellStyle name="Normal 8 4 2 2 2 2 5" xfId="40585"/>
    <cellStyle name="Normal 8 4 2 2 2 2 5 2" xfId="40586"/>
    <cellStyle name="Normal 8 4 2 2 2 2 5 3" xfId="40587"/>
    <cellStyle name="Normal 8 4 2 2 2 2 6" xfId="40588"/>
    <cellStyle name="Normal 8 4 2 2 2 2 7" xfId="40589"/>
    <cellStyle name="Normal 8 4 2 2 2 3" xfId="40590"/>
    <cellStyle name="Normal 8 4 2 2 2 3 2" xfId="40591"/>
    <cellStyle name="Normal 8 4 2 2 2 3 3" xfId="40592"/>
    <cellStyle name="Normal 8 4 2 2 2 4" xfId="40593"/>
    <cellStyle name="Normal 8 4 2 2 2 4 2" xfId="40594"/>
    <cellStyle name="Normal 8 4 2 2 2 4 3" xfId="40595"/>
    <cellStyle name="Normal 8 4 2 2 2 5" xfId="40596"/>
    <cellStyle name="Normal 8 4 2 2 2 5 2" xfId="40597"/>
    <cellStyle name="Normal 8 4 2 2 2 5 3" xfId="40598"/>
    <cellStyle name="Normal 8 4 2 2 2 6" xfId="40599"/>
    <cellStyle name="Normal 8 4 2 2 2 6 2" xfId="40600"/>
    <cellStyle name="Normal 8 4 2 2 2 6 3" xfId="40601"/>
    <cellStyle name="Normal 8 4 2 2 2 7" xfId="40602"/>
    <cellStyle name="Normal 8 4 2 2 2 8" xfId="40603"/>
    <cellStyle name="Normal 8 4 2 2 3" xfId="40604"/>
    <cellStyle name="Normal 8 4 2 2 3 2" xfId="40605"/>
    <cellStyle name="Normal 8 4 2 2 3 2 2" xfId="40606"/>
    <cellStyle name="Normal 8 4 2 2 3 2 3" xfId="40607"/>
    <cellStyle name="Normal 8 4 2 2 3 3" xfId="40608"/>
    <cellStyle name="Normal 8 4 2 2 3 3 2" xfId="40609"/>
    <cellStyle name="Normal 8 4 2 2 3 3 3" xfId="40610"/>
    <cellStyle name="Normal 8 4 2 2 3 4" xfId="40611"/>
    <cellStyle name="Normal 8 4 2 2 3 4 2" xfId="40612"/>
    <cellStyle name="Normal 8 4 2 2 3 4 3" xfId="40613"/>
    <cellStyle name="Normal 8 4 2 2 3 5" xfId="40614"/>
    <cellStyle name="Normal 8 4 2 2 3 5 2" xfId="40615"/>
    <cellStyle name="Normal 8 4 2 2 3 5 3" xfId="40616"/>
    <cellStyle name="Normal 8 4 2 2 3 6" xfId="40617"/>
    <cellStyle name="Normal 8 4 2 2 3 7" xfId="40618"/>
    <cellStyle name="Normal 8 4 2 2 4" xfId="40619"/>
    <cellStyle name="Normal 8 4 2 2 4 2" xfId="40620"/>
    <cellStyle name="Normal 8 4 2 2 4 2 2" xfId="40621"/>
    <cellStyle name="Normal 8 4 2 2 4 2 3" xfId="40622"/>
    <cellStyle name="Normal 8 4 2 2 4 3" xfId="40623"/>
    <cellStyle name="Normal 8 4 2 2 4 3 2" xfId="40624"/>
    <cellStyle name="Normal 8 4 2 2 4 3 3" xfId="40625"/>
    <cellStyle name="Normal 8 4 2 2 4 4" xfId="40626"/>
    <cellStyle name="Normal 8 4 2 2 4 4 2" xfId="40627"/>
    <cellStyle name="Normal 8 4 2 2 4 4 3" xfId="40628"/>
    <cellStyle name="Normal 8 4 2 2 4 5" xfId="40629"/>
    <cellStyle name="Normal 8 4 2 2 4 5 2" xfId="40630"/>
    <cellStyle name="Normal 8 4 2 2 4 5 3" xfId="40631"/>
    <cellStyle name="Normal 8 4 2 2 4 6" xfId="40632"/>
    <cellStyle name="Normal 8 4 2 2 4 7" xfId="40633"/>
    <cellStyle name="Normal 8 4 2 2 5" xfId="40634"/>
    <cellStyle name="Normal 8 4 2 2 5 2" xfId="40635"/>
    <cellStyle name="Normal 8 4 2 2 5 2 2" xfId="40636"/>
    <cellStyle name="Normal 8 4 2 2 5 2 3" xfId="40637"/>
    <cellStyle name="Normal 8 4 2 2 5 3" xfId="40638"/>
    <cellStyle name="Normal 8 4 2 2 5 3 2" xfId="40639"/>
    <cellStyle name="Normal 8 4 2 2 5 3 3" xfId="40640"/>
    <cellStyle name="Normal 8 4 2 2 5 4" xfId="40641"/>
    <cellStyle name="Normal 8 4 2 2 5 4 2" xfId="40642"/>
    <cellStyle name="Normal 8 4 2 2 5 4 3" xfId="40643"/>
    <cellStyle name="Normal 8 4 2 2 5 5" xfId="40644"/>
    <cellStyle name="Normal 8 4 2 2 5 5 2" xfId="40645"/>
    <cellStyle name="Normal 8 4 2 2 5 5 3" xfId="40646"/>
    <cellStyle name="Normal 8 4 2 2 5 6" xfId="40647"/>
    <cellStyle name="Normal 8 4 2 2 5 7" xfId="40648"/>
    <cellStyle name="Normal 8 4 2 2 6" xfId="40649"/>
    <cellStyle name="Normal 8 4 2 2 6 2" xfId="40650"/>
    <cellStyle name="Normal 8 4 2 2 6 3" xfId="40651"/>
    <cellStyle name="Normal 8 4 2 2 7" xfId="40652"/>
    <cellStyle name="Normal 8 4 2 2 7 2" xfId="40653"/>
    <cellStyle name="Normal 8 4 2 2 7 3" xfId="40654"/>
    <cellStyle name="Normal 8 4 2 2 8" xfId="40655"/>
    <cellStyle name="Normal 8 4 2 2 8 2" xfId="40656"/>
    <cellStyle name="Normal 8 4 2 2 8 3" xfId="40657"/>
    <cellStyle name="Normal 8 4 2 2 9" xfId="40658"/>
    <cellStyle name="Normal 8 4 2 2 9 2" xfId="40659"/>
    <cellStyle name="Normal 8 4 2 2 9 3" xfId="40660"/>
    <cellStyle name="Normal 8 4 2 3" xfId="40661"/>
    <cellStyle name="Normal 8 4 2 3 2" xfId="40662"/>
    <cellStyle name="Normal 8 4 2 3 2 2" xfId="40663"/>
    <cellStyle name="Normal 8 4 2 3 2 2 2" xfId="40664"/>
    <cellStyle name="Normal 8 4 2 3 2 2 3" xfId="40665"/>
    <cellStyle name="Normal 8 4 2 3 2 3" xfId="40666"/>
    <cellStyle name="Normal 8 4 2 3 2 3 2" xfId="40667"/>
    <cellStyle name="Normal 8 4 2 3 2 3 3" xfId="40668"/>
    <cellStyle name="Normal 8 4 2 3 2 4" xfId="40669"/>
    <cellStyle name="Normal 8 4 2 3 2 4 2" xfId="40670"/>
    <cellStyle name="Normal 8 4 2 3 2 4 3" xfId="40671"/>
    <cellStyle name="Normal 8 4 2 3 2 5" xfId="40672"/>
    <cellStyle name="Normal 8 4 2 3 2 5 2" xfId="40673"/>
    <cellStyle name="Normal 8 4 2 3 2 5 3" xfId="40674"/>
    <cellStyle name="Normal 8 4 2 3 2 6" xfId="40675"/>
    <cellStyle name="Normal 8 4 2 3 2 7" xfId="40676"/>
    <cellStyle name="Normal 8 4 2 3 3" xfId="40677"/>
    <cellStyle name="Normal 8 4 2 3 3 2" xfId="40678"/>
    <cellStyle name="Normal 8 4 2 3 3 3" xfId="40679"/>
    <cellStyle name="Normal 8 4 2 3 4" xfId="40680"/>
    <cellStyle name="Normal 8 4 2 3 4 2" xfId="40681"/>
    <cellStyle name="Normal 8 4 2 3 4 3" xfId="40682"/>
    <cellStyle name="Normal 8 4 2 3 5" xfId="40683"/>
    <cellStyle name="Normal 8 4 2 3 5 2" xfId="40684"/>
    <cellStyle name="Normal 8 4 2 3 5 3" xfId="40685"/>
    <cellStyle name="Normal 8 4 2 3 6" xfId="40686"/>
    <cellStyle name="Normal 8 4 2 3 6 2" xfId="40687"/>
    <cellStyle name="Normal 8 4 2 3 6 3" xfId="40688"/>
    <cellStyle name="Normal 8 4 2 3 7" xfId="40689"/>
    <cellStyle name="Normal 8 4 2 3 8" xfId="40690"/>
    <cellStyle name="Normal 8 4 2 4" xfId="40691"/>
    <cellStyle name="Normal 8 4 2 4 2" xfId="40692"/>
    <cellStyle name="Normal 8 4 2 4 2 2" xfId="40693"/>
    <cellStyle name="Normal 8 4 2 4 2 2 2" xfId="40694"/>
    <cellStyle name="Normal 8 4 2 4 2 2 3" xfId="40695"/>
    <cellStyle name="Normal 8 4 2 4 2 3" xfId="40696"/>
    <cellStyle name="Normal 8 4 2 4 2 3 2" xfId="40697"/>
    <cellStyle name="Normal 8 4 2 4 2 3 3" xfId="40698"/>
    <cellStyle name="Normal 8 4 2 4 2 4" xfId="40699"/>
    <cellStyle name="Normal 8 4 2 4 2 4 2" xfId="40700"/>
    <cellStyle name="Normal 8 4 2 4 2 4 3" xfId="40701"/>
    <cellStyle name="Normal 8 4 2 4 2 5" xfId="40702"/>
    <cellStyle name="Normal 8 4 2 4 2 5 2" xfId="40703"/>
    <cellStyle name="Normal 8 4 2 4 2 5 3" xfId="40704"/>
    <cellStyle name="Normal 8 4 2 4 2 6" xfId="40705"/>
    <cellStyle name="Normal 8 4 2 4 2 7" xfId="40706"/>
    <cellStyle name="Normal 8 4 2 4 3" xfId="40707"/>
    <cellStyle name="Normal 8 4 2 4 3 2" xfId="40708"/>
    <cellStyle name="Normal 8 4 2 4 3 3" xfId="40709"/>
    <cellStyle name="Normal 8 4 2 4 4" xfId="40710"/>
    <cellStyle name="Normal 8 4 2 4 4 2" xfId="40711"/>
    <cellStyle name="Normal 8 4 2 4 4 3" xfId="40712"/>
    <cellStyle name="Normal 8 4 2 4 5" xfId="40713"/>
    <cellStyle name="Normal 8 4 2 4 5 2" xfId="40714"/>
    <cellStyle name="Normal 8 4 2 4 5 3" xfId="40715"/>
    <cellStyle name="Normal 8 4 2 4 6" xfId="40716"/>
    <cellStyle name="Normal 8 4 2 4 6 2" xfId="40717"/>
    <cellStyle name="Normal 8 4 2 4 6 3" xfId="40718"/>
    <cellStyle name="Normal 8 4 2 4 7" xfId="40719"/>
    <cellStyle name="Normal 8 4 2 4 8" xfId="40720"/>
    <cellStyle name="Normal 8 4 2 5" xfId="40721"/>
    <cellStyle name="Normal 8 4 2 5 2" xfId="40722"/>
    <cellStyle name="Normal 8 4 2 5 2 2" xfId="40723"/>
    <cellStyle name="Normal 8 4 2 5 2 3" xfId="40724"/>
    <cellStyle name="Normal 8 4 2 5 3" xfId="40725"/>
    <cellStyle name="Normal 8 4 2 5 3 2" xfId="40726"/>
    <cellStyle name="Normal 8 4 2 5 3 3" xfId="40727"/>
    <cellStyle name="Normal 8 4 2 5 4" xfId="40728"/>
    <cellStyle name="Normal 8 4 2 5 4 2" xfId="40729"/>
    <cellStyle name="Normal 8 4 2 5 4 3" xfId="40730"/>
    <cellStyle name="Normal 8 4 2 5 5" xfId="40731"/>
    <cellStyle name="Normal 8 4 2 5 5 2" xfId="40732"/>
    <cellStyle name="Normal 8 4 2 5 5 3" xfId="40733"/>
    <cellStyle name="Normal 8 4 2 5 6" xfId="40734"/>
    <cellStyle name="Normal 8 4 2 5 7" xfId="40735"/>
    <cellStyle name="Normal 8 4 2 6" xfId="40736"/>
    <cellStyle name="Normal 8 4 2 6 2" xfId="40737"/>
    <cellStyle name="Normal 8 4 2 6 2 2" xfId="40738"/>
    <cellStyle name="Normal 8 4 2 6 2 3" xfId="40739"/>
    <cellStyle name="Normal 8 4 2 6 3" xfId="40740"/>
    <cellStyle name="Normal 8 4 2 6 3 2" xfId="40741"/>
    <cellStyle name="Normal 8 4 2 6 3 3" xfId="40742"/>
    <cellStyle name="Normal 8 4 2 6 4" xfId="40743"/>
    <cellStyle name="Normal 8 4 2 6 4 2" xfId="40744"/>
    <cellStyle name="Normal 8 4 2 6 4 3" xfId="40745"/>
    <cellStyle name="Normal 8 4 2 6 5" xfId="40746"/>
    <cellStyle name="Normal 8 4 2 6 5 2" xfId="40747"/>
    <cellStyle name="Normal 8 4 2 6 5 3" xfId="40748"/>
    <cellStyle name="Normal 8 4 2 6 6" xfId="40749"/>
    <cellStyle name="Normal 8 4 2 6 7" xfId="40750"/>
    <cellStyle name="Normal 8 4 2 7" xfId="40751"/>
    <cellStyle name="Normal 8 4 2 7 2" xfId="40752"/>
    <cellStyle name="Normal 8 4 2 7 2 2" xfId="40753"/>
    <cellStyle name="Normal 8 4 2 7 2 3" xfId="40754"/>
    <cellStyle name="Normal 8 4 2 7 3" xfId="40755"/>
    <cellStyle name="Normal 8 4 2 7 3 2" xfId="40756"/>
    <cellStyle name="Normal 8 4 2 7 3 3" xfId="40757"/>
    <cellStyle name="Normal 8 4 2 7 4" xfId="40758"/>
    <cellStyle name="Normal 8 4 2 7 4 2" xfId="40759"/>
    <cellStyle name="Normal 8 4 2 7 4 3" xfId="40760"/>
    <cellStyle name="Normal 8 4 2 7 5" xfId="40761"/>
    <cellStyle name="Normal 8 4 2 7 5 2" xfId="40762"/>
    <cellStyle name="Normal 8 4 2 7 5 3" xfId="40763"/>
    <cellStyle name="Normal 8 4 2 7 6" xfId="40764"/>
    <cellStyle name="Normal 8 4 2 7 7" xfId="40765"/>
    <cellStyle name="Normal 8 4 2 8" xfId="40766"/>
    <cellStyle name="Normal 8 4 2 8 2" xfId="40767"/>
    <cellStyle name="Normal 8 4 2 8 2 2" xfId="40768"/>
    <cellStyle name="Normal 8 4 2 8 2 3" xfId="40769"/>
    <cellStyle name="Normal 8 4 2 8 3" xfId="40770"/>
    <cellStyle name="Normal 8 4 2 8 3 2" xfId="40771"/>
    <cellStyle name="Normal 8 4 2 8 3 3" xfId="40772"/>
    <cellStyle name="Normal 8 4 2 8 4" xfId="40773"/>
    <cellStyle name="Normal 8 4 2 8 4 2" xfId="40774"/>
    <cellStyle name="Normal 8 4 2 8 4 3" xfId="40775"/>
    <cellStyle name="Normal 8 4 2 8 5" xfId="40776"/>
    <cellStyle name="Normal 8 4 2 8 5 2" xfId="40777"/>
    <cellStyle name="Normal 8 4 2 8 5 3" xfId="40778"/>
    <cellStyle name="Normal 8 4 2 8 6" xfId="40779"/>
    <cellStyle name="Normal 8 4 2 8 7" xfId="40780"/>
    <cellStyle name="Normal 8 4 2 9" xfId="40781"/>
    <cellStyle name="Normal 8 4 2 9 2" xfId="40782"/>
    <cellStyle name="Normal 8 4 2 9 3" xfId="40783"/>
    <cellStyle name="Normal 8 4 3" xfId="1267"/>
    <cellStyle name="Normal 8 4 3 10" xfId="40784"/>
    <cellStyle name="Normal 8 4 3 11" xfId="40785"/>
    <cellStyle name="Normal 8 4 3 2" xfId="40786"/>
    <cellStyle name="Normal 8 4 3 2 2" xfId="40787"/>
    <cellStyle name="Normal 8 4 3 2 2 2" xfId="40788"/>
    <cellStyle name="Normal 8 4 3 2 2 2 2" xfId="40789"/>
    <cellStyle name="Normal 8 4 3 2 2 2 3" xfId="40790"/>
    <cellStyle name="Normal 8 4 3 2 2 3" xfId="40791"/>
    <cellStyle name="Normal 8 4 3 2 2 3 2" xfId="40792"/>
    <cellStyle name="Normal 8 4 3 2 2 3 3" xfId="40793"/>
    <cellStyle name="Normal 8 4 3 2 2 4" xfId="40794"/>
    <cellStyle name="Normal 8 4 3 2 2 4 2" xfId="40795"/>
    <cellStyle name="Normal 8 4 3 2 2 4 3" xfId="40796"/>
    <cellStyle name="Normal 8 4 3 2 2 5" xfId="40797"/>
    <cellStyle name="Normal 8 4 3 2 2 5 2" xfId="40798"/>
    <cellStyle name="Normal 8 4 3 2 2 5 3" xfId="40799"/>
    <cellStyle name="Normal 8 4 3 2 2 6" xfId="40800"/>
    <cellStyle name="Normal 8 4 3 2 2 7" xfId="40801"/>
    <cellStyle name="Normal 8 4 3 2 3" xfId="40802"/>
    <cellStyle name="Normal 8 4 3 2 3 2" xfId="40803"/>
    <cellStyle name="Normal 8 4 3 2 3 3" xfId="40804"/>
    <cellStyle name="Normal 8 4 3 2 4" xfId="40805"/>
    <cellStyle name="Normal 8 4 3 2 4 2" xfId="40806"/>
    <cellStyle name="Normal 8 4 3 2 4 3" xfId="40807"/>
    <cellStyle name="Normal 8 4 3 2 5" xfId="40808"/>
    <cellStyle name="Normal 8 4 3 2 5 2" xfId="40809"/>
    <cellStyle name="Normal 8 4 3 2 5 3" xfId="40810"/>
    <cellStyle name="Normal 8 4 3 2 6" xfId="40811"/>
    <cellStyle name="Normal 8 4 3 2 6 2" xfId="40812"/>
    <cellStyle name="Normal 8 4 3 2 6 3" xfId="40813"/>
    <cellStyle name="Normal 8 4 3 2 7" xfId="40814"/>
    <cellStyle name="Normal 8 4 3 2 8" xfId="40815"/>
    <cellStyle name="Normal 8 4 3 3" xfId="40816"/>
    <cellStyle name="Normal 8 4 3 3 2" xfId="40817"/>
    <cellStyle name="Normal 8 4 3 3 2 2" xfId="40818"/>
    <cellStyle name="Normal 8 4 3 3 2 3" xfId="40819"/>
    <cellStyle name="Normal 8 4 3 3 3" xfId="40820"/>
    <cellStyle name="Normal 8 4 3 3 3 2" xfId="40821"/>
    <cellStyle name="Normal 8 4 3 3 3 3" xfId="40822"/>
    <cellStyle name="Normal 8 4 3 3 4" xfId="40823"/>
    <cellStyle name="Normal 8 4 3 3 4 2" xfId="40824"/>
    <cellStyle name="Normal 8 4 3 3 4 3" xfId="40825"/>
    <cellStyle name="Normal 8 4 3 3 5" xfId="40826"/>
    <cellStyle name="Normal 8 4 3 3 5 2" xfId="40827"/>
    <cellStyle name="Normal 8 4 3 3 5 3" xfId="40828"/>
    <cellStyle name="Normal 8 4 3 3 6" xfId="40829"/>
    <cellStyle name="Normal 8 4 3 3 7" xfId="40830"/>
    <cellStyle name="Normal 8 4 3 4" xfId="40831"/>
    <cellStyle name="Normal 8 4 3 4 2" xfId="40832"/>
    <cellStyle name="Normal 8 4 3 4 2 2" xfId="40833"/>
    <cellStyle name="Normal 8 4 3 4 2 3" xfId="40834"/>
    <cellStyle name="Normal 8 4 3 4 3" xfId="40835"/>
    <cellStyle name="Normal 8 4 3 4 3 2" xfId="40836"/>
    <cellStyle name="Normal 8 4 3 4 3 3" xfId="40837"/>
    <cellStyle name="Normal 8 4 3 4 4" xfId="40838"/>
    <cellStyle name="Normal 8 4 3 4 4 2" xfId="40839"/>
    <cellStyle name="Normal 8 4 3 4 4 3" xfId="40840"/>
    <cellStyle name="Normal 8 4 3 4 5" xfId="40841"/>
    <cellStyle name="Normal 8 4 3 4 5 2" xfId="40842"/>
    <cellStyle name="Normal 8 4 3 4 5 3" xfId="40843"/>
    <cellStyle name="Normal 8 4 3 4 6" xfId="40844"/>
    <cellStyle name="Normal 8 4 3 4 7" xfId="40845"/>
    <cellStyle name="Normal 8 4 3 5" xfId="40846"/>
    <cellStyle name="Normal 8 4 3 5 2" xfId="40847"/>
    <cellStyle name="Normal 8 4 3 5 2 2" xfId="40848"/>
    <cellStyle name="Normal 8 4 3 5 2 3" xfId="40849"/>
    <cellStyle name="Normal 8 4 3 5 3" xfId="40850"/>
    <cellStyle name="Normal 8 4 3 5 3 2" xfId="40851"/>
    <cellStyle name="Normal 8 4 3 5 3 3" xfId="40852"/>
    <cellStyle name="Normal 8 4 3 5 4" xfId="40853"/>
    <cellStyle name="Normal 8 4 3 5 4 2" xfId="40854"/>
    <cellStyle name="Normal 8 4 3 5 4 3" xfId="40855"/>
    <cellStyle name="Normal 8 4 3 5 5" xfId="40856"/>
    <cellStyle name="Normal 8 4 3 5 5 2" xfId="40857"/>
    <cellStyle name="Normal 8 4 3 5 5 3" xfId="40858"/>
    <cellStyle name="Normal 8 4 3 5 6" xfId="40859"/>
    <cellStyle name="Normal 8 4 3 5 7" xfId="40860"/>
    <cellStyle name="Normal 8 4 3 6" xfId="40861"/>
    <cellStyle name="Normal 8 4 3 6 2" xfId="40862"/>
    <cellStyle name="Normal 8 4 3 6 3" xfId="40863"/>
    <cellStyle name="Normal 8 4 3 7" xfId="40864"/>
    <cellStyle name="Normal 8 4 3 7 2" xfId="40865"/>
    <cellStyle name="Normal 8 4 3 7 3" xfId="40866"/>
    <cellStyle name="Normal 8 4 3 8" xfId="40867"/>
    <cellStyle name="Normal 8 4 3 8 2" xfId="40868"/>
    <cellStyle name="Normal 8 4 3 8 3" xfId="40869"/>
    <cellStyle name="Normal 8 4 3 9" xfId="40870"/>
    <cellStyle name="Normal 8 4 3 9 2" xfId="40871"/>
    <cellStyle name="Normal 8 4 3 9 3" xfId="40872"/>
    <cellStyle name="Normal 8 4 4" xfId="40873"/>
    <cellStyle name="Normal 8 4 4 2" xfId="40874"/>
    <cellStyle name="Normal 8 4 4 2 2" xfId="40875"/>
    <cellStyle name="Normal 8 4 4 2 2 2" xfId="40876"/>
    <cellStyle name="Normal 8 4 4 2 2 3" xfId="40877"/>
    <cellStyle name="Normal 8 4 4 2 3" xfId="40878"/>
    <cellStyle name="Normal 8 4 4 2 3 2" xfId="40879"/>
    <cellStyle name="Normal 8 4 4 2 3 3" xfId="40880"/>
    <cellStyle name="Normal 8 4 4 2 4" xfId="40881"/>
    <cellStyle name="Normal 8 4 4 2 4 2" xfId="40882"/>
    <cellStyle name="Normal 8 4 4 2 4 3" xfId="40883"/>
    <cellStyle name="Normal 8 4 4 2 5" xfId="40884"/>
    <cellStyle name="Normal 8 4 4 2 5 2" xfId="40885"/>
    <cellStyle name="Normal 8 4 4 2 5 3" xfId="40886"/>
    <cellStyle name="Normal 8 4 4 2 6" xfId="40887"/>
    <cellStyle name="Normal 8 4 4 2 7" xfId="40888"/>
    <cellStyle name="Normal 8 4 4 3" xfId="40889"/>
    <cellStyle name="Normal 8 4 4 3 2" xfId="40890"/>
    <cellStyle name="Normal 8 4 4 3 3" xfId="40891"/>
    <cellStyle name="Normal 8 4 4 4" xfId="40892"/>
    <cellStyle name="Normal 8 4 4 4 2" xfId="40893"/>
    <cellStyle name="Normal 8 4 4 4 3" xfId="40894"/>
    <cellStyle name="Normal 8 4 4 5" xfId="40895"/>
    <cellStyle name="Normal 8 4 4 5 2" xfId="40896"/>
    <cellStyle name="Normal 8 4 4 5 3" xfId="40897"/>
    <cellStyle name="Normal 8 4 4 6" xfId="40898"/>
    <cellStyle name="Normal 8 4 4 6 2" xfId="40899"/>
    <cellStyle name="Normal 8 4 4 6 3" xfId="40900"/>
    <cellStyle name="Normal 8 4 4 7" xfId="40901"/>
    <cellStyle name="Normal 8 4 4 8" xfId="40902"/>
    <cellStyle name="Normal 8 4 5" xfId="40903"/>
    <cellStyle name="Normal 8 4 5 2" xfId="40904"/>
    <cellStyle name="Normal 8 4 5 2 2" xfId="40905"/>
    <cellStyle name="Normal 8 4 5 2 2 2" xfId="40906"/>
    <cellStyle name="Normal 8 4 5 2 2 3" xfId="40907"/>
    <cellStyle name="Normal 8 4 5 2 3" xfId="40908"/>
    <cellStyle name="Normal 8 4 5 2 3 2" xfId="40909"/>
    <cellStyle name="Normal 8 4 5 2 3 3" xfId="40910"/>
    <cellStyle name="Normal 8 4 5 2 4" xfId="40911"/>
    <cellStyle name="Normal 8 4 5 2 4 2" xfId="40912"/>
    <cellStyle name="Normal 8 4 5 2 4 3" xfId="40913"/>
    <cellStyle name="Normal 8 4 5 2 5" xfId="40914"/>
    <cellStyle name="Normal 8 4 5 2 5 2" xfId="40915"/>
    <cellStyle name="Normal 8 4 5 2 5 3" xfId="40916"/>
    <cellStyle name="Normal 8 4 5 2 6" xfId="40917"/>
    <cellStyle name="Normal 8 4 5 2 7" xfId="40918"/>
    <cellStyle name="Normal 8 4 5 3" xfId="40919"/>
    <cellStyle name="Normal 8 4 5 3 2" xfId="40920"/>
    <cellStyle name="Normal 8 4 5 3 3" xfId="40921"/>
    <cellStyle name="Normal 8 4 5 4" xfId="40922"/>
    <cellStyle name="Normal 8 4 5 4 2" xfId="40923"/>
    <cellStyle name="Normal 8 4 5 4 3" xfId="40924"/>
    <cellStyle name="Normal 8 4 5 5" xfId="40925"/>
    <cellStyle name="Normal 8 4 5 5 2" xfId="40926"/>
    <cellStyle name="Normal 8 4 5 5 3" xfId="40927"/>
    <cellStyle name="Normal 8 4 5 6" xfId="40928"/>
    <cellStyle name="Normal 8 4 5 6 2" xfId="40929"/>
    <cellStyle name="Normal 8 4 5 6 3" xfId="40930"/>
    <cellStyle name="Normal 8 4 5 7" xfId="40931"/>
    <cellStyle name="Normal 8 4 5 8" xfId="40932"/>
    <cellStyle name="Normal 8 4 6" xfId="40933"/>
    <cellStyle name="Normal 8 4 6 2" xfId="40934"/>
    <cellStyle name="Normal 8 4 6 2 2" xfId="40935"/>
    <cellStyle name="Normal 8 4 6 2 3" xfId="40936"/>
    <cellStyle name="Normal 8 4 6 3" xfId="40937"/>
    <cellStyle name="Normal 8 4 6 3 2" xfId="40938"/>
    <cellStyle name="Normal 8 4 6 3 3" xfId="40939"/>
    <cellStyle name="Normal 8 4 6 4" xfId="40940"/>
    <cellStyle name="Normal 8 4 6 4 2" xfId="40941"/>
    <cellStyle name="Normal 8 4 6 4 3" xfId="40942"/>
    <cellStyle name="Normal 8 4 6 5" xfId="40943"/>
    <cellStyle name="Normal 8 4 6 5 2" xfId="40944"/>
    <cellStyle name="Normal 8 4 6 5 3" xfId="40945"/>
    <cellStyle name="Normal 8 4 6 6" xfId="40946"/>
    <cellStyle name="Normal 8 4 6 7" xfId="40947"/>
    <cellStyle name="Normal 8 4 7" xfId="40948"/>
    <cellStyle name="Normal 8 4 7 2" xfId="40949"/>
    <cellStyle name="Normal 8 4 7 2 2" xfId="40950"/>
    <cellStyle name="Normal 8 4 7 2 3" xfId="40951"/>
    <cellStyle name="Normal 8 4 7 3" xfId="40952"/>
    <cellStyle name="Normal 8 4 7 3 2" xfId="40953"/>
    <cellStyle name="Normal 8 4 7 3 3" xfId="40954"/>
    <cellStyle name="Normal 8 4 7 4" xfId="40955"/>
    <cellStyle name="Normal 8 4 7 4 2" xfId="40956"/>
    <cellStyle name="Normal 8 4 7 4 3" xfId="40957"/>
    <cellStyle name="Normal 8 4 7 5" xfId="40958"/>
    <cellStyle name="Normal 8 4 7 5 2" xfId="40959"/>
    <cellStyle name="Normal 8 4 7 5 3" xfId="40960"/>
    <cellStyle name="Normal 8 4 7 6" xfId="40961"/>
    <cellStyle name="Normal 8 4 7 7" xfId="40962"/>
    <cellStyle name="Normal 8 4 8" xfId="40963"/>
    <cellStyle name="Normal 8 4 8 2" xfId="40964"/>
    <cellStyle name="Normal 8 4 8 2 2" xfId="40965"/>
    <cellStyle name="Normal 8 4 8 2 3" xfId="40966"/>
    <cellStyle name="Normal 8 4 8 3" xfId="40967"/>
    <cellStyle name="Normal 8 4 8 3 2" xfId="40968"/>
    <cellStyle name="Normal 8 4 8 3 3" xfId="40969"/>
    <cellStyle name="Normal 8 4 8 4" xfId="40970"/>
    <cellStyle name="Normal 8 4 8 4 2" xfId="40971"/>
    <cellStyle name="Normal 8 4 8 4 3" xfId="40972"/>
    <cellStyle name="Normal 8 4 8 5" xfId="40973"/>
    <cellStyle name="Normal 8 4 8 5 2" xfId="40974"/>
    <cellStyle name="Normal 8 4 8 5 3" xfId="40975"/>
    <cellStyle name="Normal 8 4 8 6" xfId="40976"/>
    <cellStyle name="Normal 8 4 8 7" xfId="40977"/>
    <cellStyle name="Normal 8 4 9" xfId="40978"/>
    <cellStyle name="Normal 8 4 9 2" xfId="40979"/>
    <cellStyle name="Normal 8 4 9 2 2" xfId="40980"/>
    <cellStyle name="Normal 8 4 9 2 3" xfId="40981"/>
    <cellStyle name="Normal 8 4 9 3" xfId="40982"/>
    <cellStyle name="Normal 8 4 9 3 2" xfId="40983"/>
    <cellStyle name="Normal 8 4 9 3 3" xfId="40984"/>
    <cellStyle name="Normal 8 4 9 4" xfId="40985"/>
    <cellStyle name="Normal 8 4 9 4 2" xfId="40986"/>
    <cellStyle name="Normal 8 4 9 4 3" xfId="40987"/>
    <cellStyle name="Normal 8 4 9 5" xfId="40988"/>
    <cellStyle name="Normal 8 4 9 5 2" xfId="40989"/>
    <cellStyle name="Normal 8 4 9 5 3" xfId="40990"/>
    <cellStyle name="Normal 8 4 9 6" xfId="40991"/>
    <cellStyle name="Normal 8 4 9 7" xfId="40992"/>
    <cellStyle name="Normal 8 5" xfId="1268"/>
    <cellStyle name="Normal 8 5 10" xfId="40993"/>
    <cellStyle name="Normal 8 5 10 2" xfId="40994"/>
    <cellStyle name="Normal 8 5 10 3" xfId="40995"/>
    <cellStyle name="Normal 8 5 11" xfId="40996"/>
    <cellStyle name="Normal 8 5 11 2" xfId="40997"/>
    <cellStyle name="Normal 8 5 11 3" xfId="40998"/>
    <cellStyle name="Normal 8 5 12" xfId="40999"/>
    <cellStyle name="Normal 8 5 12 2" xfId="41000"/>
    <cellStyle name="Normal 8 5 12 3" xfId="41001"/>
    <cellStyle name="Normal 8 5 13" xfId="41002"/>
    <cellStyle name="Normal 8 5 14" xfId="41003"/>
    <cellStyle name="Normal 8 5 2" xfId="1269"/>
    <cellStyle name="Normal 8 5 2 10" xfId="41004"/>
    <cellStyle name="Normal 8 5 2 11" xfId="41005"/>
    <cellStyle name="Normal 8 5 2 2" xfId="41006"/>
    <cellStyle name="Normal 8 5 2 2 2" xfId="41007"/>
    <cellStyle name="Normal 8 5 2 2 2 2" xfId="41008"/>
    <cellStyle name="Normal 8 5 2 2 2 2 2" xfId="41009"/>
    <cellStyle name="Normal 8 5 2 2 2 2 3" xfId="41010"/>
    <cellStyle name="Normal 8 5 2 2 2 3" xfId="41011"/>
    <cellStyle name="Normal 8 5 2 2 2 3 2" xfId="41012"/>
    <cellStyle name="Normal 8 5 2 2 2 3 3" xfId="41013"/>
    <cellStyle name="Normal 8 5 2 2 2 4" xfId="41014"/>
    <cellStyle name="Normal 8 5 2 2 2 4 2" xfId="41015"/>
    <cellStyle name="Normal 8 5 2 2 2 4 3" xfId="41016"/>
    <cellStyle name="Normal 8 5 2 2 2 5" xfId="41017"/>
    <cellStyle name="Normal 8 5 2 2 2 5 2" xfId="41018"/>
    <cellStyle name="Normal 8 5 2 2 2 5 3" xfId="41019"/>
    <cellStyle name="Normal 8 5 2 2 2 6" xfId="41020"/>
    <cellStyle name="Normal 8 5 2 2 2 7" xfId="41021"/>
    <cellStyle name="Normal 8 5 2 2 3" xfId="41022"/>
    <cellStyle name="Normal 8 5 2 2 3 2" xfId="41023"/>
    <cellStyle name="Normal 8 5 2 2 3 3" xfId="41024"/>
    <cellStyle name="Normal 8 5 2 2 4" xfId="41025"/>
    <cellStyle name="Normal 8 5 2 2 4 2" xfId="41026"/>
    <cellStyle name="Normal 8 5 2 2 4 3" xfId="41027"/>
    <cellStyle name="Normal 8 5 2 2 5" xfId="41028"/>
    <cellStyle name="Normal 8 5 2 2 5 2" xfId="41029"/>
    <cellStyle name="Normal 8 5 2 2 5 3" xfId="41030"/>
    <cellStyle name="Normal 8 5 2 2 6" xfId="41031"/>
    <cellStyle name="Normal 8 5 2 2 6 2" xfId="41032"/>
    <cellStyle name="Normal 8 5 2 2 6 3" xfId="41033"/>
    <cellStyle name="Normal 8 5 2 2 7" xfId="41034"/>
    <cellStyle name="Normal 8 5 2 2 8" xfId="41035"/>
    <cellStyle name="Normal 8 5 2 3" xfId="41036"/>
    <cellStyle name="Normal 8 5 2 3 2" xfId="41037"/>
    <cellStyle name="Normal 8 5 2 3 2 2" xfId="41038"/>
    <cellStyle name="Normal 8 5 2 3 2 3" xfId="41039"/>
    <cellStyle name="Normal 8 5 2 3 3" xfId="41040"/>
    <cellStyle name="Normal 8 5 2 3 3 2" xfId="41041"/>
    <cellStyle name="Normal 8 5 2 3 3 3" xfId="41042"/>
    <cellStyle name="Normal 8 5 2 3 4" xfId="41043"/>
    <cellStyle name="Normal 8 5 2 3 4 2" xfId="41044"/>
    <cellStyle name="Normal 8 5 2 3 4 3" xfId="41045"/>
    <cellStyle name="Normal 8 5 2 3 5" xfId="41046"/>
    <cellStyle name="Normal 8 5 2 3 5 2" xfId="41047"/>
    <cellStyle name="Normal 8 5 2 3 5 3" xfId="41048"/>
    <cellStyle name="Normal 8 5 2 3 6" xfId="41049"/>
    <cellStyle name="Normal 8 5 2 3 7" xfId="41050"/>
    <cellStyle name="Normal 8 5 2 4" xfId="41051"/>
    <cellStyle name="Normal 8 5 2 4 2" xfId="41052"/>
    <cellStyle name="Normal 8 5 2 4 2 2" xfId="41053"/>
    <cellStyle name="Normal 8 5 2 4 2 3" xfId="41054"/>
    <cellStyle name="Normal 8 5 2 4 3" xfId="41055"/>
    <cellStyle name="Normal 8 5 2 4 3 2" xfId="41056"/>
    <cellStyle name="Normal 8 5 2 4 3 3" xfId="41057"/>
    <cellStyle name="Normal 8 5 2 4 4" xfId="41058"/>
    <cellStyle name="Normal 8 5 2 4 4 2" xfId="41059"/>
    <cellStyle name="Normal 8 5 2 4 4 3" xfId="41060"/>
    <cellStyle name="Normal 8 5 2 4 5" xfId="41061"/>
    <cellStyle name="Normal 8 5 2 4 5 2" xfId="41062"/>
    <cellStyle name="Normal 8 5 2 4 5 3" xfId="41063"/>
    <cellStyle name="Normal 8 5 2 4 6" xfId="41064"/>
    <cellStyle name="Normal 8 5 2 4 7" xfId="41065"/>
    <cellStyle name="Normal 8 5 2 5" xfId="41066"/>
    <cellStyle name="Normal 8 5 2 5 2" xfId="41067"/>
    <cellStyle name="Normal 8 5 2 5 2 2" xfId="41068"/>
    <cellStyle name="Normal 8 5 2 5 2 3" xfId="41069"/>
    <cellStyle name="Normal 8 5 2 5 3" xfId="41070"/>
    <cellStyle name="Normal 8 5 2 5 3 2" xfId="41071"/>
    <cellStyle name="Normal 8 5 2 5 3 3" xfId="41072"/>
    <cellStyle name="Normal 8 5 2 5 4" xfId="41073"/>
    <cellStyle name="Normal 8 5 2 5 4 2" xfId="41074"/>
    <cellStyle name="Normal 8 5 2 5 4 3" xfId="41075"/>
    <cellStyle name="Normal 8 5 2 5 5" xfId="41076"/>
    <cellStyle name="Normal 8 5 2 5 5 2" xfId="41077"/>
    <cellStyle name="Normal 8 5 2 5 5 3" xfId="41078"/>
    <cellStyle name="Normal 8 5 2 5 6" xfId="41079"/>
    <cellStyle name="Normal 8 5 2 5 7" xfId="41080"/>
    <cellStyle name="Normal 8 5 2 6" xfId="41081"/>
    <cellStyle name="Normal 8 5 2 6 2" xfId="41082"/>
    <cellStyle name="Normal 8 5 2 6 3" xfId="41083"/>
    <cellStyle name="Normal 8 5 2 7" xfId="41084"/>
    <cellStyle name="Normal 8 5 2 7 2" xfId="41085"/>
    <cellStyle name="Normal 8 5 2 7 3" xfId="41086"/>
    <cellStyle name="Normal 8 5 2 8" xfId="41087"/>
    <cellStyle name="Normal 8 5 2 8 2" xfId="41088"/>
    <cellStyle name="Normal 8 5 2 8 3" xfId="41089"/>
    <cellStyle name="Normal 8 5 2 9" xfId="41090"/>
    <cellStyle name="Normal 8 5 2 9 2" xfId="41091"/>
    <cellStyle name="Normal 8 5 2 9 3" xfId="41092"/>
    <cellStyle name="Normal 8 5 3" xfId="41093"/>
    <cellStyle name="Normal 8 5 3 2" xfId="41094"/>
    <cellStyle name="Normal 8 5 3 2 2" xfId="41095"/>
    <cellStyle name="Normal 8 5 3 2 2 2" xfId="41096"/>
    <cellStyle name="Normal 8 5 3 2 2 3" xfId="41097"/>
    <cellStyle name="Normal 8 5 3 2 3" xfId="41098"/>
    <cellStyle name="Normal 8 5 3 2 3 2" xfId="41099"/>
    <cellStyle name="Normal 8 5 3 2 3 3" xfId="41100"/>
    <cellStyle name="Normal 8 5 3 2 4" xfId="41101"/>
    <cellStyle name="Normal 8 5 3 2 4 2" xfId="41102"/>
    <cellStyle name="Normal 8 5 3 2 4 3" xfId="41103"/>
    <cellStyle name="Normal 8 5 3 2 5" xfId="41104"/>
    <cellStyle name="Normal 8 5 3 2 5 2" xfId="41105"/>
    <cellStyle name="Normal 8 5 3 2 5 3" xfId="41106"/>
    <cellStyle name="Normal 8 5 3 2 6" xfId="41107"/>
    <cellStyle name="Normal 8 5 3 2 7" xfId="41108"/>
    <cellStyle name="Normal 8 5 3 3" xfId="41109"/>
    <cellStyle name="Normal 8 5 3 3 2" xfId="41110"/>
    <cellStyle name="Normal 8 5 3 3 3" xfId="41111"/>
    <cellStyle name="Normal 8 5 3 4" xfId="41112"/>
    <cellStyle name="Normal 8 5 3 4 2" xfId="41113"/>
    <cellStyle name="Normal 8 5 3 4 3" xfId="41114"/>
    <cellStyle name="Normal 8 5 3 5" xfId="41115"/>
    <cellStyle name="Normal 8 5 3 5 2" xfId="41116"/>
    <cellStyle name="Normal 8 5 3 5 3" xfId="41117"/>
    <cellStyle name="Normal 8 5 3 6" xfId="41118"/>
    <cellStyle name="Normal 8 5 3 6 2" xfId="41119"/>
    <cellStyle name="Normal 8 5 3 6 3" xfId="41120"/>
    <cellStyle name="Normal 8 5 3 7" xfId="41121"/>
    <cellStyle name="Normal 8 5 3 8" xfId="41122"/>
    <cellStyle name="Normal 8 5 4" xfId="41123"/>
    <cellStyle name="Normal 8 5 4 2" xfId="41124"/>
    <cellStyle name="Normal 8 5 4 2 2" xfId="41125"/>
    <cellStyle name="Normal 8 5 4 2 2 2" xfId="41126"/>
    <cellStyle name="Normal 8 5 4 2 2 3" xfId="41127"/>
    <cellStyle name="Normal 8 5 4 2 3" xfId="41128"/>
    <cellStyle name="Normal 8 5 4 2 3 2" xfId="41129"/>
    <cellStyle name="Normal 8 5 4 2 3 3" xfId="41130"/>
    <cellStyle name="Normal 8 5 4 2 4" xfId="41131"/>
    <cellStyle name="Normal 8 5 4 2 4 2" xfId="41132"/>
    <cellStyle name="Normal 8 5 4 2 4 3" xfId="41133"/>
    <cellStyle name="Normal 8 5 4 2 5" xfId="41134"/>
    <cellStyle name="Normal 8 5 4 2 5 2" xfId="41135"/>
    <cellStyle name="Normal 8 5 4 2 5 3" xfId="41136"/>
    <cellStyle name="Normal 8 5 4 2 6" xfId="41137"/>
    <cellStyle name="Normal 8 5 4 2 7" xfId="41138"/>
    <cellStyle name="Normal 8 5 4 3" xfId="41139"/>
    <cellStyle name="Normal 8 5 4 3 2" xfId="41140"/>
    <cellStyle name="Normal 8 5 4 3 3" xfId="41141"/>
    <cellStyle name="Normal 8 5 4 4" xfId="41142"/>
    <cellStyle name="Normal 8 5 4 4 2" xfId="41143"/>
    <cellStyle name="Normal 8 5 4 4 3" xfId="41144"/>
    <cellStyle name="Normal 8 5 4 5" xfId="41145"/>
    <cellStyle name="Normal 8 5 4 5 2" xfId="41146"/>
    <cellStyle name="Normal 8 5 4 5 3" xfId="41147"/>
    <cellStyle name="Normal 8 5 4 6" xfId="41148"/>
    <cellStyle name="Normal 8 5 4 6 2" xfId="41149"/>
    <cellStyle name="Normal 8 5 4 6 3" xfId="41150"/>
    <cellStyle name="Normal 8 5 4 7" xfId="41151"/>
    <cellStyle name="Normal 8 5 4 8" xfId="41152"/>
    <cellStyle name="Normal 8 5 5" xfId="41153"/>
    <cellStyle name="Normal 8 5 5 2" xfId="41154"/>
    <cellStyle name="Normal 8 5 5 2 2" xfId="41155"/>
    <cellStyle name="Normal 8 5 5 2 3" xfId="41156"/>
    <cellStyle name="Normal 8 5 5 3" xfId="41157"/>
    <cellStyle name="Normal 8 5 5 3 2" xfId="41158"/>
    <cellStyle name="Normal 8 5 5 3 3" xfId="41159"/>
    <cellStyle name="Normal 8 5 5 4" xfId="41160"/>
    <cellStyle name="Normal 8 5 5 4 2" xfId="41161"/>
    <cellStyle name="Normal 8 5 5 4 3" xfId="41162"/>
    <cellStyle name="Normal 8 5 5 5" xfId="41163"/>
    <cellStyle name="Normal 8 5 5 5 2" xfId="41164"/>
    <cellStyle name="Normal 8 5 5 5 3" xfId="41165"/>
    <cellStyle name="Normal 8 5 5 6" xfId="41166"/>
    <cellStyle name="Normal 8 5 5 7" xfId="41167"/>
    <cellStyle name="Normal 8 5 6" xfId="41168"/>
    <cellStyle name="Normal 8 5 6 2" xfId="41169"/>
    <cellStyle name="Normal 8 5 6 2 2" xfId="41170"/>
    <cellStyle name="Normal 8 5 6 2 3" xfId="41171"/>
    <cellStyle name="Normal 8 5 6 3" xfId="41172"/>
    <cellStyle name="Normal 8 5 6 3 2" xfId="41173"/>
    <cellStyle name="Normal 8 5 6 3 3" xfId="41174"/>
    <cellStyle name="Normal 8 5 6 4" xfId="41175"/>
    <cellStyle name="Normal 8 5 6 4 2" xfId="41176"/>
    <cellStyle name="Normal 8 5 6 4 3" xfId="41177"/>
    <cellStyle name="Normal 8 5 6 5" xfId="41178"/>
    <cellStyle name="Normal 8 5 6 5 2" xfId="41179"/>
    <cellStyle name="Normal 8 5 6 5 3" xfId="41180"/>
    <cellStyle name="Normal 8 5 6 6" xfId="41181"/>
    <cellStyle name="Normal 8 5 6 7" xfId="41182"/>
    <cellStyle name="Normal 8 5 7" xfId="41183"/>
    <cellStyle name="Normal 8 5 7 2" xfId="41184"/>
    <cellStyle name="Normal 8 5 7 2 2" xfId="41185"/>
    <cellStyle name="Normal 8 5 7 2 3" xfId="41186"/>
    <cellStyle name="Normal 8 5 7 3" xfId="41187"/>
    <cellStyle name="Normal 8 5 7 3 2" xfId="41188"/>
    <cellStyle name="Normal 8 5 7 3 3" xfId="41189"/>
    <cellStyle name="Normal 8 5 7 4" xfId="41190"/>
    <cellStyle name="Normal 8 5 7 4 2" xfId="41191"/>
    <cellStyle name="Normal 8 5 7 4 3" xfId="41192"/>
    <cellStyle name="Normal 8 5 7 5" xfId="41193"/>
    <cellStyle name="Normal 8 5 7 5 2" xfId="41194"/>
    <cellStyle name="Normal 8 5 7 5 3" xfId="41195"/>
    <cellStyle name="Normal 8 5 7 6" xfId="41196"/>
    <cellStyle name="Normal 8 5 7 7" xfId="41197"/>
    <cellStyle name="Normal 8 5 8" xfId="41198"/>
    <cellStyle name="Normal 8 5 8 2" xfId="41199"/>
    <cellStyle name="Normal 8 5 8 2 2" xfId="41200"/>
    <cellStyle name="Normal 8 5 8 2 3" xfId="41201"/>
    <cellStyle name="Normal 8 5 8 3" xfId="41202"/>
    <cellStyle name="Normal 8 5 8 3 2" xfId="41203"/>
    <cellStyle name="Normal 8 5 8 3 3" xfId="41204"/>
    <cellStyle name="Normal 8 5 8 4" xfId="41205"/>
    <cellStyle name="Normal 8 5 8 4 2" xfId="41206"/>
    <cellStyle name="Normal 8 5 8 4 3" xfId="41207"/>
    <cellStyle name="Normal 8 5 8 5" xfId="41208"/>
    <cellStyle name="Normal 8 5 8 5 2" xfId="41209"/>
    <cellStyle name="Normal 8 5 8 5 3" xfId="41210"/>
    <cellStyle name="Normal 8 5 8 6" xfId="41211"/>
    <cellStyle name="Normal 8 5 8 7" xfId="41212"/>
    <cellStyle name="Normal 8 5 9" xfId="41213"/>
    <cellStyle name="Normal 8 5 9 2" xfId="41214"/>
    <cellStyle name="Normal 8 5 9 3" xfId="41215"/>
    <cellStyle name="Normal 8 6" xfId="1270"/>
    <cellStyle name="Normal 8 6 10" xfId="41216"/>
    <cellStyle name="Normal 8 6 11" xfId="41217"/>
    <cellStyle name="Normal 8 6 2" xfId="41218"/>
    <cellStyle name="Normal 8 6 2 2" xfId="41219"/>
    <cellStyle name="Normal 8 6 2 2 2" xfId="41220"/>
    <cellStyle name="Normal 8 6 2 2 2 2" xfId="41221"/>
    <cellStyle name="Normal 8 6 2 2 2 3" xfId="41222"/>
    <cellStyle name="Normal 8 6 2 2 3" xfId="41223"/>
    <cellStyle name="Normal 8 6 2 2 3 2" xfId="41224"/>
    <cellStyle name="Normal 8 6 2 2 3 3" xfId="41225"/>
    <cellStyle name="Normal 8 6 2 2 4" xfId="41226"/>
    <cellStyle name="Normal 8 6 2 2 4 2" xfId="41227"/>
    <cellStyle name="Normal 8 6 2 2 4 3" xfId="41228"/>
    <cellStyle name="Normal 8 6 2 2 5" xfId="41229"/>
    <cellStyle name="Normal 8 6 2 2 5 2" xfId="41230"/>
    <cellStyle name="Normal 8 6 2 2 5 3" xfId="41231"/>
    <cellStyle name="Normal 8 6 2 2 6" xfId="41232"/>
    <cellStyle name="Normal 8 6 2 2 7" xfId="41233"/>
    <cellStyle name="Normal 8 6 2 3" xfId="41234"/>
    <cellStyle name="Normal 8 6 2 3 2" xfId="41235"/>
    <cellStyle name="Normal 8 6 2 3 3" xfId="41236"/>
    <cellStyle name="Normal 8 6 2 4" xfId="41237"/>
    <cellStyle name="Normal 8 6 2 4 2" xfId="41238"/>
    <cellStyle name="Normal 8 6 2 4 3" xfId="41239"/>
    <cellStyle name="Normal 8 6 2 5" xfId="41240"/>
    <cellStyle name="Normal 8 6 2 5 2" xfId="41241"/>
    <cellStyle name="Normal 8 6 2 5 3" xfId="41242"/>
    <cellStyle name="Normal 8 6 2 6" xfId="41243"/>
    <cellStyle name="Normal 8 6 2 6 2" xfId="41244"/>
    <cellStyle name="Normal 8 6 2 6 3" xfId="41245"/>
    <cellStyle name="Normal 8 6 2 7" xfId="41246"/>
    <cellStyle name="Normal 8 6 2 8" xfId="41247"/>
    <cellStyle name="Normal 8 6 3" xfId="41248"/>
    <cellStyle name="Normal 8 6 3 2" xfId="41249"/>
    <cellStyle name="Normal 8 6 3 2 2" xfId="41250"/>
    <cellStyle name="Normal 8 6 3 2 3" xfId="41251"/>
    <cellStyle name="Normal 8 6 3 3" xfId="41252"/>
    <cellStyle name="Normal 8 6 3 3 2" xfId="41253"/>
    <cellStyle name="Normal 8 6 3 3 3" xfId="41254"/>
    <cellStyle name="Normal 8 6 3 4" xfId="41255"/>
    <cellStyle name="Normal 8 6 3 4 2" xfId="41256"/>
    <cellStyle name="Normal 8 6 3 4 3" xfId="41257"/>
    <cellStyle name="Normal 8 6 3 5" xfId="41258"/>
    <cellStyle name="Normal 8 6 3 5 2" xfId="41259"/>
    <cellStyle name="Normal 8 6 3 5 3" xfId="41260"/>
    <cellStyle name="Normal 8 6 3 6" xfId="41261"/>
    <cellStyle name="Normal 8 6 3 7" xfId="41262"/>
    <cellStyle name="Normal 8 6 4" xfId="41263"/>
    <cellStyle name="Normal 8 6 4 2" xfId="41264"/>
    <cellStyle name="Normal 8 6 4 2 2" xfId="41265"/>
    <cellStyle name="Normal 8 6 4 2 3" xfId="41266"/>
    <cellStyle name="Normal 8 6 4 3" xfId="41267"/>
    <cellStyle name="Normal 8 6 4 3 2" xfId="41268"/>
    <cellStyle name="Normal 8 6 4 3 3" xfId="41269"/>
    <cellStyle name="Normal 8 6 4 4" xfId="41270"/>
    <cellStyle name="Normal 8 6 4 4 2" xfId="41271"/>
    <cellStyle name="Normal 8 6 4 4 3" xfId="41272"/>
    <cellStyle name="Normal 8 6 4 5" xfId="41273"/>
    <cellStyle name="Normal 8 6 4 5 2" xfId="41274"/>
    <cellStyle name="Normal 8 6 4 5 3" xfId="41275"/>
    <cellStyle name="Normal 8 6 4 6" xfId="41276"/>
    <cellStyle name="Normal 8 6 4 7" xfId="41277"/>
    <cellStyle name="Normal 8 6 5" xfId="41278"/>
    <cellStyle name="Normal 8 6 5 2" xfId="41279"/>
    <cellStyle name="Normal 8 6 5 2 2" xfId="41280"/>
    <cellStyle name="Normal 8 6 5 2 3" xfId="41281"/>
    <cellStyle name="Normal 8 6 5 3" xfId="41282"/>
    <cellStyle name="Normal 8 6 5 3 2" xfId="41283"/>
    <cellStyle name="Normal 8 6 5 3 3" xfId="41284"/>
    <cellStyle name="Normal 8 6 5 4" xfId="41285"/>
    <cellStyle name="Normal 8 6 5 4 2" xfId="41286"/>
    <cellStyle name="Normal 8 6 5 4 3" xfId="41287"/>
    <cellStyle name="Normal 8 6 5 5" xfId="41288"/>
    <cellStyle name="Normal 8 6 5 5 2" xfId="41289"/>
    <cellStyle name="Normal 8 6 5 5 3" xfId="41290"/>
    <cellStyle name="Normal 8 6 5 6" xfId="41291"/>
    <cellStyle name="Normal 8 6 5 7" xfId="41292"/>
    <cellStyle name="Normal 8 6 6" xfId="41293"/>
    <cellStyle name="Normal 8 6 6 2" xfId="41294"/>
    <cellStyle name="Normal 8 6 6 3" xfId="41295"/>
    <cellStyle name="Normal 8 6 7" xfId="41296"/>
    <cellStyle name="Normal 8 6 7 2" xfId="41297"/>
    <cellStyle name="Normal 8 6 7 3" xfId="41298"/>
    <cellStyle name="Normal 8 6 8" xfId="41299"/>
    <cellStyle name="Normal 8 6 8 2" xfId="41300"/>
    <cellStyle name="Normal 8 6 8 3" xfId="41301"/>
    <cellStyle name="Normal 8 6 9" xfId="41302"/>
    <cellStyle name="Normal 8 6 9 2" xfId="41303"/>
    <cellStyle name="Normal 8 6 9 3" xfId="41304"/>
    <cellStyle name="Normal 8 7" xfId="41305"/>
    <cellStyle name="Normal 8 7 2" xfId="41306"/>
    <cellStyle name="Normal 8 7 2 2" xfId="41307"/>
    <cellStyle name="Normal 8 7 2 2 2" xfId="41308"/>
    <cellStyle name="Normal 8 7 2 2 3" xfId="41309"/>
    <cellStyle name="Normal 8 7 2 3" xfId="41310"/>
    <cellStyle name="Normal 8 7 2 3 2" xfId="41311"/>
    <cellStyle name="Normal 8 7 2 3 3" xfId="41312"/>
    <cellStyle name="Normal 8 7 2 4" xfId="41313"/>
    <cellStyle name="Normal 8 7 2 4 2" xfId="41314"/>
    <cellStyle name="Normal 8 7 2 4 3" xfId="41315"/>
    <cellStyle name="Normal 8 7 2 5" xfId="41316"/>
    <cellStyle name="Normal 8 7 2 5 2" xfId="41317"/>
    <cellStyle name="Normal 8 7 2 5 3" xfId="41318"/>
    <cellStyle name="Normal 8 7 2 6" xfId="41319"/>
    <cellStyle name="Normal 8 7 2 7" xfId="41320"/>
    <cellStyle name="Normal 8 7 3" xfId="41321"/>
    <cellStyle name="Normal 8 7 3 2" xfId="41322"/>
    <cellStyle name="Normal 8 7 3 3" xfId="41323"/>
    <cellStyle name="Normal 8 7 4" xfId="41324"/>
    <cellStyle name="Normal 8 7 4 2" xfId="41325"/>
    <cellStyle name="Normal 8 7 4 3" xfId="41326"/>
    <cellStyle name="Normal 8 7 5" xfId="41327"/>
    <cellStyle name="Normal 8 7 5 2" xfId="41328"/>
    <cellStyle name="Normal 8 7 5 3" xfId="41329"/>
    <cellStyle name="Normal 8 7 6" xfId="41330"/>
    <cellStyle name="Normal 8 7 6 2" xfId="41331"/>
    <cellStyle name="Normal 8 7 6 3" xfId="41332"/>
    <cellStyle name="Normal 8 7 7" xfId="41333"/>
    <cellStyle name="Normal 8 7 8" xfId="41334"/>
    <cellStyle name="Normal 8 8" xfId="41335"/>
    <cellStyle name="Normal 8 8 2" xfId="41336"/>
    <cellStyle name="Normal 8 8 2 2" xfId="41337"/>
    <cellStyle name="Normal 8 8 2 2 2" xfId="41338"/>
    <cellStyle name="Normal 8 8 2 2 3" xfId="41339"/>
    <cellStyle name="Normal 8 8 2 3" xfId="41340"/>
    <cellStyle name="Normal 8 8 2 3 2" xfId="41341"/>
    <cellStyle name="Normal 8 8 2 3 3" xfId="41342"/>
    <cellStyle name="Normal 8 8 2 4" xfId="41343"/>
    <cellStyle name="Normal 8 8 2 4 2" xfId="41344"/>
    <cellStyle name="Normal 8 8 2 4 3" xfId="41345"/>
    <cellStyle name="Normal 8 8 2 5" xfId="41346"/>
    <cellStyle name="Normal 8 8 2 5 2" xfId="41347"/>
    <cellStyle name="Normal 8 8 2 5 3" xfId="41348"/>
    <cellStyle name="Normal 8 8 2 6" xfId="41349"/>
    <cellStyle name="Normal 8 8 2 7" xfId="41350"/>
    <cellStyle name="Normal 8 8 3" xfId="41351"/>
    <cellStyle name="Normal 8 8 3 2" xfId="41352"/>
    <cellStyle name="Normal 8 8 3 3" xfId="41353"/>
    <cellStyle name="Normal 8 8 4" xfId="41354"/>
    <cellStyle name="Normal 8 8 4 2" xfId="41355"/>
    <cellStyle name="Normal 8 8 4 3" xfId="41356"/>
    <cellStyle name="Normal 8 8 5" xfId="41357"/>
    <cellStyle name="Normal 8 8 5 2" xfId="41358"/>
    <cellStyle name="Normal 8 8 5 3" xfId="41359"/>
    <cellStyle name="Normal 8 8 6" xfId="41360"/>
    <cellStyle name="Normal 8 8 6 2" xfId="41361"/>
    <cellStyle name="Normal 8 8 6 3" xfId="41362"/>
    <cellStyle name="Normal 8 8 7" xfId="41363"/>
    <cellStyle name="Normal 8 8 8" xfId="41364"/>
    <cellStyle name="Normal 8 9" xfId="41365"/>
    <cellStyle name="Normal 8 9 2" xfId="41366"/>
    <cellStyle name="Normal 8 9 2 2" xfId="41367"/>
    <cellStyle name="Normal 8 9 2 2 2" xfId="41368"/>
    <cellStyle name="Normal 8 9 2 2 3" xfId="41369"/>
    <cellStyle name="Normal 8 9 2 3" xfId="41370"/>
    <cellStyle name="Normal 8 9 2 3 2" xfId="41371"/>
    <cellStyle name="Normal 8 9 2 3 3" xfId="41372"/>
    <cellStyle name="Normal 8 9 2 4" xfId="41373"/>
    <cellStyle name="Normal 8 9 2 4 2" xfId="41374"/>
    <cellStyle name="Normal 8 9 2 4 3" xfId="41375"/>
    <cellStyle name="Normal 8 9 2 5" xfId="41376"/>
    <cellStyle name="Normal 8 9 2 5 2" xfId="41377"/>
    <cellStyle name="Normal 8 9 2 5 3" xfId="41378"/>
    <cellStyle name="Normal 8 9 2 6" xfId="41379"/>
    <cellStyle name="Normal 8 9 2 7" xfId="41380"/>
    <cellStyle name="Normal 8 9 3" xfId="41381"/>
    <cellStyle name="Normal 8 9 3 2" xfId="41382"/>
    <cellStyle name="Normal 8 9 3 3" xfId="41383"/>
    <cellStyle name="Normal 8 9 4" xfId="41384"/>
    <cellStyle name="Normal 8 9 4 2" xfId="41385"/>
    <cellStyle name="Normal 8 9 4 3" xfId="41386"/>
    <cellStyle name="Normal 8 9 5" xfId="41387"/>
    <cellStyle name="Normal 8 9 5 2" xfId="41388"/>
    <cellStyle name="Normal 8 9 5 3" xfId="41389"/>
    <cellStyle name="Normal 8 9 6" xfId="41390"/>
    <cellStyle name="Normal 8 9 6 2" xfId="41391"/>
    <cellStyle name="Normal 8 9 6 3" xfId="41392"/>
    <cellStyle name="Normal 8 9 7" xfId="41393"/>
    <cellStyle name="Normal 8 9 8" xfId="41394"/>
    <cellStyle name="Normal 80" xfId="41395"/>
    <cellStyle name="Normal 81" xfId="41396"/>
    <cellStyle name="Normal 82" xfId="41397"/>
    <cellStyle name="Normal 83" xfId="41398"/>
    <cellStyle name="Normal 84" xfId="41399"/>
    <cellStyle name="Normal 85" xfId="41400"/>
    <cellStyle name="Normal 86" xfId="41401"/>
    <cellStyle name="Normal 87" xfId="41402"/>
    <cellStyle name="Normal 88" xfId="41403"/>
    <cellStyle name="Normal 89" xfId="41404"/>
    <cellStyle name="Normal 9" xfId="1271"/>
    <cellStyle name="Normal 9 10" xfId="41406"/>
    <cellStyle name="Normal 9 10 2" xfId="41407"/>
    <cellStyle name="Normal 9 10 2 2" xfId="41408"/>
    <cellStyle name="Normal 9 10 2 3" xfId="41409"/>
    <cellStyle name="Normal 9 10 3" xfId="41410"/>
    <cellStyle name="Normal 9 10 3 2" xfId="41411"/>
    <cellStyle name="Normal 9 10 3 3" xfId="41412"/>
    <cellStyle name="Normal 9 10 4" xfId="41413"/>
    <cellStyle name="Normal 9 10 4 2" xfId="41414"/>
    <cellStyle name="Normal 9 10 4 3" xfId="41415"/>
    <cellStyle name="Normal 9 10 5" xfId="41416"/>
    <cellStyle name="Normal 9 10 5 2" xfId="41417"/>
    <cellStyle name="Normal 9 10 5 3" xfId="41418"/>
    <cellStyle name="Normal 9 10 6" xfId="41419"/>
    <cellStyle name="Normal 9 10 7" xfId="41420"/>
    <cellStyle name="Normal 9 11" xfId="41421"/>
    <cellStyle name="Normal 9 11 2" xfId="41422"/>
    <cellStyle name="Normal 9 11 2 2" xfId="41423"/>
    <cellStyle name="Normal 9 11 2 3" xfId="41424"/>
    <cellStyle name="Normal 9 11 3" xfId="41425"/>
    <cellStyle name="Normal 9 11 3 2" xfId="41426"/>
    <cellStyle name="Normal 9 11 3 3" xfId="41427"/>
    <cellStyle name="Normal 9 11 4" xfId="41428"/>
    <cellStyle name="Normal 9 11 4 2" xfId="41429"/>
    <cellStyle name="Normal 9 11 4 3" xfId="41430"/>
    <cellStyle name="Normal 9 11 5" xfId="41431"/>
    <cellStyle name="Normal 9 11 5 2" xfId="41432"/>
    <cellStyle name="Normal 9 11 5 3" xfId="41433"/>
    <cellStyle name="Normal 9 11 6" xfId="41434"/>
    <cellStyle name="Normal 9 11 7" xfId="41435"/>
    <cellStyle name="Normal 9 12" xfId="41436"/>
    <cellStyle name="Normal 9 12 2" xfId="41437"/>
    <cellStyle name="Normal 9 12 2 2" xfId="41438"/>
    <cellStyle name="Normal 9 12 2 3" xfId="41439"/>
    <cellStyle name="Normal 9 12 3" xfId="41440"/>
    <cellStyle name="Normal 9 12 3 2" xfId="41441"/>
    <cellStyle name="Normal 9 12 3 3" xfId="41442"/>
    <cellStyle name="Normal 9 12 4" xfId="41443"/>
    <cellStyle name="Normal 9 12 4 2" xfId="41444"/>
    <cellStyle name="Normal 9 12 4 3" xfId="41445"/>
    <cellStyle name="Normal 9 12 5" xfId="41446"/>
    <cellStyle name="Normal 9 12 5 2" xfId="41447"/>
    <cellStyle name="Normal 9 12 5 3" xfId="41448"/>
    <cellStyle name="Normal 9 12 6" xfId="41449"/>
    <cellStyle name="Normal 9 12 7" xfId="41450"/>
    <cellStyle name="Normal 9 13" xfId="41451"/>
    <cellStyle name="Normal 9 13 2" xfId="41452"/>
    <cellStyle name="Normal 9 13 2 2" xfId="41453"/>
    <cellStyle name="Normal 9 13 2 3" xfId="41454"/>
    <cellStyle name="Normal 9 13 3" xfId="41455"/>
    <cellStyle name="Normal 9 13 3 2" xfId="41456"/>
    <cellStyle name="Normal 9 13 3 3" xfId="41457"/>
    <cellStyle name="Normal 9 13 4" xfId="41458"/>
    <cellStyle name="Normal 9 13 4 2" xfId="41459"/>
    <cellStyle name="Normal 9 13 4 3" xfId="41460"/>
    <cellStyle name="Normal 9 13 5" xfId="41461"/>
    <cellStyle name="Normal 9 13 5 2" xfId="41462"/>
    <cellStyle name="Normal 9 13 5 3" xfId="41463"/>
    <cellStyle name="Normal 9 13 6" xfId="41464"/>
    <cellStyle name="Normal 9 13 7" xfId="41465"/>
    <cellStyle name="Normal 9 14" xfId="41466"/>
    <cellStyle name="Normal 9 14 2" xfId="41467"/>
    <cellStyle name="Normal 9 14 3" xfId="41468"/>
    <cellStyle name="Normal 9 15" xfId="41469"/>
    <cellStyle name="Normal 9 15 2" xfId="41470"/>
    <cellStyle name="Normal 9 15 3" xfId="41471"/>
    <cellStyle name="Normal 9 16" xfId="41472"/>
    <cellStyle name="Normal 9 16 2" xfId="41473"/>
    <cellStyle name="Normal 9 16 3" xfId="41474"/>
    <cellStyle name="Normal 9 17" xfId="41475"/>
    <cellStyle name="Normal 9 17 2" xfId="41476"/>
    <cellStyle name="Normal 9 17 3" xfId="41477"/>
    <cellStyle name="Normal 9 18" xfId="41478"/>
    <cellStyle name="Normal 9 19" xfId="41479"/>
    <cellStyle name="Normal 9 2" xfId="1560"/>
    <cellStyle name="Normal 9 2 2" xfId="41481"/>
    <cellStyle name="Normal 9 2 2 2" xfId="41482"/>
    <cellStyle name="Normal 9 2 3" xfId="41483"/>
    <cellStyle name="Normal 9 2 4" xfId="41480"/>
    <cellStyle name="Normal 9 20" xfId="41484"/>
    <cellStyle name="Normal 9 21" xfId="41405"/>
    <cellStyle name="Normal 9 3" xfId="41485"/>
    <cellStyle name="Normal 9 3 10" xfId="41486"/>
    <cellStyle name="Normal 9 3 10 2" xfId="41487"/>
    <cellStyle name="Normal 9 3 10 2 2" xfId="41488"/>
    <cellStyle name="Normal 9 3 10 2 3" xfId="41489"/>
    <cellStyle name="Normal 9 3 10 3" xfId="41490"/>
    <cellStyle name="Normal 9 3 10 3 2" xfId="41491"/>
    <cellStyle name="Normal 9 3 10 3 3" xfId="41492"/>
    <cellStyle name="Normal 9 3 10 4" xfId="41493"/>
    <cellStyle name="Normal 9 3 10 4 2" xfId="41494"/>
    <cellStyle name="Normal 9 3 10 4 3" xfId="41495"/>
    <cellStyle name="Normal 9 3 10 5" xfId="41496"/>
    <cellStyle name="Normal 9 3 10 5 2" xfId="41497"/>
    <cellStyle name="Normal 9 3 10 5 3" xfId="41498"/>
    <cellStyle name="Normal 9 3 10 6" xfId="41499"/>
    <cellStyle name="Normal 9 3 10 7" xfId="41500"/>
    <cellStyle name="Normal 9 3 11" xfId="41501"/>
    <cellStyle name="Normal 9 3 11 2" xfId="41502"/>
    <cellStyle name="Normal 9 3 11 3" xfId="41503"/>
    <cellStyle name="Normal 9 3 12" xfId="41504"/>
    <cellStyle name="Normal 9 3 12 2" xfId="41505"/>
    <cellStyle name="Normal 9 3 12 3" xfId="41506"/>
    <cellStyle name="Normal 9 3 13" xfId="41507"/>
    <cellStyle name="Normal 9 3 13 2" xfId="41508"/>
    <cellStyle name="Normal 9 3 13 3" xfId="41509"/>
    <cellStyle name="Normal 9 3 14" xfId="41510"/>
    <cellStyle name="Normal 9 3 14 2" xfId="41511"/>
    <cellStyle name="Normal 9 3 14 3" xfId="41512"/>
    <cellStyle name="Normal 9 3 15" xfId="41513"/>
    <cellStyle name="Normal 9 3 16" xfId="41514"/>
    <cellStyle name="Normal 9 3 2" xfId="41515"/>
    <cellStyle name="Normal 9 3 2 10" xfId="41516"/>
    <cellStyle name="Normal 9 3 2 10 2" xfId="41517"/>
    <cellStyle name="Normal 9 3 2 10 3" xfId="41518"/>
    <cellStyle name="Normal 9 3 2 11" xfId="41519"/>
    <cellStyle name="Normal 9 3 2 11 2" xfId="41520"/>
    <cellStyle name="Normal 9 3 2 11 3" xfId="41521"/>
    <cellStyle name="Normal 9 3 2 12" xfId="41522"/>
    <cellStyle name="Normal 9 3 2 12 2" xfId="41523"/>
    <cellStyle name="Normal 9 3 2 12 3" xfId="41524"/>
    <cellStyle name="Normal 9 3 2 13" xfId="41525"/>
    <cellStyle name="Normal 9 3 2 13 2" xfId="41526"/>
    <cellStyle name="Normal 9 3 2 13 3" xfId="41527"/>
    <cellStyle name="Normal 9 3 2 14" xfId="41528"/>
    <cellStyle name="Normal 9 3 2 15" xfId="41529"/>
    <cellStyle name="Normal 9 3 2 2" xfId="41530"/>
    <cellStyle name="Normal 9 3 2 2 10" xfId="41531"/>
    <cellStyle name="Normal 9 3 2 2 10 2" xfId="41532"/>
    <cellStyle name="Normal 9 3 2 2 10 3" xfId="41533"/>
    <cellStyle name="Normal 9 3 2 2 11" xfId="41534"/>
    <cellStyle name="Normal 9 3 2 2 11 2" xfId="41535"/>
    <cellStyle name="Normal 9 3 2 2 11 3" xfId="41536"/>
    <cellStyle name="Normal 9 3 2 2 12" xfId="41537"/>
    <cellStyle name="Normal 9 3 2 2 12 2" xfId="41538"/>
    <cellStyle name="Normal 9 3 2 2 12 3" xfId="41539"/>
    <cellStyle name="Normal 9 3 2 2 13" xfId="41540"/>
    <cellStyle name="Normal 9 3 2 2 14" xfId="41541"/>
    <cellStyle name="Normal 9 3 2 2 2" xfId="41542"/>
    <cellStyle name="Normal 9 3 2 2 2 10" xfId="41543"/>
    <cellStyle name="Normal 9 3 2 2 2 11" xfId="41544"/>
    <cellStyle name="Normal 9 3 2 2 2 2" xfId="41545"/>
    <cellStyle name="Normal 9 3 2 2 2 2 2" xfId="41546"/>
    <cellStyle name="Normal 9 3 2 2 2 2 2 2" xfId="41547"/>
    <cellStyle name="Normal 9 3 2 2 2 2 2 2 2" xfId="41548"/>
    <cellStyle name="Normal 9 3 2 2 2 2 2 2 3" xfId="41549"/>
    <cellStyle name="Normal 9 3 2 2 2 2 2 3" xfId="41550"/>
    <cellStyle name="Normal 9 3 2 2 2 2 2 3 2" xfId="41551"/>
    <cellStyle name="Normal 9 3 2 2 2 2 2 3 3" xfId="41552"/>
    <cellStyle name="Normal 9 3 2 2 2 2 2 4" xfId="41553"/>
    <cellStyle name="Normal 9 3 2 2 2 2 2 4 2" xfId="41554"/>
    <cellStyle name="Normal 9 3 2 2 2 2 2 4 3" xfId="41555"/>
    <cellStyle name="Normal 9 3 2 2 2 2 2 5" xfId="41556"/>
    <cellStyle name="Normal 9 3 2 2 2 2 2 5 2" xfId="41557"/>
    <cellStyle name="Normal 9 3 2 2 2 2 2 5 3" xfId="41558"/>
    <cellStyle name="Normal 9 3 2 2 2 2 2 6" xfId="41559"/>
    <cellStyle name="Normal 9 3 2 2 2 2 2 7" xfId="41560"/>
    <cellStyle name="Normal 9 3 2 2 2 2 3" xfId="41561"/>
    <cellStyle name="Normal 9 3 2 2 2 2 3 2" xfId="41562"/>
    <cellStyle name="Normal 9 3 2 2 2 2 3 3" xfId="41563"/>
    <cellStyle name="Normal 9 3 2 2 2 2 4" xfId="41564"/>
    <cellStyle name="Normal 9 3 2 2 2 2 4 2" xfId="41565"/>
    <cellStyle name="Normal 9 3 2 2 2 2 4 3" xfId="41566"/>
    <cellStyle name="Normal 9 3 2 2 2 2 5" xfId="41567"/>
    <cellStyle name="Normal 9 3 2 2 2 2 5 2" xfId="41568"/>
    <cellStyle name="Normal 9 3 2 2 2 2 5 3" xfId="41569"/>
    <cellStyle name="Normal 9 3 2 2 2 2 6" xfId="41570"/>
    <cellStyle name="Normal 9 3 2 2 2 2 6 2" xfId="41571"/>
    <cellStyle name="Normal 9 3 2 2 2 2 6 3" xfId="41572"/>
    <cellStyle name="Normal 9 3 2 2 2 2 7" xfId="41573"/>
    <cellStyle name="Normal 9 3 2 2 2 2 8" xfId="41574"/>
    <cellStyle name="Normal 9 3 2 2 2 3" xfId="41575"/>
    <cellStyle name="Normal 9 3 2 2 2 3 2" xfId="41576"/>
    <cellStyle name="Normal 9 3 2 2 2 3 2 2" xfId="41577"/>
    <cellStyle name="Normal 9 3 2 2 2 3 2 3" xfId="41578"/>
    <cellStyle name="Normal 9 3 2 2 2 3 3" xfId="41579"/>
    <cellStyle name="Normal 9 3 2 2 2 3 3 2" xfId="41580"/>
    <cellStyle name="Normal 9 3 2 2 2 3 3 3" xfId="41581"/>
    <cellStyle name="Normal 9 3 2 2 2 3 4" xfId="41582"/>
    <cellStyle name="Normal 9 3 2 2 2 3 4 2" xfId="41583"/>
    <cellStyle name="Normal 9 3 2 2 2 3 4 3" xfId="41584"/>
    <cellStyle name="Normal 9 3 2 2 2 3 5" xfId="41585"/>
    <cellStyle name="Normal 9 3 2 2 2 3 5 2" xfId="41586"/>
    <cellStyle name="Normal 9 3 2 2 2 3 5 3" xfId="41587"/>
    <cellStyle name="Normal 9 3 2 2 2 3 6" xfId="41588"/>
    <cellStyle name="Normal 9 3 2 2 2 3 7" xfId="41589"/>
    <cellStyle name="Normal 9 3 2 2 2 4" xfId="41590"/>
    <cellStyle name="Normal 9 3 2 2 2 4 2" xfId="41591"/>
    <cellStyle name="Normal 9 3 2 2 2 4 2 2" xfId="41592"/>
    <cellStyle name="Normal 9 3 2 2 2 4 2 3" xfId="41593"/>
    <cellStyle name="Normal 9 3 2 2 2 4 3" xfId="41594"/>
    <cellStyle name="Normal 9 3 2 2 2 4 3 2" xfId="41595"/>
    <cellStyle name="Normal 9 3 2 2 2 4 3 3" xfId="41596"/>
    <cellStyle name="Normal 9 3 2 2 2 4 4" xfId="41597"/>
    <cellStyle name="Normal 9 3 2 2 2 4 4 2" xfId="41598"/>
    <cellStyle name="Normal 9 3 2 2 2 4 4 3" xfId="41599"/>
    <cellStyle name="Normal 9 3 2 2 2 4 5" xfId="41600"/>
    <cellStyle name="Normal 9 3 2 2 2 4 5 2" xfId="41601"/>
    <cellStyle name="Normal 9 3 2 2 2 4 5 3" xfId="41602"/>
    <cellStyle name="Normal 9 3 2 2 2 4 6" xfId="41603"/>
    <cellStyle name="Normal 9 3 2 2 2 4 7" xfId="41604"/>
    <cellStyle name="Normal 9 3 2 2 2 5" xfId="41605"/>
    <cellStyle name="Normal 9 3 2 2 2 5 2" xfId="41606"/>
    <cellStyle name="Normal 9 3 2 2 2 5 2 2" xfId="41607"/>
    <cellStyle name="Normal 9 3 2 2 2 5 2 3" xfId="41608"/>
    <cellStyle name="Normal 9 3 2 2 2 5 3" xfId="41609"/>
    <cellStyle name="Normal 9 3 2 2 2 5 3 2" xfId="41610"/>
    <cellStyle name="Normal 9 3 2 2 2 5 3 3" xfId="41611"/>
    <cellStyle name="Normal 9 3 2 2 2 5 4" xfId="41612"/>
    <cellStyle name="Normal 9 3 2 2 2 5 4 2" xfId="41613"/>
    <cellStyle name="Normal 9 3 2 2 2 5 4 3" xfId="41614"/>
    <cellStyle name="Normal 9 3 2 2 2 5 5" xfId="41615"/>
    <cellStyle name="Normal 9 3 2 2 2 5 5 2" xfId="41616"/>
    <cellStyle name="Normal 9 3 2 2 2 5 5 3" xfId="41617"/>
    <cellStyle name="Normal 9 3 2 2 2 5 6" xfId="41618"/>
    <cellStyle name="Normal 9 3 2 2 2 5 7" xfId="41619"/>
    <cellStyle name="Normal 9 3 2 2 2 6" xfId="41620"/>
    <cellStyle name="Normal 9 3 2 2 2 6 2" xfId="41621"/>
    <cellStyle name="Normal 9 3 2 2 2 6 3" xfId="41622"/>
    <cellStyle name="Normal 9 3 2 2 2 7" xfId="41623"/>
    <cellStyle name="Normal 9 3 2 2 2 7 2" xfId="41624"/>
    <cellStyle name="Normal 9 3 2 2 2 7 3" xfId="41625"/>
    <cellStyle name="Normal 9 3 2 2 2 8" xfId="41626"/>
    <cellStyle name="Normal 9 3 2 2 2 8 2" xfId="41627"/>
    <cellStyle name="Normal 9 3 2 2 2 8 3" xfId="41628"/>
    <cellStyle name="Normal 9 3 2 2 2 9" xfId="41629"/>
    <cellStyle name="Normal 9 3 2 2 2 9 2" xfId="41630"/>
    <cellStyle name="Normal 9 3 2 2 2 9 3" xfId="41631"/>
    <cellStyle name="Normal 9 3 2 2 3" xfId="41632"/>
    <cellStyle name="Normal 9 3 2 2 3 2" xfId="41633"/>
    <cellStyle name="Normal 9 3 2 2 3 2 2" xfId="41634"/>
    <cellStyle name="Normal 9 3 2 2 3 2 2 2" xfId="41635"/>
    <cellStyle name="Normal 9 3 2 2 3 2 2 3" xfId="41636"/>
    <cellStyle name="Normal 9 3 2 2 3 2 3" xfId="41637"/>
    <cellStyle name="Normal 9 3 2 2 3 2 3 2" xfId="41638"/>
    <cellStyle name="Normal 9 3 2 2 3 2 3 3" xfId="41639"/>
    <cellStyle name="Normal 9 3 2 2 3 2 4" xfId="41640"/>
    <cellStyle name="Normal 9 3 2 2 3 2 4 2" xfId="41641"/>
    <cellStyle name="Normal 9 3 2 2 3 2 4 3" xfId="41642"/>
    <cellStyle name="Normal 9 3 2 2 3 2 5" xfId="41643"/>
    <cellStyle name="Normal 9 3 2 2 3 2 5 2" xfId="41644"/>
    <cellStyle name="Normal 9 3 2 2 3 2 5 3" xfId="41645"/>
    <cellStyle name="Normal 9 3 2 2 3 2 6" xfId="41646"/>
    <cellStyle name="Normal 9 3 2 2 3 2 7" xfId="41647"/>
    <cellStyle name="Normal 9 3 2 2 3 3" xfId="41648"/>
    <cellStyle name="Normal 9 3 2 2 3 3 2" xfId="41649"/>
    <cellStyle name="Normal 9 3 2 2 3 3 3" xfId="41650"/>
    <cellStyle name="Normal 9 3 2 2 3 4" xfId="41651"/>
    <cellStyle name="Normal 9 3 2 2 3 4 2" xfId="41652"/>
    <cellStyle name="Normal 9 3 2 2 3 4 3" xfId="41653"/>
    <cellStyle name="Normal 9 3 2 2 3 5" xfId="41654"/>
    <cellStyle name="Normal 9 3 2 2 3 5 2" xfId="41655"/>
    <cellStyle name="Normal 9 3 2 2 3 5 3" xfId="41656"/>
    <cellStyle name="Normal 9 3 2 2 3 6" xfId="41657"/>
    <cellStyle name="Normal 9 3 2 2 3 6 2" xfId="41658"/>
    <cellStyle name="Normal 9 3 2 2 3 6 3" xfId="41659"/>
    <cellStyle name="Normal 9 3 2 2 3 7" xfId="41660"/>
    <cellStyle name="Normal 9 3 2 2 3 8" xfId="41661"/>
    <cellStyle name="Normal 9 3 2 2 4" xfId="41662"/>
    <cellStyle name="Normal 9 3 2 2 4 2" xfId="41663"/>
    <cellStyle name="Normal 9 3 2 2 4 2 2" xfId="41664"/>
    <cellStyle name="Normal 9 3 2 2 4 2 2 2" xfId="41665"/>
    <cellStyle name="Normal 9 3 2 2 4 2 2 3" xfId="41666"/>
    <cellStyle name="Normal 9 3 2 2 4 2 3" xfId="41667"/>
    <cellStyle name="Normal 9 3 2 2 4 2 3 2" xfId="41668"/>
    <cellStyle name="Normal 9 3 2 2 4 2 3 3" xfId="41669"/>
    <cellStyle name="Normal 9 3 2 2 4 2 4" xfId="41670"/>
    <cellStyle name="Normal 9 3 2 2 4 2 4 2" xfId="41671"/>
    <cellStyle name="Normal 9 3 2 2 4 2 4 3" xfId="41672"/>
    <cellStyle name="Normal 9 3 2 2 4 2 5" xfId="41673"/>
    <cellStyle name="Normal 9 3 2 2 4 2 5 2" xfId="41674"/>
    <cellStyle name="Normal 9 3 2 2 4 2 5 3" xfId="41675"/>
    <cellStyle name="Normal 9 3 2 2 4 2 6" xfId="41676"/>
    <cellStyle name="Normal 9 3 2 2 4 2 7" xfId="41677"/>
    <cellStyle name="Normal 9 3 2 2 4 3" xfId="41678"/>
    <cellStyle name="Normal 9 3 2 2 4 3 2" xfId="41679"/>
    <cellStyle name="Normal 9 3 2 2 4 3 3" xfId="41680"/>
    <cellStyle name="Normal 9 3 2 2 4 4" xfId="41681"/>
    <cellStyle name="Normal 9 3 2 2 4 4 2" xfId="41682"/>
    <cellStyle name="Normal 9 3 2 2 4 4 3" xfId="41683"/>
    <cellStyle name="Normal 9 3 2 2 4 5" xfId="41684"/>
    <cellStyle name="Normal 9 3 2 2 4 5 2" xfId="41685"/>
    <cellStyle name="Normal 9 3 2 2 4 5 3" xfId="41686"/>
    <cellStyle name="Normal 9 3 2 2 4 6" xfId="41687"/>
    <cellStyle name="Normal 9 3 2 2 4 6 2" xfId="41688"/>
    <cellStyle name="Normal 9 3 2 2 4 6 3" xfId="41689"/>
    <cellStyle name="Normal 9 3 2 2 4 7" xfId="41690"/>
    <cellStyle name="Normal 9 3 2 2 4 8" xfId="41691"/>
    <cellStyle name="Normal 9 3 2 2 5" xfId="41692"/>
    <cellStyle name="Normal 9 3 2 2 5 2" xfId="41693"/>
    <cellStyle name="Normal 9 3 2 2 5 2 2" xfId="41694"/>
    <cellStyle name="Normal 9 3 2 2 5 2 3" xfId="41695"/>
    <cellStyle name="Normal 9 3 2 2 5 3" xfId="41696"/>
    <cellStyle name="Normal 9 3 2 2 5 3 2" xfId="41697"/>
    <cellStyle name="Normal 9 3 2 2 5 3 3" xfId="41698"/>
    <cellStyle name="Normal 9 3 2 2 5 4" xfId="41699"/>
    <cellStyle name="Normal 9 3 2 2 5 4 2" xfId="41700"/>
    <cellStyle name="Normal 9 3 2 2 5 4 3" xfId="41701"/>
    <cellStyle name="Normal 9 3 2 2 5 5" xfId="41702"/>
    <cellStyle name="Normal 9 3 2 2 5 5 2" xfId="41703"/>
    <cellStyle name="Normal 9 3 2 2 5 5 3" xfId="41704"/>
    <cellStyle name="Normal 9 3 2 2 5 6" xfId="41705"/>
    <cellStyle name="Normal 9 3 2 2 5 7" xfId="41706"/>
    <cellStyle name="Normal 9 3 2 2 6" xfId="41707"/>
    <cellStyle name="Normal 9 3 2 2 6 2" xfId="41708"/>
    <cellStyle name="Normal 9 3 2 2 6 2 2" xfId="41709"/>
    <cellStyle name="Normal 9 3 2 2 6 2 3" xfId="41710"/>
    <cellStyle name="Normal 9 3 2 2 6 3" xfId="41711"/>
    <cellStyle name="Normal 9 3 2 2 6 3 2" xfId="41712"/>
    <cellStyle name="Normal 9 3 2 2 6 3 3" xfId="41713"/>
    <cellStyle name="Normal 9 3 2 2 6 4" xfId="41714"/>
    <cellStyle name="Normal 9 3 2 2 6 4 2" xfId="41715"/>
    <cellStyle name="Normal 9 3 2 2 6 4 3" xfId="41716"/>
    <cellStyle name="Normal 9 3 2 2 6 5" xfId="41717"/>
    <cellStyle name="Normal 9 3 2 2 6 5 2" xfId="41718"/>
    <cellStyle name="Normal 9 3 2 2 6 5 3" xfId="41719"/>
    <cellStyle name="Normal 9 3 2 2 6 6" xfId="41720"/>
    <cellStyle name="Normal 9 3 2 2 6 7" xfId="41721"/>
    <cellStyle name="Normal 9 3 2 2 7" xfId="41722"/>
    <cellStyle name="Normal 9 3 2 2 7 2" xfId="41723"/>
    <cellStyle name="Normal 9 3 2 2 7 2 2" xfId="41724"/>
    <cellStyle name="Normal 9 3 2 2 7 2 3" xfId="41725"/>
    <cellStyle name="Normal 9 3 2 2 7 3" xfId="41726"/>
    <cellStyle name="Normal 9 3 2 2 7 3 2" xfId="41727"/>
    <cellStyle name="Normal 9 3 2 2 7 3 3" xfId="41728"/>
    <cellStyle name="Normal 9 3 2 2 7 4" xfId="41729"/>
    <cellStyle name="Normal 9 3 2 2 7 4 2" xfId="41730"/>
    <cellStyle name="Normal 9 3 2 2 7 4 3" xfId="41731"/>
    <cellStyle name="Normal 9 3 2 2 7 5" xfId="41732"/>
    <cellStyle name="Normal 9 3 2 2 7 5 2" xfId="41733"/>
    <cellStyle name="Normal 9 3 2 2 7 5 3" xfId="41734"/>
    <cellStyle name="Normal 9 3 2 2 7 6" xfId="41735"/>
    <cellStyle name="Normal 9 3 2 2 7 7" xfId="41736"/>
    <cellStyle name="Normal 9 3 2 2 8" xfId="41737"/>
    <cellStyle name="Normal 9 3 2 2 8 2" xfId="41738"/>
    <cellStyle name="Normal 9 3 2 2 8 2 2" xfId="41739"/>
    <cellStyle name="Normal 9 3 2 2 8 2 3" xfId="41740"/>
    <cellStyle name="Normal 9 3 2 2 8 3" xfId="41741"/>
    <cellStyle name="Normal 9 3 2 2 8 3 2" xfId="41742"/>
    <cellStyle name="Normal 9 3 2 2 8 3 3" xfId="41743"/>
    <cellStyle name="Normal 9 3 2 2 8 4" xfId="41744"/>
    <cellStyle name="Normal 9 3 2 2 8 4 2" xfId="41745"/>
    <cellStyle name="Normal 9 3 2 2 8 4 3" xfId="41746"/>
    <cellStyle name="Normal 9 3 2 2 8 5" xfId="41747"/>
    <cellStyle name="Normal 9 3 2 2 8 5 2" xfId="41748"/>
    <cellStyle name="Normal 9 3 2 2 8 5 3" xfId="41749"/>
    <cellStyle name="Normal 9 3 2 2 8 6" xfId="41750"/>
    <cellStyle name="Normal 9 3 2 2 8 7" xfId="41751"/>
    <cellStyle name="Normal 9 3 2 2 9" xfId="41752"/>
    <cellStyle name="Normal 9 3 2 2 9 2" xfId="41753"/>
    <cellStyle name="Normal 9 3 2 2 9 3" xfId="41754"/>
    <cellStyle name="Normal 9 3 2 3" xfId="41755"/>
    <cellStyle name="Normal 9 3 2 3 10" xfId="41756"/>
    <cellStyle name="Normal 9 3 2 3 11" xfId="41757"/>
    <cellStyle name="Normal 9 3 2 3 2" xfId="41758"/>
    <cellStyle name="Normal 9 3 2 3 2 2" xfId="41759"/>
    <cellStyle name="Normal 9 3 2 3 2 2 2" xfId="41760"/>
    <cellStyle name="Normal 9 3 2 3 2 2 2 2" xfId="41761"/>
    <cellStyle name="Normal 9 3 2 3 2 2 2 3" xfId="41762"/>
    <cellStyle name="Normal 9 3 2 3 2 2 3" xfId="41763"/>
    <cellStyle name="Normal 9 3 2 3 2 2 3 2" xfId="41764"/>
    <cellStyle name="Normal 9 3 2 3 2 2 3 3" xfId="41765"/>
    <cellStyle name="Normal 9 3 2 3 2 2 4" xfId="41766"/>
    <cellStyle name="Normal 9 3 2 3 2 2 4 2" xfId="41767"/>
    <cellStyle name="Normal 9 3 2 3 2 2 4 3" xfId="41768"/>
    <cellStyle name="Normal 9 3 2 3 2 2 5" xfId="41769"/>
    <cellStyle name="Normal 9 3 2 3 2 2 5 2" xfId="41770"/>
    <cellStyle name="Normal 9 3 2 3 2 2 5 3" xfId="41771"/>
    <cellStyle name="Normal 9 3 2 3 2 2 6" xfId="41772"/>
    <cellStyle name="Normal 9 3 2 3 2 2 7" xfId="41773"/>
    <cellStyle name="Normal 9 3 2 3 2 3" xfId="41774"/>
    <cellStyle name="Normal 9 3 2 3 2 3 2" xfId="41775"/>
    <cellStyle name="Normal 9 3 2 3 2 3 3" xfId="41776"/>
    <cellStyle name="Normal 9 3 2 3 2 4" xfId="41777"/>
    <cellStyle name="Normal 9 3 2 3 2 4 2" xfId="41778"/>
    <cellStyle name="Normal 9 3 2 3 2 4 3" xfId="41779"/>
    <cellStyle name="Normal 9 3 2 3 2 5" xfId="41780"/>
    <cellStyle name="Normal 9 3 2 3 2 5 2" xfId="41781"/>
    <cellStyle name="Normal 9 3 2 3 2 5 3" xfId="41782"/>
    <cellStyle name="Normal 9 3 2 3 2 6" xfId="41783"/>
    <cellStyle name="Normal 9 3 2 3 2 6 2" xfId="41784"/>
    <cellStyle name="Normal 9 3 2 3 2 6 3" xfId="41785"/>
    <cellStyle name="Normal 9 3 2 3 2 7" xfId="41786"/>
    <cellStyle name="Normal 9 3 2 3 2 8" xfId="41787"/>
    <cellStyle name="Normal 9 3 2 3 3" xfId="41788"/>
    <cellStyle name="Normal 9 3 2 3 3 2" xfId="41789"/>
    <cellStyle name="Normal 9 3 2 3 3 2 2" xfId="41790"/>
    <cellStyle name="Normal 9 3 2 3 3 2 3" xfId="41791"/>
    <cellStyle name="Normal 9 3 2 3 3 3" xfId="41792"/>
    <cellStyle name="Normal 9 3 2 3 3 3 2" xfId="41793"/>
    <cellStyle name="Normal 9 3 2 3 3 3 3" xfId="41794"/>
    <cellStyle name="Normal 9 3 2 3 3 4" xfId="41795"/>
    <cellStyle name="Normal 9 3 2 3 3 4 2" xfId="41796"/>
    <cellStyle name="Normal 9 3 2 3 3 4 3" xfId="41797"/>
    <cellStyle name="Normal 9 3 2 3 3 5" xfId="41798"/>
    <cellStyle name="Normal 9 3 2 3 3 5 2" xfId="41799"/>
    <cellStyle name="Normal 9 3 2 3 3 5 3" xfId="41800"/>
    <cellStyle name="Normal 9 3 2 3 3 6" xfId="41801"/>
    <cellStyle name="Normal 9 3 2 3 3 7" xfId="41802"/>
    <cellStyle name="Normal 9 3 2 3 4" xfId="41803"/>
    <cellStyle name="Normal 9 3 2 3 4 2" xfId="41804"/>
    <cellStyle name="Normal 9 3 2 3 4 2 2" xfId="41805"/>
    <cellStyle name="Normal 9 3 2 3 4 2 3" xfId="41806"/>
    <cellStyle name="Normal 9 3 2 3 4 3" xfId="41807"/>
    <cellStyle name="Normal 9 3 2 3 4 3 2" xfId="41808"/>
    <cellStyle name="Normal 9 3 2 3 4 3 3" xfId="41809"/>
    <cellStyle name="Normal 9 3 2 3 4 4" xfId="41810"/>
    <cellStyle name="Normal 9 3 2 3 4 4 2" xfId="41811"/>
    <cellStyle name="Normal 9 3 2 3 4 4 3" xfId="41812"/>
    <cellStyle name="Normal 9 3 2 3 4 5" xfId="41813"/>
    <cellStyle name="Normal 9 3 2 3 4 5 2" xfId="41814"/>
    <cellStyle name="Normal 9 3 2 3 4 5 3" xfId="41815"/>
    <cellStyle name="Normal 9 3 2 3 4 6" xfId="41816"/>
    <cellStyle name="Normal 9 3 2 3 4 7" xfId="41817"/>
    <cellStyle name="Normal 9 3 2 3 5" xfId="41818"/>
    <cellStyle name="Normal 9 3 2 3 5 2" xfId="41819"/>
    <cellStyle name="Normal 9 3 2 3 5 2 2" xfId="41820"/>
    <cellStyle name="Normal 9 3 2 3 5 2 3" xfId="41821"/>
    <cellStyle name="Normal 9 3 2 3 5 3" xfId="41822"/>
    <cellStyle name="Normal 9 3 2 3 5 3 2" xfId="41823"/>
    <cellStyle name="Normal 9 3 2 3 5 3 3" xfId="41824"/>
    <cellStyle name="Normal 9 3 2 3 5 4" xfId="41825"/>
    <cellStyle name="Normal 9 3 2 3 5 4 2" xfId="41826"/>
    <cellStyle name="Normal 9 3 2 3 5 4 3" xfId="41827"/>
    <cellStyle name="Normal 9 3 2 3 5 5" xfId="41828"/>
    <cellStyle name="Normal 9 3 2 3 5 5 2" xfId="41829"/>
    <cellStyle name="Normal 9 3 2 3 5 5 3" xfId="41830"/>
    <cellStyle name="Normal 9 3 2 3 5 6" xfId="41831"/>
    <cellStyle name="Normal 9 3 2 3 5 7" xfId="41832"/>
    <cellStyle name="Normal 9 3 2 3 6" xfId="41833"/>
    <cellStyle name="Normal 9 3 2 3 6 2" xfId="41834"/>
    <cellStyle name="Normal 9 3 2 3 6 3" xfId="41835"/>
    <cellStyle name="Normal 9 3 2 3 7" xfId="41836"/>
    <cellStyle name="Normal 9 3 2 3 7 2" xfId="41837"/>
    <cellStyle name="Normal 9 3 2 3 7 3" xfId="41838"/>
    <cellStyle name="Normal 9 3 2 3 8" xfId="41839"/>
    <cellStyle name="Normal 9 3 2 3 8 2" xfId="41840"/>
    <cellStyle name="Normal 9 3 2 3 8 3" xfId="41841"/>
    <cellStyle name="Normal 9 3 2 3 9" xfId="41842"/>
    <cellStyle name="Normal 9 3 2 3 9 2" xfId="41843"/>
    <cellStyle name="Normal 9 3 2 3 9 3" xfId="41844"/>
    <cellStyle name="Normal 9 3 2 4" xfId="41845"/>
    <cellStyle name="Normal 9 3 2 4 2" xfId="41846"/>
    <cellStyle name="Normal 9 3 2 4 2 2" xfId="41847"/>
    <cellStyle name="Normal 9 3 2 4 2 2 2" xfId="41848"/>
    <cellStyle name="Normal 9 3 2 4 2 2 3" xfId="41849"/>
    <cellStyle name="Normal 9 3 2 4 2 3" xfId="41850"/>
    <cellStyle name="Normal 9 3 2 4 2 3 2" xfId="41851"/>
    <cellStyle name="Normal 9 3 2 4 2 3 3" xfId="41852"/>
    <cellStyle name="Normal 9 3 2 4 2 4" xfId="41853"/>
    <cellStyle name="Normal 9 3 2 4 2 4 2" xfId="41854"/>
    <cellStyle name="Normal 9 3 2 4 2 4 3" xfId="41855"/>
    <cellStyle name="Normal 9 3 2 4 2 5" xfId="41856"/>
    <cellStyle name="Normal 9 3 2 4 2 5 2" xfId="41857"/>
    <cellStyle name="Normal 9 3 2 4 2 5 3" xfId="41858"/>
    <cellStyle name="Normal 9 3 2 4 2 6" xfId="41859"/>
    <cellStyle name="Normal 9 3 2 4 2 7" xfId="41860"/>
    <cellStyle name="Normal 9 3 2 4 3" xfId="41861"/>
    <cellStyle name="Normal 9 3 2 4 3 2" xfId="41862"/>
    <cellStyle name="Normal 9 3 2 4 3 3" xfId="41863"/>
    <cellStyle name="Normal 9 3 2 4 4" xfId="41864"/>
    <cellStyle name="Normal 9 3 2 4 4 2" xfId="41865"/>
    <cellStyle name="Normal 9 3 2 4 4 3" xfId="41866"/>
    <cellStyle name="Normal 9 3 2 4 5" xfId="41867"/>
    <cellStyle name="Normal 9 3 2 4 5 2" xfId="41868"/>
    <cellStyle name="Normal 9 3 2 4 5 3" xfId="41869"/>
    <cellStyle name="Normal 9 3 2 4 6" xfId="41870"/>
    <cellStyle name="Normal 9 3 2 4 6 2" xfId="41871"/>
    <cellStyle name="Normal 9 3 2 4 6 3" xfId="41872"/>
    <cellStyle name="Normal 9 3 2 4 7" xfId="41873"/>
    <cellStyle name="Normal 9 3 2 4 8" xfId="41874"/>
    <cellStyle name="Normal 9 3 2 5" xfId="41875"/>
    <cellStyle name="Normal 9 3 2 5 2" xfId="41876"/>
    <cellStyle name="Normal 9 3 2 5 2 2" xfId="41877"/>
    <cellStyle name="Normal 9 3 2 5 2 2 2" xfId="41878"/>
    <cellStyle name="Normal 9 3 2 5 2 2 3" xfId="41879"/>
    <cellStyle name="Normal 9 3 2 5 2 3" xfId="41880"/>
    <cellStyle name="Normal 9 3 2 5 2 3 2" xfId="41881"/>
    <cellStyle name="Normal 9 3 2 5 2 3 3" xfId="41882"/>
    <cellStyle name="Normal 9 3 2 5 2 4" xfId="41883"/>
    <cellStyle name="Normal 9 3 2 5 2 4 2" xfId="41884"/>
    <cellStyle name="Normal 9 3 2 5 2 4 3" xfId="41885"/>
    <cellStyle name="Normal 9 3 2 5 2 5" xfId="41886"/>
    <cellStyle name="Normal 9 3 2 5 2 5 2" xfId="41887"/>
    <cellStyle name="Normal 9 3 2 5 2 5 3" xfId="41888"/>
    <cellStyle name="Normal 9 3 2 5 2 6" xfId="41889"/>
    <cellStyle name="Normal 9 3 2 5 2 7" xfId="41890"/>
    <cellStyle name="Normal 9 3 2 5 3" xfId="41891"/>
    <cellStyle name="Normal 9 3 2 5 3 2" xfId="41892"/>
    <cellStyle name="Normal 9 3 2 5 3 3" xfId="41893"/>
    <cellStyle name="Normal 9 3 2 5 4" xfId="41894"/>
    <cellStyle name="Normal 9 3 2 5 4 2" xfId="41895"/>
    <cellStyle name="Normal 9 3 2 5 4 3" xfId="41896"/>
    <cellStyle name="Normal 9 3 2 5 5" xfId="41897"/>
    <cellStyle name="Normal 9 3 2 5 5 2" xfId="41898"/>
    <cellStyle name="Normal 9 3 2 5 5 3" xfId="41899"/>
    <cellStyle name="Normal 9 3 2 5 6" xfId="41900"/>
    <cellStyle name="Normal 9 3 2 5 6 2" xfId="41901"/>
    <cellStyle name="Normal 9 3 2 5 6 3" xfId="41902"/>
    <cellStyle name="Normal 9 3 2 5 7" xfId="41903"/>
    <cellStyle name="Normal 9 3 2 5 8" xfId="41904"/>
    <cellStyle name="Normal 9 3 2 6" xfId="41905"/>
    <cellStyle name="Normal 9 3 2 6 2" xfId="41906"/>
    <cellStyle name="Normal 9 3 2 6 2 2" xfId="41907"/>
    <cellStyle name="Normal 9 3 2 6 2 3" xfId="41908"/>
    <cellStyle name="Normal 9 3 2 6 3" xfId="41909"/>
    <cellStyle name="Normal 9 3 2 6 3 2" xfId="41910"/>
    <cellStyle name="Normal 9 3 2 6 3 3" xfId="41911"/>
    <cellStyle name="Normal 9 3 2 6 4" xfId="41912"/>
    <cellStyle name="Normal 9 3 2 6 4 2" xfId="41913"/>
    <cellStyle name="Normal 9 3 2 6 4 3" xfId="41914"/>
    <cellStyle name="Normal 9 3 2 6 5" xfId="41915"/>
    <cellStyle name="Normal 9 3 2 6 5 2" xfId="41916"/>
    <cellStyle name="Normal 9 3 2 6 5 3" xfId="41917"/>
    <cellStyle name="Normal 9 3 2 6 6" xfId="41918"/>
    <cellStyle name="Normal 9 3 2 6 7" xfId="41919"/>
    <cellStyle name="Normal 9 3 2 7" xfId="41920"/>
    <cellStyle name="Normal 9 3 2 7 2" xfId="41921"/>
    <cellStyle name="Normal 9 3 2 7 2 2" xfId="41922"/>
    <cellStyle name="Normal 9 3 2 7 2 3" xfId="41923"/>
    <cellStyle name="Normal 9 3 2 7 3" xfId="41924"/>
    <cellStyle name="Normal 9 3 2 7 3 2" xfId="41925"/>
    <cellStyle name="Normal 9 3 2 7 3 3" xfId="41926"/>
    <cellStyle name="Normal 9 3 2 7 4" xfId="41927"/>
    <cellStyle name="Normal 9 3 2 7 4 2" xfId="41928"/>
    <cellStyle name="Normal 9 3 2 7 4 3" xfId="41929"/>
    <cellStyle name="Normal 9 3 2 7 5" xfId="41930"/>
    <cellStyle name="Normal 9 3 2 7 5 2" xfId="41931"/>
    <cellStyle name="Normal 9 3 2 7 5 3" xfId="41932"/>
    <cellStyle name="Normal 9 3 2 7 6" xfId="41933"/>
    <cellStyle name="Normal 9 3 2 7 7" xfId="41934"/>
    <cellStyle name="Normal 9 3 2 8" xfId="41935"/>
    <cellStyle name="Normal 9 3 2 8 2" xfId="41936"/>
    <cellStyle name="Normal 9 3 2 8 2 2" xfId="41937"/>
    <cellStyle name="Normal 9 3 2 8 2 3" xfId="41938"/>
    <cellStyle name="Normal 9 3 2 8 3" xfId="41939"/>
    <cellStyle name="Normal 9 3 2 8 3 2" xfId="41940"/>
    <cellStyle name="Normal 9 3 2 8 3 3" xfId="41941"/>
    <cellStyle name="Normal 9 3 2 8 4" xfId="41942"/>
    <cellStyle name="Normal 9 3 2 8 4 2" xfId="41943"/>
    <cellStyle name="Normal 9 3 2 8 4 3" xfId="41944"/>
    <cellStyle name="Normal 9 3 2 8 5" xfId="41945"/>
    <cellStyle name="Normal 9 3 2 8 5 2" xfId="41946"/>
    <cellStyle name="Normal 9 3 2 8 5 3" xfId="41947"/>
    <cellStyle name="Normal 9 3 2 8 6" xfId="41948"/>
    <cellStyle name="Normal 9 3 2 8 7" xfId="41949"/>
    <cellStyle name="Normal 9 3 2 9" xfId="41950"/>
    <cellStyle name="Normal 9 3 2 9 2" xfId="41951"/>
    <cellStyle name="Normal 9 3 2 9 2 2" xfId="41952"/>
    <cellStyle name="Normal 9 3 2 9 2 3" xfId="41953"/>
    <cellStyle name="Normal 9 3 2 9 3" xfId="41954"/>
    <cellStyle name="Normal 9 3 2 9 3 2" xfId="41955"/>
    <cellStyle name="Normal 9 3 2 9 3 3" xfId="41956"/>
    <cellStyle name="Normal 9 3 2 9 4" xfId="41957"/>
    <cellStyle name="Normal 9 3 2 9 4 2" xfId="41958"/>
    <cellStyle name="Normal 9 3 2 9 4 3" xfId="41959"/>
    <cellStyle name="Normal 9 3 2 9 5" xfId="41960"/>
    <cellStyle name="Normal 9 3 2 9 5 2" xfId="41961"/>
    <cellStyle name="Normal 9 3 2 9 5 3" xfId="41962"/>
    <cellStyle name="Normal 9 3 2 9 6" xfId="41963"/>
    <cellStyle name="Normal 9 3 2 9 7" xfId="41964"/>
    <cellStyle name="Normal 9 3 3" xfId="41965"/>
    <cellStyle name="Normal 9 3 3 10" xfId="41966"/>
    <cellStyle name="Normal 9 3 3 10 2" xfId="41967"/>
    <cellStyle name="Normal 9 3 3 10 3" xfId="41968"/>
    <cellStyle name="Normal 9 3 3 11" xfId="41969"/>
    <cellStyle name="Normal 9 3 3 11 2" xfId="41970"/>
    <cellStyle name="Normal 9 3 3 11 3" xfId="41971"/>
    <cellStyle name="Normal 9 3 3 12" xfId="41972"/>
    <cellStyle name="Normal 9 3 3 12 2" xfId="41973"/>
    <cellStyle name="Normal 9 3 3 12 3" xfId="41974"/>
    <cellStyle name="Normal 9 3 3 13" xfId="41975"/>
    <cellStyle name="Normal 9 3 3 14" xfId="41976"/>
    <cellStyle name="Normal 9 3 3 2" xfId="41977"/>
    <cellStyle name="Normal 9 3 3 2 10" xfId="41978"/>
    <cellStyle name="Normal 9 3 3 2 11" xfId="41979"/>
    <cellStyle name="Normal 9 3 3 2 2" xfId="41980"/>
    <cellStyle name="Normal 9 3 3 2 2 2" xfId="41981"/>
    <cellStyle name="Normal 9 3 3 2 2 2 2" xfId="41982"/>
    <cellStyle name="Normal 9 3 3 2 2 2 2 2" xfId="41983"/>
    <cellStyle name="Normal 9 3 3 2 2 2 2 3" xfId="41984"/>
    <cellStyle name="Normal 9 3 3 2 2 2 3" xfId="41985"/>
    <cellStyle name="Normal 9 3 3 2 2 2 3 2" xfId="41986"/>
    <cellStyle name="Normal 9 3 3 2 2 2 3 3" xfId="41987"/>
    <cellStyle name="Normal 9 3 3 2 2 2 4" xfId="41988"/>
    <cellStyle name="Normal 9 3 3 2 2 2 4 2" xfId="41989"/>
    <cellStyle name="Normal 9 3 3 2 2 2 4 3" xfId="41990"/>
    <cellStyle name="Normal 9 3 3 2 2 2 5" xfId="41991"/>
    <cellStyle name="Normal 9 3 3 2 2 2 5 2" xfId="41992"/>
    <cellStyle name="Normal 9 3 3 2 2 2 5 3" xfId="41993"/>
    <cellStyle name="Normal 9 3 3 2 2 2 6" xfId="41994"/>
    <cellStyle name="Normal 9 3 3 2 2 2 7" xfId="41995"/>
    <cellStyle name="Normal 9 3 3 2 2 3" xfId="41996"/>
    <cellStyle name="Normal 9 3 3 2 2 3 2" xfId="41997"/>
    <cellStyle name="Normal 9 3 3 2 2 3 3" xfId="41998"/>
    <cellStyle name="Normal 9 3 3 2 2 4" xfId="41999"/>
    <cellStyle name="Normal 9 3 3 2 2 4 2" xfId="42000"/>
    <cellStyle name="Normal 9 3 3 2 2 4 3" xfId="42001"/>
    <cellStyle name="Normal 9 3 3 2 2 5" xfId="42002"/>
    <cellStyle name="Normal 9 3 3 2 2 5 2" xfId="42003"/>
    <cellStyle name="Normal 9 3 3 2 2 5 3" xfId="42004"/>
    <cellStyle name="Normal 9 3 3 2 2 6" xfId="42005"/>
    <cellStyle name="Normal 9 3 3 2 2 6 2" xfId="42006"/>
    <cellStyle name="Normal 9 3 3 2 2 6 3" xfId="42007"/>
    <cellStyle name="Normal 9 3 3 2 2 7" xfId="42008"/>
    <cellStyle name="Normal 9 3 3 2 2 8" xfId="42009"/>
    <cellStyle name="Normal 9 3 3 2 3" xfId="42010"/>
    <cellStyle name="Normal 9 3 3 2 3 2" xfId="42011"/>
    <cellStyle name="Normal 9 3 3 2 3 2 2" xfId="42012"/>
    <cellStyle name="Normal 9 3 3 2 3 2 3" xfId="42013"/>
    <cellStyle name="Normal 9 3 3 2 3 3" xfId="42014"/>
    <cellStyle name="Normal 9 3 3 2 3 3 2" xfId="42015"/>
    <cellStyle name="Normal 9 3 3 2 3 3 3" xfId="42016"/>
    <cellStyle name="Normal 9 3 3 2 3 4" xfId="42017"/>
    <cellStyle name="Normal 9 3 3 2 3 4 2" xfId="42018"/>
    <cellStyle name="Normal 9 3 3 2 3 4 3" xfId="42019"/>
    <cellStyle name="Normal 9 3 3 2 3 5" xfId="42020"/>
    <cellStyle name="Normal 9 3 3 2 3 5 2" xfId="42021"/>
    <cellStyle name="Normal 9 3 3 2 3 5 3" xfId="42022"/>
    <cellStyle name="Normal 9 3 3 2 3 6" xfId="42023"/>
    <cellStyle name="Normal 9 3 3 2 3 7" xfId="42024"/>
    <cellStyle name="Normal 9 3 3 2 4" xfId="42025"/>
    <cellStyle name="Normal 9 3 3 2 4 2" xfId="42026"/>
    <cellStyle name="Normal 9 3 3 2 4 2 2" xfId="42027"/>
    <cellStyle name="Normal 9 3 3 2 4 2 3" xfId="42028"/>
    <cellStyle name="Normal 9 3 3 2 4 3" xfId="42029"/>
    <cellStyle name="Normal 9 3 3 2 4 3 2" xfId="42030"/>
    <cellStyle name="Normal 9 3 3 2 4 3 3" xfId="42031"/>
    <cellStyle name="Normal 9 3 3 2 4 4" xfId="42032"/>
    <cellStyle name="Normal 9 3 3 2 4 4 2" xfId="42033"/>
    <cellStyle name="Normal 9 3 3 2 4 4 3" xfId="42034"/>
    <cellStyle name="Normal 9 3 3 2 4 5" xfId="42035"/>
    <cellStyle name="Normal 9 3 3 2 4 5 2" xfId="42036"/>
    <cellStyle name="Normal 9 3 3 2 4 5 3" xfId="42037"/>
    <cellStyle name="Normal 9 3 3 2 4 6" xfId="42038"/>
    <cellStyle name="Normal 9 3 3 2 4 7" xfId="42039"/>
    <cellStyle name="Normal 9 3 3 2 5" xfId="42040"/>
    <cellStyle name="Normal 9 3 3 2 5 2" xfId="42041"/>
    <cellStyle name="Normal 9 3 3 2 5 2 2" xfId="42042"/>
    <cellStyle name="Normal 9 3 3 2 5 2 3" xfId="42043"/>
    <cellStyle name="Normal 9 3 3 2 5 3" xfId="42044"/>
    <cellStyle name="Normal 9 3 3 2 5 3 2" xfId="42045"/>
    <cellStyle name="Normal 9 3 3 2 5 3 3" xfId="42046"/>
    <cellStyle name="Normal 9 3 3 2 5 4" xfId="42047"/>
    <cellStyle name="Normal 9 3 3 2 5 4 2" xfId="42048"/>
    <cellStyle name="Normal 9 3 3 2 5 4 3" xfId="42049"/>
    <cellStyle name="Normal 9 3 3 2 5 5" xfId="42050"/>
    <cellStyle name="Normal 9 3 3 2 5 5 2" xfId="42051"/>
    <cellStyle name="Normal 9 3 3 2 5 5 3" xfId="42052"/>
    <cellStyle name="Normal 9 3 3 2 5 6" xfId="42053"/>
    <cellStyle name="Normal 9 3 3 2 5 7" xfId="42054"/>
    <cellStyle name="Normal 9 3 3 2 6" xfId="42055"/>
    <cellStyle name="Normal 9 3 3 2 6 2" xfId="42056"/>
    <cellStyle name="Normal 9 3 3 2 6 3" xfId="42057"/>
    <cellStyle name="Normal 9 3 3 2 7" xfId="42058"/>
    <cellStyle name="Normal 9 3 3 2 7 2" xfId="42059"/>
    <cellStyle name="Normal 9 3 3 2 7 3" xfId="42060"/>
    <cellStyle name="Normal 9 3 3 2 8" xfId="42061"/>
    <cellStyle name="Normal 9 3 3 2 8 2" xfId="42062"/>
    <cellStyle name="Normal 9 3 3 2 8 3" xfId="42063"/>
    <cellStyle name="Normal 9 3 3 2 9" xfId="42064"/>
    <cellStyle name="Normal 9 3 3 2 9 2" xfId="42065"/>
    <cellStyle name="Normal 9 3 3 2 9 3" xfId="42066"/>
    <cellStyle name="Normal 9 3 3 3" xfId="42067"/>
    <cellStyle name="Normal 9 3 3 3 2" xfId="42068"/>
    <cellStyle name="Normal 9 3 3 3 2 2" xfId="42069"/>
    <cellStyle name="Normal 9 3 3 3 2 2 2" xfId="42070"/>
    <cellStyle name="Normal 9 3 3 3 2 2 3" xfId="42071"/>
    <cellStyle name="Normal 9 3 3 3 2 3" xfId="42072"/>
    <cellStyle name="Normal 9 3 3 3 2 3 2" xfId="42073"/>
    <cellStyle name="Normal 9 3 3 3 2 3 3" xfId="42074"/>
    <cellStyle name="Normal 9 3 3 3 2 4" xfId="42075"/>
    <cellStyle name="Normal 9 3 3 3 2 4 2" xfId="42076"/>
    <cellStyle name="Normal 9 3 3 3 2 4 3" xfId="42077"/>
    <cellStyle name="Normal 9 3 3 3 2 5" xfId="42078"/>
    <cellStyle name="Normal 9 3 3 3 2 5 2" xfId="42079"/>
    <cellStyle name="Normal 9 3 3 3 2 5 3" xfId="42080"/>
    <cellStyle name="Normal 9 3 3 3 2 6" xfId="42081"/>
    <cellStyle name="Normal 9 3 3 3 2 7" xfId="42082"/>
    <cellStyle name="Normal 9 3 3 3 3" xfId="42083"/>
    <cellStyle name="Normal 9 3 3 3 3 2" xfId="42084"/>
    <cellStyle name="Normal 9 3 3 3 3 3" xfId="42085"/>
    <cellStyle name="Normal 9 3 3 3 4" xfId="42086"/>
    <cellStyle name="Normal 9 3 3 3 4 2" xfId="42087"/>
    <cellStyle name="Normal 9 3 3 3 4 3" xfId="42088"/>
    <cellStyle name="Normal 9 3 3 3 5" xfId="42089"/>
    <cellStyle name="Normal 9 3 3 3 5 2" xfId="42090"/>
    <cellStyle name="Normal 9 3 3 3 5 3" xfId="42091"/>
    <cellStyle name="Normal 9 3 3 3 6" xfId="42092"/>
    <cellStyle name="Normal 9 3 3 3 6 2" xfId="42093"/>
    <cellStyle name="Normal 9 3 3 3 6 3" xfId="42094"/>
    <cellStyle name="Normal 9 3 3 3 7" xfId="42095"/>
    <cellStyle name="Normal 9 3 3 3 8" xfId="42096"/>
    <cellStyle name="Normal 9 3 3 4" xfId="42097"/>
    <cellStyle name="Normal 9 3 3 4 2" xfId="42098"/>
    <cellStyle name="Normal 9 3 3 4 2 2" xfId="42099"/>
    <cellStyle name="Normal 9 3 3 4 2 2 2" xfId="42100"/>
    <cellStyle name="Normal 9 3 3 4 2 2 3" xfId="42101"/>
    <cellStyle name="Normal 9 3 3 4 2 3" xfId="42102"/>
    <cellStyle name="Normal 9 3 3 4 2 3 2" xfId="42103"/>
    <cellStyle name="Normal 9 3 3 4 2 3 3" xfId="42104"/>
    <cellStyle name="Normal 9 3 3 4 2 4" xfId="42105"/>
    <cellStyle name="Normal 9 3 3 4 2 4 2" xfId="42106"/>
    <cellStyle name="Normal 9 3 3 4 2 4 3" xfId="42107"/>
    <cellStyle name="Normal 9 3 3 4 2 5" xfId="42108"/>
    <cellStyle name="Normal 9 3 3 4 2 5 2" xfId="42109"/>
    <cellStyle name="Normal 9 3 3 4 2 5 3" xfId="42110"/>
    <cellStyle name="Normal 9 3 3 4 2 6" xfId="42111"/>
    <cellStyle name="Normal 9 3 3 4 2 7" xfId="42112"/>
    <cellStyle name="Normal 9 3 3 4 3" xfId="42113"/>
    <cellStyle name="Normal 9 3 3 4 3 2" xfId="42114"/>
    <cellStyle name="Normal 9 3 3 4 3 3" xfId="42115"/>
    <cellStyle name="Normal 9 3 3 4 4" xfId="42116"/>
    <cellStyle name="Normal 9 3 3 4 4 2" xfId="42117"/>
    <cellStyle name="Normal 9 3 3 4 4 3" xfId="42118"/>
    <cellStyle name="Normal 9 3 3 4 5" xfId="42119"/>
    <cellStyle name="Normal 9 3 3 4 5 2" xfId="42120"/>
    <cellStyle name="Normal 9 3 3 4 5 3" xfId="42121"/>
    <cellStyle name="Normal 9 3 3 4 6" xfId="42122"/>
    <cellStyle name="Normal 9 3 3 4 6 2" xfId="42123"/>
    <cellStyle name="Normal 9 3 3 4 6 3" xfId="42124"/>
    <cellStyle name="Normal 9 3 3 4 7" xfId="42125"/>
    <cellStyle name="Normal 9 3 3 4 8" xfId="42126"/>
    <cellStyle name="Normal 9 3 3 5" xfId="42127"/>
    <cellStyle name="Normal 9 3 3 5 2" xfId="42128"/>
    <cellStyle name="Normal 9 3 3 5 2 2" xfId="42129"/>
    <cellStyle name="Normal 9 3 3 5 2 3" xfId="42130"/>
    <cellStyle name="Normal 9 3 3 5 3" xfId="42131"/>
    <cellStyle name="Normal 9 3 3 5 3 2" xfId="42132"/>
    <cellStyle name="Normal 9 3 3 5 3 3" xfId="42133"/>
    <cellStyle name="Normal 9 3 3 5 4" xfId="42134"/>
    <cellStyle name="Normal 9 3 3 5 4 2" xfId="42135"/>
    <cellStyle name="Normal 9 3 3 5 4 3" xfId="42136"/>
    <cellStyle name="Normal 9 3 3 5 5" xfId="42137"/>
    <cellStyle name="Normal 9 3 3 5 5 2" xfId="42138"/>
    <cellStyle name="Normal 9 3 3 5 5 3" xfId="42139"/>
    <cellStyle name="Normal 9 3 3 5 6" xfId="42140"/>
    <cellStyle name="Normal 9 3 3 5 7" xfId="42141"/>
    <cellStyle name="Normal 9 3 3 6" xfId="42142"/>
    <cellStyle name="Normal 9 3 3 6 2" xfId="42143"/>
    <cellStyle name="Normal 9 3 3 6 2 2" xfId="42144"/>
    <cellStyle name="Normal 9 3 3 6 2 3" xfId="42145"/>
    <cellStyle name="Normal 9 3 3 6 3" xfId="42146"/>
    <cellStyle name="Normal 9 3 3 6 3 2" xfId="42147"/>
    <cellStyle name="Normal 9 3 3 6 3 3" xfId="42148"/>
    <cellStyle name="Normal 9 3 3 6 4" xfId="42149"/>
    <cellStyle name="Normal 9 3 3 6 4 2" xfId="42150"/>
    <cellStyle name="Normal 9 3 3 6 4 3" xfId="42151"/>
    <cellStyle name="Normal 9 3 3 6 5" xfId="42152"/>
    <cellStyle name="Normal 9 3 3 6 5 2" xfId="42153"/>
    <cellStyle name="Normal 9 3 3 6 5 3" xfId="42154"/>
    <cellStyle name="Normal 9 3 3 6 6" xfId="42155"/>
    <cellStyle name="Normal 9 3 3 6 7" xfId="42156"/>
    <cellStyle name="Normal 9 3 3 7" xfId="42157"/>
    <cellStyle name="Normal 9 3 3 7 2" xfId="42158"/>
    <cellStyle name="Normal 9 3 3 7 2 2" xfId="42159"/>
    <cellStyle name="Normal 9 3 3 7 2 3" xfId="42160"/>
    <cellStyle name="Normal 9 3 3 7 3" xfId="42161"/>
    <cellStyle name="Normal 9 3 3 7 3 2" xfId="42162"/>
    <cellStyle name="Normal 9 3 3 7 3 3" xfId="42163"/>
    <cellStyle name="Normal 9 3 3 7 4" xfId="42164"/>
    <cellStyle name="Normal 9 3 3 7 4 2" xfId="42165"/>
    <cellStyle name="Normal 9 3 3 7 4 3" xfId="42166"/>
    <cellStyle name="Normal 9 3 3 7 5" xfId="42167"/>
    <cellStyle name="Normal 9 3 3 7 5 2" xfId="42168"/>
    <cellStyle name="Normal 9 3 3 7 5 3" xfId="42169"/>
    <cellStyle name="Normal 9 3 3 7 6" xfId="42170"/>
    <cellStyle name="Normal 9 3 3 7 7" xfId="42171"/>
    <cellStyle name="Normal 9 3 3 8" xfId="42172"/>
    <cellStyle name="Normal 9 3 3 8 2" xfId="42173"/>
    <cellStyle name="Normal 9 3 3 8 2 2" xfId="42174"/>
    <cellStyle name="Normal 9 3 3 8 2 3" xfId="42175"/>
    <cellStyle name="Normal 9 3 3 8 3" xfId="42176"/>
    <cellStyle name="Normal 9 3 3 8 3 2" xfId="42177"/>
    <cellStyle name="Normal 9 3 3 8 3 3" xfId="42178"/>
    <cellStyle name="Normal 9 3 3 8 4" xfId="42179"/>
    <cellStyle name="Normal 9 3 3 8 4 2" xfId="42180"/>
    <cellStyle name="Normal 9 3 3 8 4 3" xfId="42181"/>
    <cellStyle name="Normal 9 3 3 8 5" xfId="42182"/>
    <cellStyle name="Normal 9 3 3 8 5 2" xfId="42183"/>
    <cellStyle name="Normal 9 3 3 8 5 3" xfId="42184"/>
    <cellStyle name="Normal 9 3 3 8 6" xfId="42185"/>
    <cellStyle name="Normal 9 3 3 8 7" xfId="42186"/>
    <cellStyle name="Normal 9 3 3 9" xfId="42187"/>
    <cellStyle name="Normal 9 3 3 9 2" xfId="42188"/>
    <cellStyle name="Normal 9 3 3 9 3" xfId="42189"/>
    <cellStyle name="Normal 9 3 4" xfId="42190"/>
    <cellStyle name="Normal 9 3 4 10" xfId="42191"/>
    <cellStyle name="Normal 9 3 4 11" xfId="42192"/>
    <cellStyle name="Normal 9 3 4 2" xfId="42193"/>
    <cellStyle name="Normal 9 3 4 2 2" xfId="42194"/>
    <cellStyle name="Normal 9 3 4 2 2 2" xfId="42195"/>
    <cellStyle name="Normal 9 3 4 2 2 2 2" xfId="42196"/>
    <cellStyle name="Normal 9 3 4 2 2 2 3" xfId="42197"/>
    <cellStyle name="Normal 9 3 4 2 2 3" xfId="42198"/>
    <cellStyle name="Normal 9 3 4 2 2 3 2" xfId="42199"/>
    <cellStyle name="Normal 9 3 4 2 2 3 3" xfId="42200"/>
    <cellStyle name="Normal 9 3 4 2 2 4" xfId="42201"/>
    <cellStyle name="Normal 9 3 4 2 2 4 2" xfId="42202"/>
    <cellStyle name="Normal 9 3 4 2 2 4 3" xfId="42203"/>
    <cellStyle name="Normal 9 3 4 2 2 5" xfId="42204"/>
    <cellStyle name="Normal 9 3 4 2 2 5 2" xfId="42205"/>
    <cellStyle name="Normal 9 3 4 2 2 5 3" xfId="42206"/>
    <cellStyle name="Normal 9 3 4 2 2 6" xfId="42207"/>
    <cellStyle name="Normal 9 3 4 2 2 7" xfId="42208"/>
    <cellStyle name="Normal 9 3 4 2 3" xfId="42209"/>
    <cellStyle name="Normal 9 3 4 2 3 2" xfId="42210"/>
    <cellStyle name="Normal 9 3 4 2 3 3" xfId="42211"/>
    <cellStyle name="Normal 9 3 4 2 4" xfId="42212"/>
    <cellStyle name="Normal 9 3 4 2 4 2" xfId="42213"/>
    <cellStyle name="Normal 9 3 4 2 4 3" xfId="42214"/>
    <cellStyle name="Normal 9 3 4 2 5" xfId="42215"/>
    <cellStyle name="Normal 9 3 4 2 5 2" xfId="42216"/>
    <cellStyle name="Normal 9 3 4 2 5 3" xfId="42217"/>
    <cellStyle name="Normal 9 3 4 2 6" xfId="42218"/>
    <cellStyle name="Normal 9 3 4 2 6 2" xfId="42219"/>
    <cellStyle name="Normal 9 3 4 2 6 3" xfId="42220"/>
    <cellStyle name="Normal 9 3 4 2 7" xfId="42221"/>
    <cellStyle name="Normal 9 3 4 2 8" xfId="42222"/>
    <cellStyle name="Normal 9 3 4 3" xfId="42223"/>
    <cellStyle name="Normal 9 3 4 3 2" xfId="42224"/>
    <cellStyle name="Normal 9 3 4 3 2 2" xfId="42225"/>
    <cellStyle name="Normal 9 3 4 3 2 3" xfId="42226"/>
    <cellStyle name="Normal 9 3 4 3 3" xfId="42227"/>
    <cellStyle name="Normal 9 3 4 3 3 2" xfId="42228"/>
    <cellStyle name="Normal 9 3 4 3 3 3" xfId="42229"/>
    <cellStyle name="Normal 9 3 4 3 4" xfId="42230"/>
    <cellStyle name="Normal 9 3 4 3 4 2" xfId="42231"/>
    <cellStyle name="Normal 9 3 4 3 4 3" xfId="42232"/>
    <cellStyle name="Normal 9 3 4 3 5" xfId="42233"/>
    <cellStyle name="Normal 9 3 4 3 5 2" xfId="42234"/>
    <cellStyle name="Normal 9 3 4 3 5 3" xfId="42235"/>
    <cellStyle name="Normal 9 3 4 3 6" xfId="42236"/>
    <cellStyle name="Normal 9 3 4 3 7" xfId="42237"/>
    <cellStyle name="Normal 9 3 4 4" xfId="42238"/>
    <cellStyle name="Normal 9 3 4 4 2" xfId="42239"/>
    <cellStyle name="Normal 9 3 4 4 2 2" xfId="42240"/>
    <cellStyle name="Normal 9 3 4 4 2 3" xfId="42241"/>
    <cellStyle name="Normal 9 3 4 4 3" xfId="42242"/>
    <cellStyle name="Normal 9 3 4 4 3 2" xfId="42243"/>
    <cellStyle name="Normal 9 3 4 4 3 3" xfId="42244"/>
    <cellStyle name="Normal 9 3 4 4 4" xfId="42245"/>
    <cellStyle name="Normal 9 3 4 4 4 2" xfId="42246"/>
    <cellStyle name="Normal 9 3 4 4 4 3" xfId="42247"/>
    <cellStyle name="Normal 9 3 4 4 5" xfId="42248"/>
    <cellStyle name="Normal 9 3 4 4 5 2" xfId="42249"/>
    <cellStyle name="Normal 9 3 4 4 5 3" xfId="42250"/>
    <cellStyle name="Normal 9 3 4 4 6" xfId="42251"/>
    <cellStyle name="Normal 9 3 4 4 7" xfId="42252"/>
    <cellStyle name="Normal 9 3 4 5" xfId="42253"/>
    <cellStyle name="Normal 9 3 4 5 2" xfId="42254"/>
    <cellStyle name="Normal 9 3 4 5 2 2" xfId="42255"/>
    <cellStyle name="Normal 9 3 4 5 2 3" xfId="42256"/>
    <cellStyle name="Normal 9 3 4 5 3" xfId="42257"/>
    <cellStyle name="Normal 9 3 4 5 3 2" xfId="42258"/>
    <cellStyle name="Normal 9 3 4 5 3 3" xfId="42259"/>
    <cellStyle name="Normal 9 3 4 5 4" xfId="42260"/>
    <cellStyle name="Normal 9 3 4 5 4 2" xfId="42261"/>
    <cellStyle name="Normal 9 3 4 5 4 3" xfId="42262"/>
    <cellStyle name="Normal 9 3 4 5 5" xfId="42263"/>
    <cellStyle name="Normal 9 3 4 5 5 2" xfId="42264"/>
    <cellStyle name="Normal 9 3 4 5 5 3" xfId="42265"/>
    <cellStyle name="Normal 9 3 4 5 6" xfId="42266"/>
    <cellStyle name="Normal 9 3 4 5 7" xfId="42267"/>
    <cellStyle name="Normal 9 3 4 6" xfId="42268"/>
    <cellStyle name="Normal 9 3 4 6 2" xfId="42269"/>
    <cellStyle name="Normal 9 3 4 6 3" xfId="42270"/>
    <cellStyle name="Normal 9 3 4 7" xfId="42271"/>
    <cellStyle name="Normal 9 3 4 7 2" xfId="42272"/>
    <cellStyle name="Normal 9 3 4 7 3" xfId="42273"/>
    <cellStyle name="Normal 9 3 4 8" xfId="42274"/>
    <cellStyle name="Normal 9 3 4 8 2" xfId="42275"/>
    <cellStyle name="Normal 9 3 4 8 3" xfId="42276"/>
    <cellStyle name="Normal 9 3 4 9" xfId="42277"/>
    <cellStyle name="Normal 9 3 4 9 2" xfId="42278"/>
    <cellStyle name="Normal 9 3 4 9 3" xfId="42279"/>
    <cellStyle name="Normal 9 3 5" xfId="42280"/>
    <cellStyle name="Normal 9 3 5 2" xfId="42281"/>
    <cellStyle name="Normal 9 3 5 2 2" xfId="42282"/>
    <cellStyle name="Normal 9 3 5 2 2 2" xfId="42283"/>
    <cellStyle name="Normal 9 3 5 2 2 3" xfId="42284"/>
    <cellStyle name="Normal 9 3 5 2 3" xfId="42285"/>
    <cellStyle name="Normal 9 3 5 2 3 2" xfId="42286"/>
    <cellStyle name="Normal 9 3 5 2 3 3" xfId="42287"/>
    <cellStyle name="Normal 9 3 5 2 4" xfId="42288"/>
    <cellStyle name="Normal 9 3 5 2 4 2" xfId="42289"/>
    <cellStyle name="Normal 9 3 5 2 4 3" xfId="42290"/>
    <cellStyle name="Normal 9 3 5 2 5" xfId="42291"/>
    <cellStyle name="Normal 9 3 5 2 5 2" xfId="42292"/>
    <cellStyle name="Normal 9 3 5 2 5 3" xfId="42293"/>
    <cellStyle name="Normal 9 3 5 2 6" xfId="42294"/>
    <cellStyle name="Normal 9 3 5 2 7" xfId="42295"/>
    <cellStyle name="Normal 9 3 5 3" xfId="42296"/>
    <cellStyle name="Normal 9 3 5 3 2" xfId="42297"/>
    <cellStyle name="Normal 9 3 5 3 3" xfId="42298"/>
    <cellStyle name="Normal 9 3 5 4" xfId="42299"/>
    <cellStyle name="Normal 9 3 5 4 2" xfId="42300"/>
    <cellStyle name="Normal 9 3 5 4 3" xfId="42301"/>
    <cellStyle name="Normal 9 3 5 5" xfId="42302"/>
    <cellStyle name="Normal 9 3 5 5 2" xfId="42303"/>
    <cellStyle name="Normal 9 3 5 5 3" xfId="42304"/>
    <cellStyle name="Normal 9 3 5 6" xfId="42305"/>
    <cellStyle name="Normal 9 3 5 6 2" xfId="42306"/>
    <cellStyle name="Normal 9 3 5 6 3" xfId="42307"/>
    <cellStyle name="Normal 9 3 5 7" xfId="42308"/>
    <cellStyle name="Normal 9 3 5 8" xfId="42309"/>
    <cellStyle name="Normal 9 3 6" xfId="42310"/>
    <cellStyle name="Normal 9 3 6 2" xfId="42311"/>
    <cellStyle name="Normal 9 3 6 2 2" xfId="42312"/>
    <cellStyle name="Normal 9 3 6 2 2 2" xfId="42313"/>
    <cellStyle name="Normal 9 3 6 2 2 3" xfId="42314"/>
    <cellStyle name="Normal 9 3 6 2 3" xfId="42315"/>
    <cellStyle name="Normal 9 3 6 2 3 2" xfId="42316"/>
    <cellStyle name="Normal 9 3 6 2 3 3" xfId="42317"/>
    <cellStyle name="Normal 9 3 6 2 4" xfId="42318"/>
    <cellStyle name="Normal 9 3 6 2 4 2" xfId="42319"/>
    <cellStyle name="Normal 9 3 6 2 4 3" xfId="42320"/>
    <cellStyle name="Normal 9 3 6 2 5" xfId="42321"/>
    <cellStyle name="Normal 9 3 6 2 5 2" xfId="42322"/>
    <cellStyle name="Normal 9 3 6 2 5 3" xfId="42323"/>
    <cellStyle name="Normal 9 3 6 2 6" xfId="42324"/>
    <cellStyle name="Normal 9 3 6 2 7" xfId="42325"/>
    <cellStyle name="Normal 9 3 6 3" xfId="42326"/>
    <cellStyle name="Normal 9 3 6 3 2" xfId="42327"/>
    <cellStyle name="Normal 9 3 6 3 3" xfId="42328"/>
    <cellStyle name="Normal 9 3 6 4" xfId="42329"/>
    <cellStyle name="Normal 9 3 6 4 2" xfId="42330"/>
    <cellStyle name="Normal 9 3 6 4 3" xfId="42331"/>
    <cellStyle name="Normal 9 3 6 5" xfId="42332"/>
    <cellStyle name="Normal 9 3 6 5 2" xfId="42333"/>
    <cellStyle name="Normal 9 3 6 5 3" xfId="42334"/>
    <cellStyle name="Normal 9 3 6 6" xfId="42335"/>
    <cellStyle name="Normal 9 3 6 6 2" xfId="42336"/>
    <cellStyle name="Normal 9 3 6 6 3" xfId="42337"/>
    <cellStyle name="Normal 9 3 6 7" xfId="42338"/>
    <cellStyle name="Normal 9 3 6 8" xfId="42339"/>
    <cellStyle name="Normal 9 3 7" xfId="42340"/>
    <cellStyle name="Normal 9 3 7 2" xfId="42341"/>
    <cellStyle name="Normal 9 3 7 2 2" xfId="42342"/>
    <cellStyle name="Normal 9 3 7 2 3" xfId="42343"/>
    <cellStyle name="Normal 9 3 7 3" xfId="42344"/>
    <cellStyle name="Normal 9 3 7 3 2" xfId="42345"/>
    <cellStyle name="Normal 9 3 7 3 3" xfId="42346"/>
    <cellStyle name="Normal 9 3 7 4" xfId="42347"/>
    <cellStyle name="Normal 9 3 7 4 2" xfId="42348"/>
    <cellStyle name="Normal 9 3 7 4 3" xfId="42349"/>
    <cellStyle name="Normal 9 3 7 5" xfId="42350"/>
    <cellStyle name="Normal 9 3 7 5 2" xfId="42351"/>
    <cellStyle name="Normal 9 3 7 5 3" xfId="42352"/>
    <cellStyle name="Normal 9 3 7 6" xfId="42353"/>
    <cellStyle name="Normal 9 3 7 7" xfId="42354"/>
    <cellStyle name="Normal 9 3 8" xfId="42355"/>
    <cellStyle name="Normal 9 3 8 2" xfId="42356"/>
    <cellStyle name="Normal 9 3 8 2 2" xfId="42357"/>
    <cellStyle name="Normal 9 3 8 2 3" xfId="42358"/>
    <cellStyle name="Normal 9 3 8 3" xfId="42359"/>
    <cellStyle name="Normal 9 3 8 3 2" xfId="42360"/>
    <cellStyle name="Normal 9 3 8 3 3" xfId="42361"/>
    <cellStyle name="Normal 9 3 8 4" xfId="42362"/>
    <cellStyle name="Normal 9 3 8 4 2" xfId="42363"/>
    <cellStyle name="Normal 9 3 8 4 3" xfId="42364"/>
    <cellStyle name="Normal 9 3 8 5" xfId="42365"/>
    <cellStyle name="Normal 9 3 8 5 2" xfId="42366"/>
    <cellStyle name="Normal 9 3 8 5 3" xfId="42367"/>
    <cellStyle name="Normal 9 3 8 6" xfId="42368"/>
    <cellStyle name="Normal 9 3 8 7" xfId="42369"/>
    <cellStyle name="Normal 9 3 9" xfId="42370"/>
    <cellStyle name="Normal 9 3 9 2" xfId="42371"/>
    <cellStyle name="Normal 9 3 9 2 2" xfId="42372"/>
    <cellStyle name="Normal 9 3 9 2 3" xfId="42373"/>
    <cellStyle name="Normal 9 3 9 3" xfId="42374"/>
    <cellStyle name="Normal 9 3 9 3 2" xfId="42375"/>
    <cellStyle name="Normal 9 3 9 3 3" xfId="42376"/>
    <cellStyle name="Normal 9 3 9 4" xfId="42377"/>
    <cellStyle name="Normal 9 3 9 4 2" xfId="42378"/>
    <cellStyle name="Normal 9 3 9 4 3" xfId="42379"/>
    <cellStyle name="Normal 9 3 9 5" xfId="42380"/>
    <cellStyle name="Normal 9 3 9 5 2" xfId="42381"/>
    <cellStyle name="Normal 9 3 9 5 3" xfId="42382"/>
    <cellStyle name="Normal 9 3 9 6" xfId="42383"/>
    <cellStyle name="Normal 9 3 9 7" xfId="42384"/>
    <cellStyle name="Normal 9 4" xfId="42385"/>
    <cellStyle name="Normal 9 4 10" xfId="42386"/>
    <cellStyle name="Normal 9 4 10 2" xfId="42387"/>
    <cellStyle name="Normal 9 4 10 3" xfId="42388"/>
    <cellStyle name="Normal 9 4 11" xfId="42389"/>
    <cellStyle name="Normal 9 4 11 2" xfId="42390"/>
    <cellStyle name="Normal 9 4 11 3" xfId="42391"/>
    <cellStyle name="Normal 9 4 12" xfId="42392"/>
    <cellStyle name="Normal 9 4 12 2" xfId="42393"/>
    <cellStyle name="Normal 9 4 12 3" xfId="42394"/>
    <cellStyle name="Normal 9 4 13" xfId="42395"/>
    <cellStyle name="Normal 9 4 13 2" xfId="42396"/>
    <cellStyle name="Normal 9 4 13 3" xfId="42397"/>
    <cellStyle name="Normal 9 4 14" xfId="42398"/>
    <cellStyle name="Normal 9 4 15" xfId="42399"/>
    <cellStyle name="Normal 9 4 2" xfId="42400"/>
    <cellStyle name="Normal 9 4 2 10" xfId="42401"/>
    <cellStyle name="Normal 9 4 2 10 2" xfId="42402"/>
    <cellStyle name="Normal 9 4 2 10 3" xfId="42403"/>
    <cellStyle name="Normal 9 4 2 11" xfId="42404"/>
    <cellStyle name="Normal 9 4 2 11 2" xfId="42405"/>
    <cellStyle name="Normal 9 4 2 11 3" xfId="42406"/>
    <cellStyle name="Normal 9 4 2 12" xfId="42407"/>
    <cellStyle name="Normal 9 4 2 12 2" xfId="42408"/>
    <cellStyle name="Normal 9 4 2 12 3" xfId="42409"/>
    <cellStyle name="Normal 9 4 2 13" xfId="42410"/>
    <cellStyle name="Normal 9 4 2 14" xfId="42411"/>
    <cellStyle name="Normal 9 4 2 2" xfId="42412"/>
    <cellStyle name="Normal 9 4 2 2 10" xfId="42413"/>
    <cellStyle name="Normal 9 4 2 2 11" xfId="42414"/>
    <cellStyle name="Normal 9 4 2 2 2" xfId="42415"/>
    <cellStyle name="Normal 9 4 2 2 2 2" xfId="42416"/>
    <cellStyle name="Normal 9 4 2 2 2 2 2" xfId="42417"/>
    <cellStyle name="Normal 9 4 2 2 2 2 2 2" xfId="42418"/>
    <cellStyle name="Normal 9 4 2 2 2 2 2 3" xfId="42419"/>
    <cellStyle name="Normal 9 4 2 2 2 2 3" xfId="42420"/>
    <cellStyle name="Normal 9 4 2 2 2 2 3 2" xfId="42421"/>
    <cellStyle name="Normal 9 4 2 2 2 2 3 3" xfId="42422"/>
    <cellStyle name="Normal 9 4 2 2 2 2 4" xfId="42423"/>
    <cellStyle name="Normal 9 4 2 2 2 2 4 2" xfId="42424"/>
    <cellStyle name="Normal 9 4 2 2 2 2 4 3" xfId="42425"/>
    <cellStyle name="Normal 9 4 2 2 2 2 5" xfId="42426"/>
    <cellStyle name="Normal 9 4 2 2 2 2 5 2" xfId="42427"/>
    <cellStyle name="Normal 9 4 2 2 2 2 5 3" xfId="42428"/>
    <cellStyle name="Normal 9 4 2 2 2 2 6" xfId="42429"/>
    <cellStyle name="Normal 9 4 2 2 2 2 7" xfId="42430"/>
    <cellStyle name="Normal 9 4 2 2 2 3" xfId="42431"/>
    <cellStyle name="Normal 9 4 2 2 2 3 2" xfId="42432"/>
    <cellStyle name="Normal 9 4 2 2 2 3 3" xfId="42433"/>
    <cellStyle name="Normal 9 4 2 2 2 4" xfId="42434"/>
    <cellStyle name="Normal 9 4 2 2 2 4 2" xfId="42435"/>
    <cellStyle name="Normal 9 4 2 2 2 4 3" xfId="42436"/>
    <cellStyle name="Normal 9 4 2 2 2 5" xfId="42437"/>
    <cellStyle name="Normal 9 4 2 2 2 5 2" xfId="42438"/>
    <cellStyle name="Normal 9 4 2 2 2 5 3" xfId="42439"/>
    <cellStyle name="Normal 9 4 2 2 2 6" xfId="42440"/>
    <cellStyle name="Normal 9 4 2 2 2 6 2" xfId="42441"/>
    <cellStyle name="Normal 9 4 2 2 2 6 3" xfId="42442"/>
    <cellStyle name="Normal 9 4 2 2 2 7" xfId="42443"/>
    <cellStyle name="Normal 9 4 2 2 2 8" xfId="42444"/>
    <cellStyle name="Normal 9 4 2 2 3" xfId="42445"/>
    <cellStyle name="Normal 9 4 2 2 3 2" xfId="42446"/>
    <cellStyle name="Normal 9 4 2 2 3 2 2" xfId="42447"/>
    <cellStyle name="Normal 9 4 2 2 3 2 3" xfId="42448"/>
    <cellStyle name="Normal 9 4 2 2 3 3" xfId="42449"/>
    <cellStyle name="Normal 9 4 2 2 3 3 2" xfId="42450"/>
    <cellStyle name="Normal 9 4 2 2 3 3 3" xfId="42451"/>
    <cellStyle name="Normal 9 4 2 2 3 4" xfId="42452"/>
    <cellStyle name="Normal 9 4 2 2 3 4 2" xfId="42453"/>
    <cellStyle name="Normal 9 4 2 2 3 4 3" xfId="42454"/>
    <cellStyle name="Normal 9 4 2 2 3 5" xfId="42455"/>
    <cellStyle name="Normal 9 4 2 2 3 5 2" xfId="42456"/>
    <cellStyle name="Normal 9 4 2 2 3 5 3" xfId="42457"/>
    <cellStyle name="Normal 9 4 2 2 3 6" xfId="42458"/>
    <cellStyle name="Normal 9 4 2 2 3 7" xfId="42459"/>
    <cellStyle name="Normal 9 4 2 2 4" xfId="42460"/>
    <cellStyle name="Normal 9 4 2 2 4 2" xfId="42461"/>
    <cellStyle name="Normal 9 4 2 2 4 2 2" xfId="42462"/>
    <cellStyle name="Normal 9 4 2 2 4 2 3" xfId="42463"/>
    <cellStyle name="Normal 9 4 2 2 4 3" xfId="42464"/>
    <cellStyle name="Normal 9 4 2 2 4 3 2" xfId="42465"/>
    <cellStyle name="Normal 9 4 2 2 4 3 3" xfId="42466"/>
    <cellStyle name="Normal 9 4 2 2 4 4" xfId="42467"/>
    <cellStyle name="Normal 9 4 2 2 4 4 2" xfId="42468"/>
    <cellStyle name="Normal 9 4 2 2 4 4 3" xfId="42469"/>
    <cellStyle name="Normal 9 4 2 2 4 5" xfId="42470"/>
    <cellStyle name="Normal 9 4 2 2 4 5 2" xfId="42471"/>
    <cellStyle name="Normal 9 4 2 2 4 5 3" xfId="42472"/>
    <cellStyle name="Normal 9 4 2 2 4 6" xfId="42473"/>
    <cellStyle name="Normal 9 4 2 2 4 7" xfId="42474"/>
    <cellStyle name="Normal 9 4 2 2 5" xfId="42475"/>
    <cellStyle name="Normal 9 4 2 2 5 2" xfId="42476"/>
    <cellStyle name="Normal 9 4 2 2 5 2 2" xfId="42477"/>
    <cellStyle name="Normal 9 4 2 2 5 2 3" xfId="42478"/>
    <cellStyle name="Normal 9 4 2 2 5 3" xfId="42479"/>
    <cellStyle name="Normal 9 4 2 2 5 3 2" xfId="42480"/>
    <cellStyle name="Normal 9 4 2 2 5 3 3" xfId="42481"/>
    <cellStyle name="Normal 9 4 2 2 5 4" xfId="42482"/>
    <cellStyle name="Normal 9 4 2 2 5 4 2" xfId="42483"/>
    <cellStyle name="Normal 9 4 2 2 5 4 3" xfId="42484"/>
    <cellStyle name="Normal 9 4 2 2 5 5" xfId="42485"/>
    <cellStyle name="Normal 9 4 2 2 5 5 2" xfId="42486"/>
    <cellStyle name="Normal 9 4 2 2 5 5 3" xfId="42487"/>
    <cellStyle name="Normal 9 4 2 2 5 6" xfId="42488"/>
    <cellStyle name="Normal 9 4 2 2 5 7" xfId="42489"/>
    <cellStyle name="Normal 9 4 2 2 6" xfId="42490"/>
    <cellStyle name="Normal 9 4 2 2 6 2" xfId="42491"/>
    <cellStyle name="Normal 9 4 2 2 6 3" xfId="42492"/>
    <cellStyle name="Normal 9 4 2 2 7" xfId="42493"/>
    <cellStyle name="Normal 9 4 2 2 7 2" xfId="42494"/>
    <cellStyle name="Normal 9 4 2 2 7 3" xfId="42495"/>
    <cellStyle name="Normal 9 4 2 2 8" xfId="42496"/>
    <cellStyle name="Normal 9 4 2 2 8 2" xfId="42497"/>
    <cellStyle name="Normal 9 4 2 2 8 3" xfId="42498"/>
    <cellStyle name="Normal 9 4 2 2 9" xfId="42499"/>
    <cellStyle name="Normal 9 4 2 2 9 2" xfId="42500"/>
    <cellStyle name="Normal 9 4 2 2 9 3" xfId="42501"/>
    <cellStyle name="Normal 9 4 2 3" xfId="42502"/>
    <cellStyle name="Normal 9 4 2 3 2" xfId="42503"/>
    <cellStyle name="Normal 9 4 2 3 2 2" xfId="42504"/>
    <cellStyle name="Normal 9 4 2 3 2 2 2" xfId="42505"/>
    <cellStyle name="Normal 9 4 2 3 2 2 3" xfId="42506"/>
    <cellStyle name="Normal 9 4 2 3 2 3" xfId="42507"/>
    <cellStyle name="Normal 9 4 2 3 2 3 2" xfId="42508"/>
    <cellStyle name="Normal 9 4 2 3 2 3 3" xfId="42509"/>
    <cellStyle name="Normal 9 4 2 3 2 4" xfId="42510"/>
    <cellStyle name="Normal 9 4 2 3 2 4 2" xfId="42511"/>
    <cellStyle name="Normal 9 4 2 3 2 4 3" xfId="42512"/>
    <cellStyle name="Normal 9 4 2 3 2 5" xfId="42513"/>
    <cellStyle name="Normal 9 4 2 3 2 5 2" xfId="42514"/>
    <cellStyle name="Normal 9 4 2 3 2 5 3" xfId="42515"/>
    <cellStyle name="Normal 9 4 2 3 2 6" xfId="42516"/>
    <cellStyle name="Normal 9 4 2 3 2 7" xfId="42517"/>
    <cellStyle name="Normal 9 4 2 3 3" xfId="42518"/>
    <cellStyle name="Normal 9 4 2 3 3 2" xfId="42519"/>
    <cellStyle name="Normal 9 4 2 3 3 3" xfId="42520"/>
    <cellStyle name="Normal 9 4 2 3 4" xfId="42521"/>
    <cellStyle name="Normal 9 4 2 3 4 2" xfId="42522"/>
    <cellStyle name="Normal 9 4 2 3 4 3" xfId="42523"/>
    <cellStyle name="Normal 9 4 2 3 5" xfId="42524"/>
    <cellStyle name="Normal 9 4 2 3 5 2" xfId="42525"/>
    <cellStyle name="Normal 9 4 2 3 5 3" xfId="42526"/>
    <cellStyle name="Normal 9 4 2 3 6" xfId="42527"/>
    <cellStyle name="Normal 9 4 2 3 6 2" xfId="42528"/>
    <cellStyle name="Normal 9 4 2 3 6 3" xfId="42529"/>
    <cellStyle name="Normal 9 4 2 3 7" xfId="42530"/>
    <cellStyle name="Normal 9 4 2 3 8" xfId="42531"/>
    <cellStyle name="Normal 9 4 2 4" xfId="42532"/>
    <cellStyle name="Normal 9 4 2 4 2" xfId="42533"/>
    <cellStyle name="Normal 9 4 2 4 2 2" xfId="42534"/>
    <cellStyle name="Normal 9 4 2 4 2 2 2" xfId="42535"/>
    <cellStyle name="Normal 9 4 2 4 2 2 3" xfId="42536"/>
    <cellStyle name="Normal 9 4 2 4 2 3" xfId="42537"/>
    <cellStyle name="Normal 9 4 2 4 2 3 2" xfId="42538"/>
    <cellStyle name="Normal 9 4 2 4 2 3 3" xfId="42539"/>
    <cellStyle name="Normal 9 4 2 4 2 4" xfId="42540"/>
    <cellStyle name="Normal 9 4 2 4 2 4 2" xfId="42541"/>
    <cellStyle name="Normal 9 4 2 4 2 4 3" xfId="42542"/>
    <cellStyle name="Normal 9 4 2 4 2 5" xfId="42543"/>
    <cellStyle name="Normal 9 4 2 4 2 5 2" xfId="42544"/>
    <cellStyle name="Normal 9 4 2 4 2 5 3" xfId="42545"/>
    <cellStyle name="Normal 9 4 2 4 2 6" xfId="42546"/>
    <cellStyle name="Normal 9 4 2 4 2 7" xfId="42547"/>
    <cellStyle name="Normal 9 4 2 4 3" xfId="42548"/>
    <cellStyle name="Normal 9 4 2 4 3 2" xfId="42549"/>
    <cellStyle name="Normal 9 4 2 4 3 3" xfId="42550"/>
    <cellStyle name="Normal 9 4 2 4 4" xfId="42551"/>
    <cellStyle name="Normal 9 4 2 4 4 2" xfId="42552"/>
    <cellStyle name="Normal 9 4 2 4 4 3" xfId="42553"/>
    <cellStyle name="Normal 9 4 2 4 5" xfId="42554"/>
    <cellStyle name="Normal 9 4 2 4 5 2" xfId="42555"/>
    <cellStyle name="Normal 9 4 2 4 5 3" xfId="42556"/>
    <cellStyle name="Normal 9 4 2 4 6" xfId="42557"/>
    <cellStyle name="Normal 9 4 2 4 6 2" xfId="42558"/>
    <cellStyle name="Normal 9 4 2 4 6 3" xfId="42559"/>
    <cellStyle name="Normal 9 4 2 4 7" xfId="42560"/>
    <cellStyle name="Normal 9 4 2 4 8" xfId="42561"/>
    <cellStyle name="Normal 9 4 2 5" xfId="42562"/>
    <cellStyle name="Normal 9 4 2 5 2" xfId="42563"/>
    <cellStyle name="Normal 9 4 2 5 2 2" xfId="42564"/>
    <cellStyle name="Normal 9 4 2 5 2 3" xfId="42565"/>
    <cellStyle name="Normal 9 4 2 5 3" xfId="42566"/>
    <cellStyle name="Normal 9 4 2 5 3 2" xfId="42567"/>
    <cellStyle name="Normal 9 4 2 5 3 3" xfId="42568"/>
    <cellStyle name="Normal 9 4 2 5 4" xfId="42569"/>
    <cellStyle name="Normal 9 4 2 5 4 2" xfId="42570"/>
    <cellStyle name="Normal 9 4 2 5 4 3" xfId="42571"/>
    <cellStyle name="Normal 9 4 2 5 5" xfId="42572"/>
    <cellStyle name="Normal 9 4 2 5 5 2" xfId="42573"/>
    <cellStyle name="Normal 9 4 2 5 5 3" xfId="42574"/>
    <cellStyle name="Normal 9 4 2 5 6" xfId="42575"/>
    <cellStyle name="Normal 9 4 2 5 7" xfId="42576"/>
    <cellStyle name="Normal 9 4 2 6" xfId="42577"/>
    <cellStyle name="Normal 9 4 2 6 2" xfId="42578"/>
    <cellStyle name="Normal 9 4 2 6 2 2" xfId="42579"/>
    <cellStyle name="Normal 9 4 2 6 2 3" xfId="42580"/>
    <cellStyle name="Normal 9 4 2 6 3" xfId="42581"/>
    <cellStyle name="Normal 9 4 2 6 3 2" xfId="42582"/>
    <cellStyle name="Normal 9 4 2 6 3 3" xfId="42583"/>
    <cellStyle name="Normal 9 4 2 6 4" xfId="42584"/>
    <cellStyle name="Normal 9 4 2 6 4 2" xfId="42585"/>
    <cellStyle name="Normal 9 4 2 6 4 3" xfId="42586"/>
    <cellStyle name="Normal 9 4 2 6 5" xfId="42587"/>
    <cellStyle name="Normal 9 4 2 6 5 2" xfId="42588"/>
    <cellStyle name="Normal 9 4 2 6 5 3" xfId="42589"/>
    <cellStyle name="Normal 9 4 2 6 6" xfId="42590"/>
    <cellStyle name="Normal 9 4 2 6 7" xfId="42591"/>
    <cellStyle name="Normal 9 4 2 7" xfId="42592"/>
    <cellStyle name="Normal 9 4 2 7 2" xfId="42593"/>
    <cellStyle name="Normal 9 4 2 7 2 2" xfId="42594"/>
    <cellStyle name="Normal 9 4 2 7 2 3" xfId="42595"/>
    <cellStyle name="Normal 9 4 2 7 3" xfId="42596"/>
    <cellStyle name="Normal 9 4 2 7 3 2" xfId="42597"/>
    <cellStyle name="Normal 9 4 2 7 3 3" xfId="42598"/>
    <cellStyle name="Normal 9 4 2 7 4" xfId="42599"/>
    <cellStyle name="Normal 9 4 2 7 4 2" xfId="42600"/>
    <cellStyle name="Normal 9 4 2 7 4 3" xfId="42601"/>
    <cellStyle name="Normal 9 4 2 7 5" xfId="42602"/>
    <cellStyle name="Normal 9 4 2 7 5 2" xfId="42603"/>
    <cellStyle name="Normal 9 4 2 7 5 3" xfId="42604"/>
    <cellStyle name="Normal 9 4 2 7 6" xfId="42605"/>
    <cellStyle name="Normal 9 4 2 7 7" xfId="42606"/>
    <cellStyle name="Normal 9 4 2 8" xfId="42607"/>
    <cellStyle name="Normal 9 4 2 8 2" xfId="42608"/>
    <cellStyle name="Normal 9 4 2 8 2 2" xfId="42609"/>
    <cellStyle name="Normal 9 4 2 8 2 3" xfId="42610"/>
    <cellStyle name="Normal 9 4 2 8 3" xfId="42611"/>
    <cellStyle name="Normal 9 4 2 8 3 2" xfId="42612"/>
    <cellStyle name="Normal 9 4 2 8 3 3" xfId="42613"/>
    <cellStyle name="Normal 9 4 2 8 4" xfId="42614"/>
    <cellStyle name="Normal 9 4 2 8 4 2" xfId="42615"/>
    <cellStyle name="Normal 9 4 2 8 4 3" xfId="42616"/>
    <cellStyle name="Normal 9 4 2 8 5" xfId="42617"/>
    <cellStyle name="Normal 9 4 2 8 5 2" xfId="42618"/>
    <cellStyle name="Normal 9 4 2 8 5 3" xfId="42619"/>
    <cellStyle name="Normal 9 4 2 8 6" xfId="42620"/>
    <cellStyle name="Normal 9 4 2 8 7" xfId="42621"/>
    <cellStyle name="Normal 9 4 2 9" xfId="42622"/>
    <cellStyle name="Normal 9 4 2 9 2" xfId="42623"/>
    <cellStyle name="Normal 9 4 2 9 3" xfId="42624"/>
    <cellStyle name="Normal 9 4 3" xfId="42625"/>
    <cellStyle name="Normal 9 4 3 10" xfId="42626"/>
    <cellStyle name="Normal 9 4 3 11" xfId="42627"/>
    <cellStyle name="Normal 9 4 3 2" xfId="42628"/>
    <cellStyle name="Normal 9 4 3 2 2" xfId="42629"/>
    <cellStyle name="Normal 9 4 3 2 2 2" xfId="42630"/>
    <cellStyle name="Normal 9 4 3 2 2 2 2" xfId="42631"/>
    <cellStyle name="Normal 9 4 3 2 2 2 3" xfId="42632"/>
    <cellStyle name="Normal 9 4 3 2 2 3" xfId="42633"/>
    <cellStyle name="Normal 9 4 3 2 2 3 2" xfId="42634"/>
    <cellStyle name="Normal 9 4 3 2 2 3 3" xfId="42635"/>
    <cellStyle name="Normal 9 4 3 2 2 4" xfId="42636"/>
    <cellStyle name="Normal 9 4 3 2 2 4 2" xfId="42637"/>
    <cellStyle name="Normal 9 4 3 2 2 4 3" xfId="42638"/>
    <cellStyle name="Normal 9 4 3 2 2 5" xfId="42639"/>
    <cellStyle name="Normal 9 4 3 2 2 5 2" xfId="42640"/>
    <cellStyle name="Normal 9 4 3 2 2 5 3" xfId="42641"/>
    <cellStyle name="Normal 9 4 3 2 2 6" xfId="42642"/>
    <cellStyle name="Normal 9 4 3 2 2 7" xfId="42643"/>
    <cellStyle name="Normal 9 4 3 2 3" xfId="42644"/>
    <cellStyle name="Normal 9 4 3 2 3 2" xfId="42645"/>
    <cellStyle name="Normal 9 4 3 2 3 3" xfId="42646"/>
    <cellStyle name="Normal 9 4 3 2 4" xfId="42647"/>
    <cellStyle name="Normal 9 4 3 2 4 2" xfId="42648"/>
    <cellStyle name="Normal 9 4 3 2 4 3" xfId="42649"/>
    <cellStyle name="Normal 9 4 3 2 5" xfId="42650"/>
    <cellStyle name="Normal 9 4 3 2 5 2" xfId="42651"/>
    <cellStyle name="Normal 9 4 3 2 5 3" xfId="42652"/>
    <cellStyle name="Normal 9 4 3 2 6" xfId="42653"/>
    <cellStyle name="Normal 9 4 3 2 6 2" xfId="42654"/>
    <cellStyle name="Normal 9 4 3 2 6 3" xfId="42655"/>
    <cellStyle name="Normal 9 4 3 2 7" xfId="42656"/>
    <cellStyle name="Normal 9 4 3 2 8" xfId="42657"/>
    <cellStyle name="Normal 9 4 3 3" xfId="42658"/>
    <cellStyle name="Normal 9 4 3 3 2" xfId="42659"/>
    <cellStyle name="Normal 9 4 3 3 2 2" xfId="42660"/>
    <cellStyle name="Normal 9 4 3 3 2 3" xfId="42661"/>
    <cellStyle name="Normal 9 4 3 3 3" xfId="42662"/>
    <cellStyle name="Normal 9 4 3 3 3 2" xfId="42663"/>
    <cellStyle name="Normal 9 4 3 3 3 3" xfId="42664"/>
    <cellStyle name="Normal 9 4 3 3 4" xfId="42665"/>
    <cellStyle name="Normal 9 4 3 3 4 2" xfId="42666"/>
    <cellStyle name="Normal 9 4 3 3 4 3" xfId="42667"/>
    <cellStyle name="Normal 9 4 3 3 5" xfId="42668"/>
    <cellStyle name="Normal 9 4 3 3 5 2" xfId="42669"/>
    <cellStyle name="Normal 9 4 3 3 5 3" xfId="42670"/>
    <cellStyle name="Normal 9 4 3 3 6" xfId="42671"/>
    <cellStyle name="Normal 9 4 3 3 7" xfId="42672"/>
    <cellStyle name="Normal 9 4 3 4" xfId="42673"/>
    <cellStyle name="Normal 9 4 3 4 2" xfId="42674"/>
    <cellStyle name="Normal 9 4 3 4 2 2" xfId="42675"/>
    <cellStyle name="Normal 9 4 3 4 2 3" xfId="42676"/>
    <cellStyle name="Normal 9 4 3 4 3" xfId="42677"/>
    <cellStyle name="Normal 9 4 3 4 3 2" xfId="42678"/>
    <cellStyle name="Normal 9 4 3 4 3 3" xfId="42679"/>
    <cellStyle name="Normal 9 4 3 4 4" xfId="42680"/>
    <cellStyle name="Normal 9 4 3 4 4 2" xfId="42681"/>
    <cellStyle name="Normal 9 4 3 4 4 3" xfId="42682"/>
    <cellStyle name="Normal 9 4 3 4 5" xfId="42683"/>
    <cellStyle name="Normal 9 4 3 4 5 2" xfId="42684"/>
    <cellStyle name="Normal 9 4 3 4 5 3" xfId="42685"/>
    <cellStyle name="Normal 9 4 3 4 6" xfId="42686"/>
    <cellStyle name="Normal 9 4 3 4 7" xfId="42687"/>
    <cellStyle name="Normal 9 4 3 5" xfId="42688"/>
    <cellStyle name="Normal 9 4 3 5 2" xfId="42689"/>
    <cellStyle name="Normal 9 4 3 5 2 2" xfId="42690"/>
    <cellStyle name="Normal 9 4 3 5 2 3" xfId="42691"/>
    <cellStyle name="Normal 9 4 3 5 3" xfId="42692"/>
    <cellStyle name="Normal 9 4 3 5 3 2" xfId="42693"/>
    <cellStyle name="Normal 9 4 3 5 3 3" xfId="42694"/>
    <cellStyle name="Normal 9 4 3 5 4" xfId="42695"/>
    <cellStyle name="Normal 9 4 3 5 4 2" xfId="42696"/>
    <cellStyle name="Normal 9 4 3 5 4 3" xfId="42697"/>
    <cellStyle name="Normal 9 4 3 5 5" xfId="42698"/>
    <cellStyle name="Normal 9 4 3 5 5 2" xfId="42699"/>
    <cellStyle name="Normal 9 4 3 5 5 3" xfId="42700"/>
    <cellStyle name="Normal 9 4 3 5 6" xfId="42701"/>
    <cellStyle name="Normal 9 4 3 5 7" xfId="42702"/>
    <cellStyle name="Normal 9 4 3 6" xfId="42703"/>
    <cellStyle name="Normal 9 4 3 6 2" xfId="42704"/>
    <cellStyle name="Normal 9 4 3 6 3" xfId="42705"/>
    <cellStyle name="Normal 9 4 3 7" xfId="42706"/>
    <cellStyle name="Normal 9 4 3 7 2" xfId="42707"/>
    <cellStyle name="Normal 9 4 3 7 3" xfId="42708"/>
    <cellStyle name="Normal 9 4 3 8" xfId="42709"/>
    <cellStyle name="Normal 9 4 3 8 2" xfId="42710"/>
    <cellStyle name="Normal 9 4 3 8 3" xfId="42711"/>
    <cellStyle name="Normal 9 4 3 9" xfId="42712"/>
    <cellStyle name="Normal 9 4 3 9 2" xfId="42713"/>
    <cellStyle name="Normal 9 4 3 9 3" xfId="42714"/>
    <cellStyle name="Normal 9 4 4" xfId="42715"/>
    <cellStyle name="Normal 9 4 4 2" xfId="42716"/>
    <cellStyle name="Normal 9 4 4 2 2" xfId="42717"/>
    <cellStyle name="Normal 9 4 4 2 2 2" xfId="42718"/>
    <cellStyle name="Normal 9 4 4 2 2 3" xfId="42719"/>
    <cellStyle name="Normal 9 4 4 2 3" xfId="42720"/>
    <cellStyle name="Normal 9 4 4 2 3 2" xfId="42721"/>
    <cellStyle name="Normal 9 4 4 2 3 3" xfId="42722"/>
    <cellStyle name="Normal 9 4 4 2 4" xfId="42723"/>
    <cellStyle name="Normal 9 4 4 2 4 2" xfId="42724"/>
    <cellStyle name="Normal 9 4 4 2 4 3" xfId="42725"/>
    <cellStyle name="Normal 9 4 4 2 5" xfId="42726"/>
    <cellStyle name="Normal 9 4 4 2 5 2" xfId="42727"/>
    <cellStyle name="Normal 9 4 4 2 5 3" xfId="42728"/>
    <cellStyle name="Normal 9 4 4 2 6" xfId="42729"/>
    <cellStyle name="Normal 9 4 4 2 7" xfId="42730"/>
    <cellStyle name="Normal 9 4 4 3" xfId="42731"/>
    <cellStyle name="Normal 9 4 4 3 2" xfId="42732"/>
    <cellStyle name="Normal 9 4 4 3 3" xfId="42733"/>
    <cellStyle name="Normal 9 4 4 4" xfId="42734"/>
    <cellStyle name="Normal 9 4 4 4 2" xfId="42735"/>
    <cellStyle name="Normal 9 4 4 4 3" xfId="42736"/>
    <cellStyle name="Normal 9 4 4 5" xfId="42737"/>
    <cellStyle name="Normal 9 4 4 5 2" xfId="42738"/>
    <cellStyle name="Normal 9 4 4 5 3" xfId="42739"/>
    <cellStyle name="Normal 9 4 4 6" xfId="42740"/>
    <cellStyle name="Normal 9 4 4 6 2" xfId="42741"/>
    <cellStyle name="Normal 9 4 4 6 3" xfId="42742"/>
    <cellStyle name="Normal 9 4 4 7" xfId="42743"/>
    <cellStyle name="Normal 9 4 4 8" xfId="42744"/>
    <cellStyle name="Normal 9 4 5" xfId="42745"/>
    <cellStyle name="Normal 9 4 5 2" xfId="42746"/>
    <cellStyle name="Normal 9 4 5 2 2" xfId="42747"/>
    <cellStyle name="Normal 9 4 5 2 2 2" xfId="42748"/>
    <cellStyle name="Normal 9 4 5 2 2 3" xfId="42749"/>
    <cellStyle name="Normal 9 4 5 2 3" xfId="42750"/>
    <cellStyle name="Normal 9 4 5 2 3 2" xfId="42751"/>
    <cellStyle name="Normal 9 4 5 2 3 3" xfId="42752"/>
    <cellStyle name="Normal 9 4 5 2 4" xfId="42753"/>
    <cellStyle name="Normal 9 4 5 2 4 2" xfId="42754"/>
    <cellStyle name="Normal 9 4 5 2 4 3" xfId="42755"/>
    <cellStyle name="Normal 9 4 5 2 5" xfId="42756"/>
    <cellStyle name="Normal 9 4 5 2 5 2" xfId="42757"/>
    <cellStyle name="Normal 9 4 5 2 5 3" xfId="42758"/>
    <cellStyle name="Normal 9 4 5 2 6" xfId="42759"/>
    <cellStyle name="Normal 9 4 5 2 7" xfId="42760"/>
    <cellStyle name="Normal 9 4 5 3" xfId="42761"/>
    <cellStyle name="Normal 9 4 5 3 2" xfId="42762"/>
    <cellStyle name="Normal 9 4 5 3 3" xfId="42763"/>
    <cellStyle name="Normal 9 4 5 4" xfId="42764"/>
    <cellStyle name="Normal 9 4 5 4 2" xfId="42765"/>
    <cellStyle name="Normal 9 4 5 4 3" xfId="42766"/>
    <cellStyle name="Normal 9 4 5 5" xfId="42767"/>
    <cellStyle name="Normal 9 4 5 5 2" xfId="42768"/>
    <cellStyle name="Normal 9 4 5 5 3" xfId="42769"/>
    <cellStyle name="Normal 9 4 5 6" xfId="42770"/>
    <cellStyle name="Normal 9 4 5 6 2" xfId="42771"/>
    <cellStyle name="Normal 9 4 5 6 3" xfId="42772"/>
    <cellStyle name="Normal 9 4 5 7" xfId="42773"/>
    <cellStyle name="Normal 9 4 5 8" xfId="42774"/>
    <cellStyle name="Normal 9 4 6" xfId="42775"/>
    <cellStyle name="Normal 9 4 6 2" xfId="42776"/>
    <cellStyle name="Normal 9 4 6 2 2" xfId="42777"/>
    <cellStyle name="Normal 9 4 6 2 3" xfId="42778"/>
    <cellStyle name="Normal 9 4 6 3" xfId="42779"/>
    <cellStyle name="Normal 9 4 6 3 2" xfId="42780"/>
    <cellStyle name="Normal 9 4 6 3 3" xfId="42781"/>
    <cellStyle name="Normal 9 4 6 4" xfId="42782"/>
    <cellStyle name="Normal 9 4 6 4 2" xfId="42783"/>
    <cellStyle name="Normal 9 4 6 4 3" xfId="42784"/>
    <cellStyle name="Normal 9 4 6 5" xfId="42785"/>
    <cellStyle name="Normal 9 4 6 5 2" xfId="42786"/>
    <cellStyle name="Normal 9 4 6 5 3" xfId="42787"/>
    <cellStyle name="Normal 9 4 6 6" xfId="42788"/>
    <cellStyle name="Normal 9 4 6 7" xfId="42789"/>
    <cellStyle name="Normal 9 4 7" xfId="42790"/>
    <cellStyle name="Normal 9 4 7 2" xfId="42791"/>
    <cellStyle name="Normal 9 4 7 2 2" xfId="42792"/>
    <cellStyle name="Normal 9 4 7 2 3" xfId="42793"/>
    <cellStyle name="Normal 9 4 7 3" xfId="42794"/>
    <cellStyle name="Normal 9 4 7 3 2" xfId="42795"/>
    <cellStyle name="Normal 9 4 7 3 3" xfId="42796"/>
    <cellStyle name="Normal 9 4 7 4" xfId="42797"/>
    <cellStyle name="Normal 9 4 7 4 2" xfId="42798"/>
    <cellStyle name="Normal 9 4 7 4 3" xfId="42799"/>
    <cellStyle name="Normal 9 4 7 5" xfId="42800"/>
    <cellStyle name="Normal 9 4 7 5 2" xfId="42801"/>
    <cellStyle name="Normal 9 4 7 5 3" xfId="42802"/>
    <cellStyle name="Normal 9 4 7 6" xfId="42803"/>
    <cellStyle name="Normal 9 4 7 7" xfId="42804"/>
    <cellStyle name="Normal 9 4 8" xfId="42805"/>
    <cellStyle name="Normal 9 4 8 2" xfId="42806"/>
    <cellStyle name="Normal 9 4 8 2 2" xfId="42807"/>
    <cellStyle name="Normal 9 4 8 2 3" xfId="42808"/>
    <cellStyle name="Normal 9 4 8 3" xfId="42809"/>
    <cellStyle name="Normal 9 4 8 3 2" xfId="42810"/>
    <cellStyle name="Normal 9 4 8 3 3" xfId="42811"/>
    <cellStyle name="Normal 9 4 8 4" xfId="42812"/>
    <cellStyle name="Normal 9 4 8 4 2" xfId="42813"/>
    <cellStyle name="Normal 9 4 8 4 3" xfId="42814"/>
    <cellStyle name="Normal 9 4 8 5" xfId="42815"/>
    <cellStyle name="Normal 9 4 8 5 2" xfId="42816"/>
    <cellStyle name="Normal 9 4 8 5 3" xfId="42817"/>
    <cellStyle name="Normal 9 4 8 6" xfId="42818"/>
    <cellStyle name="Normal 9 4 8 7" xfId="42819"/>
    <cellStyle name="Normal 9 4 9" xfId="42820"/>
    <cellStyle name="Normal 9 4 9 2" xfId="42821"/>
    <cellStyle name="Normal 9 4 9 2 2" xfId="42822"/>
    <cellStyle name="Normal 9 4 9 2 3" xfId="42823"/>
    <cellStyle name="Normal 9 4 9 3" xfId="42824"/>
    <cellStyle name="Normal 9 4 9 3 2" xfId="42825"/>
    <cellStyle name="Normal 9 4 9 3 3" xfId="42826"/>
    <cellStyle name="Normal 9 4 9 4" xfId="42827"/>
    <cellStyle name="Normal 9 4 9 4 2" xfId="42828"/>
    <cellStyle name="Normal 9 4 9 4 3" xfId="42829"/>
    <cellStyle name="Normal 9 4 9 5" xfId="42830"/>
    <cellStyle name="Normal 9 4 9 5 2" xfId="42831"/>
    <cellStyle name="Normal 9 4 9 5 3" xfId="42832"/>
    <cellStyle name="Normal 9 4 9 6" xfId="42833"/>
    <cellStyle name="Normal 9 4 9 7" xfId="42834"/>
    <cellStyle name="Normal 9 5" xfId="42835"/>
    <cellStyle name="Normal 9 5 10" xfId="42836"/>
    <cellStyle name="Normal 9 5 10 2" xfId="42837"/>
    <cellStyle name="Normal 9 5 10 3" xfId="42838"/>
    <cellStyle name="Normal 9 5 11" xfId="42839"/>
    <cellStyle name="Normal 9 5 11 2" xfId="42840"/>
    <cellStyle name="Normal 9 5 11 3" xfId="42841"/>
    <cellStyle name="Normal 9 5 12" xfId="42842"/>
    <cellStyle name="Normal 9 5 12 2" xfId="42843"/>
    <cellStyle name="Normal 9 5 12 3" xfId="42844"/>
    <cellStyle name="Normal 9 5 13" xfId="42845"/>
    <cellStyle name="Normal 9 5 14" xfId="42846"/>
    <cellStyle name="Normal 9 5 2" xfId="42847"/>
    <cellStyle name="Normal 9 5 2 10" xfId="42848"/>
    <cellStyle name="Normal 9 5 2 11" xfId="42849"/>
    <cellStyle name="Normal 9 5 2 2" xfId="42850"/>
    <cellStyle name="Normal 9 5 2 2 2" xfId="42851"/>
    <cellStyle name="Normal 9 5 2 2 2 2" xfId="42852"/>
    <cellStyle name="Normal 9 5 2 2 2 2 2" xfId="42853"/>
    <cellStyle name="Normal 9 5 2 2 2 2 3" xfId="42854"/>
    <cellStyle name="Normal 9 5 2 2 2 3" xfId="42855"/>
    <cellStyle name="Normal 9 5 2 2 2 3 2" xfId="42856"/>
    <cellStyle name="Normal 9 5 2 2 2 3 3" xfId="42857"/>
    <cellStyle name="Normal 9 5 2 2 2 4" xfId="42858"/>
    <cellStyle name="Normal 9 5 2 2 2 4 2" xfId="42859"/>
    <cellStyle name="Normal 9 5 2 2 2 4 3" xfId="42860"/>
    <cellStyle name="Normal 9 5 2 2 2 5" xfId="42861"/>
    <cellStyle name="Normal 9 5 2 2 2 5 2" xfId="42862"/>
    <cellStyle name="Normal 9 5 2 2 2 5 3" xfId="42863"/>
    <cellStyle name="Normal 9 5 2 2 2 6" xfId="42864"/>
    <cellStyle name="Normal 9 5 2 2 2 7" xfId="42865"/>
    <cellStyle name="Normal 9 5 2 2 3" xfId="42866"/>
    <cellStyle name="Normal 9 5 2 2 3 2" xfId="42867"/>
    <cellStyle name="Normal 9 5 2 2 3 3" xfId="42868"/>
    <cellStyle name="Normal 9 5 2 2 4" xfId="42869"/>
    <cellStyle name="Normal 9 5 2 2 4 2" xfId="42870"/>
    <cellStyle name="Normal 9 5 2 2 4 3" xfId="42871"/>
    <cellStyle name="Normal 9 5 2 2 5" xfId="42872"/>
    <cellStyle name="Normal 9 5 2 2 5 2" xfId="42873"/>
    <cellStyle name="Normal 9 5 2 2 5 3" xfId="42874"/>
    <cellStyle name="Normal 9 5 2 2 6" xfId="42875"/>
    <cellStyle name="Normal 9 5 2 2 6 2" xfId="42876"/>
    <cellStyle name="Normal 9 5 2 2 6 3" xfId="42877"/>
    <cellStyle name="Normal 9 5 2 2 7" xfId="42878"/>
    <cellStyle name="Normal 9 5 2 2 8" xfId="42879"/>
    <cellStyle name="Normal 9 5 2 3" xfId="42880"/>
    <cellStyle name="Normal 9 5 2 3 2" xfId="42881"/>
    <cellStyle name="Normal 9 5 2 3 2 2" xfId="42882"/>
    <cellStyle name="Normal 9 5 2 3 2 3" xfId="42883"/>
    <cellStyle name="Normal 9 5 2 3 3" xfId="42884"/>
    <cellStyle name="Normal 9 5 2 3 3 2" xfId="42885"/>
    <cellStyle name="Normal 9 5 2 3 3 3" xfId="42886"/>
    <cellStyle name="Normal 9 5 2 3 4" xfId="42887"/>
    <cellStyle name="Normal 9 5 2 3 4 2" xfId="42888"/>
    <cellStyle name="Normal 9 5 2 3 4 3" xfId="42889"/>
    <cellStyle name="Normal 9 5 2 3 5" xfId="42890"/>
    <cellStyle name="Normal 9 5 2 3 5 2" xfId="42891"/>
    <cellStyle name="Normal 9 5 2 3 5 3" xfId="42892"/>
    <cellStyle name="Normal 9 5 2 3 6" xfId="42893"/>
    <cellStyle name="Normal 9 5 2 3 7" xfId="42894"/>
    <cellStyle name="Normal 9 5 2 4" xfId="42895"/>
    <cellStyle name="Normal 9 5 2 4 2" xfId="42896"/>
    <cellStyle name="Normal 9 5 2 4 2 2" xfId="42897"/>
    <cellStyle name="Normal 9 5 2 4 2 3" xfId="42898"/>
    <cellStyle name="Normal 9 5 2 4 3" xfId="42899"/>
    <cellStyle name="Normal 9 5 2 4 3 2" xfId="42900"/>
    <cellStyle name="Normal 9 5 2 4 3 3" xfId="42901"/>
    <cellStyle name="Normal 9 5 2 4 4" xfId="42902"/>
    <cellStyle name="Normal 9 5 2 4 4 2" xfId="42903"/>
    <cellStyle name="Normal 9 5 2 4 4 3" xfId="42904"/>
    <cellStyle name="Normal 9 5 2 4 5" xfId="42905"/>
    <cellStyle name="Normal 9 5 2 4 5 2" xfId="42906"/>
    <cellStyle name="Normal 9 5 2 4 5 3" xfId="42907"/>
    <cellStyle name="Normal 9 5 2 4 6" xfId="42908"/>
    <cellStyle name="Normal 9 5 2 4 7" xfId="42909"/>
    <cellStyle name="Normal 9 5 2 5" xfId="42910"/>
    <cellStyle name="Normal 9 5 2 5 2" xfId="42911"/>
    <cellStyle name="Normal 9 5 2 5 2 2" xfId="42912"/>
    <cellStyle name="Normal 9 5 2 5 2 3" xfId="42913"/>
    <cellStyle name="Normal 9 5 2 5 3" xfId="42914"/>
    <cellStyle name="Normal 9 5 2 5 3 2" xfId="42915"/>
    <cellStyle name="Normal 9 5 2 5 3 3" xfId="42916"/>
    <cellStyle name="Normal 9 5 2 5 4" xfId="42917"/>
    <cellStyle name="Normal 9 5 2 5 4 2" xfId="42918"/>
    <cellStyle name="Normal 9 5 2 5 4 3" xfId="42919"/>
    <cellStyle name="Normal 9 5 2 5 5" xfId="42920"/>
    <cellStyle name="Normal 9 5 2 5 5 2" xfId="42921"/>
    <cellStyle name="Normal 9 5 2 5 5 3" xfId="42922"/>
    <cellStyle name="Normal 9 5 2 5 6" xfId="42923"/>
    <cellStyle name="Normal 9 5 2 5 7" xfId="42924"/>
    <cellStyle name="Normal 9 5 2 6" xfId="42925"/>
    <cellStyle name="Normal 9 5 2 6 2" xfId="42926"/>
    <cellStyle name="Normal 9 5 2 6 3" xfId="42927"/>
    <cellStyle name="Normal 9 5 2 7" xfId="42928"/>
    <cellStyle name="Normal 9 5 2 7 2" xfId="42929"/>
    <cellStyle name="Normal 9 5 2 7 3" xfId="42930"/>
    <cellStyle name="Normal 9 5 2 8" xfId="42931"/>
    <cellStyle name="Normal 9 5 2 8 2" xfId="42932"/>
    <cellStyle name="Normal 9 5 2 8 3" xfId="42933"/>
    <cellStyle name="Normal 9 5 2 9" xfId="42934"/>
    <cellStyle name="Normal 9 5 2 9 2" xfId="42935"/>
    <cellStyle name="Normal 9 5 2 9 3" xfId="42936"/>
    <cellStyle name="Normal 9 5 3" xfId="42937"/>
    <cellStyle name="Normal 9 5 3 2" xfId="42938"/>
    <cellStyle name="Normal 9 5 3 2 2" xfId="42939"/>
    <cellStyle name="Normal 9 5 3 2 2 2" xfId="42940"/>
    <cellStyle name="Normal 9 5 3 2 2 3" xfId="42941"/>
    <cellStyle name="Normal 9 5 3 2 3" xfId="42942"/>
    <cellStyle name="Normal 9 5 3 2 3 2" xfId="42943"/>
    <cellStyle name="Normal 9 5 3 2 3 3" xfId="42944"/>
    <cellStyle name="Normal 9 5 3 2 4" xfId="42945"/>
    <cellStyle name="Normal 9 5 3 2 4 2" xfId="42946"/>
    <cellStyle name="Normal 9 5 3 2 4 3" xfId="42947"/>
    <cellStyle name="Normal 9 5 3 2 5" xfId="42948"/>
    <cellStyle name="Normal 9 5 3 2 5 2" xfId="42949"/>
    <cellStyle name="Normal 9 5 3 2 5 3" xfId="42950"/>
    <cellStyle name="Normal 9 5 3 2 6" xfId="42951"/>
    <cellStyle name="Normal 9 5 3 2 7" xfId="42952"/>
    <cellStyle name="Normal 9 5 3 3" xfId="42953"/>
    <cellStyle name="Normal 9 5 3 3 2" xfId="42954"/>
    <cellStyle name="Normal 9 5 3 3 3" xfId="42955"/>
    <cellStyle name="Normal 9 5 3 4" xfId="42956"/>
    <cellStyle name="Normal 9 5 3 4 2" xfId="42957"/>
    <cellStyle name="Normal 9 5 3 4 3" xfId="42958"/>
    <cellStyle name="Normal 9 5 3 5" xfId="42959"/>
    <cellStyle name="Normal 9 5 3 5 2" xfId="42960"/>
    <cellStyle name="Normal 9 5 3 5 3" xfId="42961"/>
    <cellStyle name="Normal 9 5 3 6" xfId="42962"/>
    <cellStyle name="Normal 9 5 3 6 2" xfId="42963"/>
    <cellStyle name="Normal 9 5 3 6 3" xfId="42964"/>
    <cellStyle name="Normal 9 5 3 7" xfId="42965"/>
    <cellStyle name="Normal 9 5 3 8" xfId="42966"/>
    <cellStyle name="Normal 9 5 4" xfId="42967"/>
    <cellStyle name="Normal 9 5 4 2" xfId="42968"/>
    <cellStyle name="Normal 9 5 4 2 2" xfId="42969"/>
    <cellStyle name="Normal 9 5 4 2 2 2" xfId="42970"/>
    <cellStyle name="Normal 9 5 4 2 2 3" xfId="42971"/>
    <cellStyle name="Normal 9 5 4 2 3" xfId="42972"/>
    <cellStyle name="Normal 9 5 4 2 3 2" xfId="42973"/>
    <cellStyle name="Normal 9 5 4 2 3 3" xfId="42974"/>
    <cellStyle name="Normal 9 5 4 2 4" xfId="42975"/>
    <cellStyle name="Normal 9 5 4 2 4 2" xfId="42976"/>
    <cellStyle name="Normal 9 5 4 2 4 3" xfId="42977"/>
    <cellStyle name="Normal 9 5 4 2 5" xfId="42978"/>
    <cellStyle name="Normal 9 5 4 2 5 2" xfId="42979"/>
    <cellStyle name="Normal 9 5 4 2 5 3" xfId="42980"/>
    <cellStyle name="Normal 9 5 4 2 6" xfId="42981"/>
    <cellStyle name="Normal 9 5 4 2 7" xfId="42982"/>
    <cellStyle name="Normal 9 5 4 3" xfId="42983"/>
    <cellStyle name="Normal 9 5 4 3 2" xfId="42984"/>
    <cellStyle name="Normal 9 5 4 3 3" xfId="42985"/>
    <cellStyle name="Normal 9 5 4 4" xfId="42986"/>
    <cellStyle name="Normal 9 5 4 4 2" xfId="42987"/>
    <cellStyle name="Normal 9 5 4 4 3" xfId="42988"/>
    <cellStyle name="Normal 9 5 4 5" xfId="42989"/>
    <cellStyle name="Normal 9 5 4 5 2" xfId="42990"/>
    <cellStyle name="Normal 9 5 4 5 3" xfId="42991"/>
    <cellStyle name="Normal 9 5 4 6" xfId="42992"/>
    <cellStyle name="Normal 9 5 4 6 2" xfId="42993"/>
    <cellStyle name="Normal 9 5 4 6 3" xfId="42994"/>
    <cellStyle name="Normal 9 5 4 7" xfId="42995"/>
    <cellStyle name="Normal 9 5 4 8" xfId="42996"/>
    <cellStyle name="Normal 9 5 5" xfId="42997"/>
    <cellStyle name="Normal 9 5 5 2" xfId="42998"/>
    <cellStyle name="Normal 9 5 5 2 2" xfId="42999"/>
    <cellStyle name="Normal 9 5 5 2 3" xfId="43000"/>
    <cellStyle name="Normal 9 5 5 3" xfId="43001"/>
    <cellStyle name="Normal 9 5 5 3 2" xfId="43002"/>
    <cellStyle name="Normal 9 5 5 3 3" xfId="43003"/>
    <cellStyle name="Normal 9 5 5 4" xfId="43004"/>
    <cellStyle name="Normal 9 5 5 4 2" xfId="43005"/>
    <cellStyle name="Normal 9 5 5 4 3" xfId="43006"/>
    <cellStyle name="Normal 9 5 5 5" xfId="43007"/>
    <cellStyle name="Normal 9 5 5 5 2" xfId="43008"/>
    <cellStyle name="Normal 9 5 5 5 3" xfId="43009"/>
    <cellStyle name="Normal 9 5 5 6" xfId="43010"/>
    <cellStyle name="Normal 9 5 5 7" xfId="43011"/>
    <cellStyle name="Normal 9 5 6" xfId="43012"/>
    <cellStyle name="Normal 9 5 6 2" xfId="43013"/>
    <cellStyle name="Normal 9 5 6 2 2" xfId="43014"/>
    <cellStyle name="Normal 9 5 6 2 3" xfId="43015"/>
    <cellStyle name="Normal 9 5 6 3" xfId="43016"/>
    <cellStyle name="Normal 9 5 6 3 2" xfId="43017"/>
    <cellStyle name="Normal 9 5 6 3 3" xfId="43018"/>
    <cellStyle name="Normal 9 5 6 4" xfId="43019"/>
    <cellStyle name="Normal 9 5 6 4 2" xfId="43020"/>
    <cellStyle name="Normal 9 5 6 4 3" xfId="43021"/>
    <cellStyle name="Normal 9 5 6 5" xfId="43022"/>
    <cellStyle name="Normal 9 5 6 5 2" xfId="43023"/>
    <cellStyle name="Normal 9 5 6 5 3" xfId="43024"/>
    <cellStyle name="Normal 9 5 6 6" xfId="43025"/>
    <cellStyle name="Normal 9 5 6 7" xfId="43026"/>
    <cellStyle name="Normal 9 5 7" xfId="43027"/>
    <cellStyle name="Normal 9 5 7 2" xfId="43028"/>
    <cellStyle name="Normal 9 5 7 2 2" xfId="43029"/>
    <cellStyle name="Normal 9 5 7 2 3" xfId="43030"/>
    <cellStyle name="Normal 9 5 7 3" xfId="43031"/>
    <cellStyle name="Normal 9 5 7 3 2" xfId="43032"/>
    <cellStyle name="Normal 9 5 7 3 3" xfId="43033"/>
    <cellStyle name="Normal 9 5 7 4" xfId="43034"/>
    <cellStyle name="Normal 9 5 7 4 2" xfId="43035"/>
    <cellStyle name="Normal 9 5 7 4 3" xfId="43036"/>
    <cellStyle name="Normal 9 5 7 5" xfId="43037"/>
    <cellStyle name="Normal 9 5 7 5 2" xfId="43038"/>
    <cellStyle name="Normal 9 5 7 5 3" xfId="43039"/>
    <cellStyle name="Normal 9 5 7 6" xfId="43040"/>
    <cellStyle name="Normal 9 5 7 7" xfId="43041"/>
    <cellStyle name="Normal 9 5 8" xfId="43042"/>
    <cellStyle name="Normal 9 5 8 2" xfId="43043"/>
    <cellStyle name="Normal 9 5 8 2 2" xfId="43044"/>
    <cellStyle name="Normal 9 5 8 2 3" xfId="43045"/>
    <cellStyle name="Normal 9 5 8 3" xfId="43046"/>
    <cellStyle name="Normal 9 5 8 3 2" xfId="43047"/>
    <cellStyle name="Normal 9 5 8 3 3" xfId="43048"/>
    <cellStyle name="Normal 9 5 8 4" xfId="43049"/>
    <cellStyle name="Normal 9 5 8 4 2" xfId="43050"/>
    <cellStyle name="Normal 9 5 8 4 3" xfId="43051"/>
    <cellStyle name="Normal 9 5 8 5" xfId="43052"/>
    <cellStyle name="Normal 9 5 8 5 2" xfId="43053"/>
    <cellStyle name="Normal 9 5 8 5 3" xfId="43054"/>
    <cellStyle name="Normal 9 5 8 6" xfId="43055"/>
    <cellStyle name="Normal 9 5 8 7" xfId="43056"/>
    <cellStyle name="Normal 9 5 9" xfId="43057"/>
    <cellStyle name="Normal 9 5 9 2" xfId="43058"/>
    <cellStyle name="Normal 9 5 9 3" xfId="43059"/>
    <cellStyle name="Normal 9 6" xfId="43060"/>
    <cellStyle name="Normal 9 6 10" xfId="43061"/>
    <cellStyle name="Normal 9 6 11" xfId="43062"/>
    <cellStyle name="Normal 9 6 2" xfId="43063"/>
    <cellStyle name="Normal 9 6 2 2" xfId="43064"/>
    <cellStyle name="Normal 9 6 2 2 2" xfId="43065"/>
    <cellStyle name="Normal 9 6 2 2 2 2" xfId="43066"/>
    <cellStyle name="Normal 9 6 2 2 2 3" xfId="43067"/>
    <cellStyle name="Normal 9 6 2 2 3" xfId="43068"/>
    <cellStyle name="Normal 9 6 2 2 3 2" xfId="43069"/>
    <cellStyle name="Normal 9 6 2 2 3 3" xfId="43070"/>
    <cellStyle name="Normal 9 6 2 2 4" xfId="43071"/>
    <cellStyle name="Normal 9 6 2 2 4 2" xfId="43072"/>
    <cellStyle name="Normal 9 6 2 2 4 3" xfId="43073"/>
    <cellStyle name="Normal 9 6 2 2 5" xfId="43074"/>
    <cellStyle name="Normal 9 6 2 2 5 2" xfId="43075"/>
    <cellStyle name="Normal 9 6 2 2 5 3" xfId="43076"/>
    <cellStyle name="Normal 9 6 2 2 6" xfId="43077"/>
    <cellStyle name="Normal 9 6 2 2 7" xfId="43078"/>
    <cellStyle name="Normal 9 6 2 3" xfId="43079"/>
    <cellStyle name="Normal 9 6 2 3 2" xfId="43080"/>
    <cellStyle name="Normal 9 6 2 3 3" xfId="43081"/>
    <cellStyle name="Normal 9 6 2 4" xfId="43082"/>
    <cellStyle name="Normal 9 6 2 4 2" xfId="43083"/>
    <cellStyle name="Normal 9 6 2 4 3" xfId="43084"/>
    <cellStyle name="Normal 9 6 2 5" xfId="43085"/>
    <cellStyle name="Normal 9 6 2 5 2" xfId="43086"/>
    <cellStyle name="Normal 9 6 2 5 3" xfId="43087"/>
    <cellStyle name="Normal 9 6 2 6" xfId="43088"/>
    <cellStyle name="Normal 9 6 2 6 2" xfId="43089"/>
    <cellStyle name="Normal 9 6 2 6 3" xfId="43090"/>
    <cellStyle name="Normal 9 6 2 7" xfId="43091"/>
    <cellStyle name="Normal 9 6 2 8" xfId="43092"/>
    <cellStyle name="Normal 9 6 3" xfId="43093"/>
    <cellStyle name="Normal 9 6 3 2" xfId="43094"/>
    <cellStyle name="Normal 9 6 3 2 2" xfId="43095"/>
    <cellStyle name="Normal 9 6 3 2 3" xfId="43096"/>
    <cellStyle name="Normal 9 6 3 3" xfId="43097"/>
    <cellStyle name="Normal 9 6 3 3 2" xfId="43098"/>
    <cellStyle name="Normal 9 6 3 3 3" xfId="43099"/>
    <cellStyle name="Normal 9 6 3 4" xfId="43100"/>
    <cellStyle name="Normal 9 6 3 4 2" xfId="43101"/>
    <cellStyle name="Normal 9 6 3 4 3" xfId="43102"/>
    <cellStyle name="Normal 9 6 3 5" xfId="43103"/>
    <cellStyle name="Normal 9 6 3 5 2" xfId="43104"/>
    <cellStyle name="Normal 9 6 3 5 3" xfId="43105"/>
    <cellStyle name="Normal 9 6 3 6" xfId="43106"/>
    <cellStyle name="Normal 9 6 3 7" xfId="43107"/>
    <cellStyle name="Normal 9 6 4" xfId="43108"/>
    <cellStyle name="Normal 9 6 4 2" xfId="43109"/>
    <cellStyle name="Normal 9 6 4 2 2" xfId="43110"/>
    <cellStyle name="Normal 9 6 4 2 3" xfId="43111"/>
    <cellStyle name="Normal 9 6 4 3" xfId="43112"/>
    <cellStyle name="Normal 9 6 4 3 2" xfId="43113"/>
    <cellStyle name="Normal 9 6 4 3 3" xfId="43114"/>
    <cellStyle name="Normal 9 6 4 4" xfId="43115"/>
    <cellStyle name="Normal 9 6 4 4 2" xfId="43116"/>
    <cellStyle name="Normal 9 6 4 4 3" xfId="43117"/>
    <cellStyle name="Normal 9 6 4 5" xfId="43118"/>
    <cellStyle name="Normal 9 6 4 5 2" xfId="43119"/>
    <cellStyle name="Normal 9 6 4 5 3" xfId="43120"/>
    <cellStyle name="Normal 9 6 4 6" xfId="43121"/>
    <cellStyle name="Normal 9 6 4 7" xfId="43122"/>
    <cellStyle name="Normal 9 6 5" xfId="43123"/>
    <cellStyle name="Normal 9 6 5 2" xfId="43124"/>
    <cellStyle name="Normal 9 6 5 2 2" xfId="43125"/>
    <cellStyle name="Normal 9 6 5 2 3" xfId="43126"/>
    <cellStyle name="Normal 9 6 5 3" xfId="43127"/>
    <cellStyle name="Normal 9 6 5 3 2" xfId="43128"/>
    <cellStyle name="Normal 9 6 5 3 3" xfId="43129"/>
    <cellStyle name="Normal 9 6 5 4" xfId="43130"/>
    <cellStyle name="Normal 9 6 5 4 2" xfId="43131"/>
    <cellStyle name="Normal 9 6 5 4 3" xfId="43132"/>
    <cellStyle name="Normal 9 6 5 5" xfId="43133"/>
    <cellStyle name="Normal 9 6 5 5 2" xfId="43134"/>
    <cellStyle name="Normal 9 6 5 5 3" xfId="43135"/>
    <cellStyle name="Normal 9 6 5 6" xfId="43136"/>
    <cellStyle name="Normal 9 6 5 7" xfId="43137"/>
    <cellStyle name="Normal 9 6 6" xfId="43138"/>
    <cellStyle name="Normal 9 6 6 2" xfId="43139"/>
    <cellStyle name="Normal 9 6 6 3" xfId="43140"/>
    <cellStyle name="Normal 9 6 7" xfId="43141"/>
    <cellStyle name="Normal 9 6 7 2" xfId="43142"/>
    <cellStyle name="Normal 9 6 7 3" xfId="43143"/>
    <cellStyle name="Normal 9 6 8" xfId="43144"/>
    <cellStyle name="Normal 9 6 8 2" xfId="43145"/>
    <cellStyle name="Normal 9 6 8 3" xfId="43146"/>
    <cellStyle name="Normal 9 6 9" xfId="43147"/>
    <cellStyle name="Normal 9 6 9 2" xfId="43148"/>
    <cellStyle name="Normal 9 6 9 3" xfId="43149"/>
    <cellStyle name="Normal 9 7" xfId="43150"/>
    <cellStyle name="Normal 9 7 2" xfId="43151"/>
    <cellStyle name="Normal 9 7 2 2" xfId="43152"/>
    <cellStyle name="Normal 9 7 2 2 2" xfId="43153"/>
    <cellStyle name="Normal 9 7 2 2 3" xfId="43154"/>
    <cellStyle name="Normal 9 7 2 3" xfId="43155"/>
    <cellStyle name="Normal 9 7 2 3 2" xfId="43156"/>
    <cellStyle name="Normal 9 7 2 3 3" xfId="43157"/>
    <cellStyle name="Normal 9 7 2 4" xfId="43158"/>
    <cellStyle name="Normal 9 7 2 4 2" xfId="43159"/>
    <cellStyle name="Normal 9 7 2 4 3" xfId="43160"/>
    <cellStyle name="Normal 9 7 2 5" xfId="43161"/>
    <cellStyle name="Normal 9 7 2 5 2" xfId="43162"/>
    <cellStyle name="Normal 9 7 2 5 3" xfId="43163"/>
    <cellStyle name="Normal 9 7 2 6" xfId="43164"/>
    <cellStyle name="Normal 9 7 2 7" xfId="43165"/>
    <cellStyle name="Normal 9 7 3" xfId="43166"/>
    <cellStyle name="Normal 9 7 3 2" xfId="43167"/>
    <cellStyle name="Normal 9 7 3 3" xfId="43168"/>
    <cellStyle name="Normal 9 7 4" xfId="43169"/>
    <cellStyle name="Normal 9 7 4 2" xfId="43170"/>
    <cellStyle name="Normal 9 7 4 3" xfId="43171"/>
    <cellStyle name="Normal 9 7 5" xfId="43172"/>
    <cellStyle name="Normal 9 7 5 2" xfId="43173"/>
    <cellStyle name="Normal 9 7 5 3" xfId="43174"/>
    <cellStyle name="Normal 9 7 6" xfId="43175"/>
    <cellStyle name="Normal 9 7 6 2" xfId="43176"/>
    <cellStyle name="Normal 9 7 6 3" xfId="43177"/>
    <cellStyle name="Normal 9 7 7" xfId="43178"/>
    <cellStyle name="Normal 9 7 8" xfId="43179"/>
    <cellStyle name="Normal 9 8" xfId="43180"/>
    <cellStyle name="Normal 9 8 2" xfId="43181"/>
    <cellStyle name="Normal 9 8 2 2" xfId="43182"/>
    <cellStyle name="Normal 9 8 2 2 2" xfId="43183"/>
    <cellStyle name="Normal 9 8 2 2 3" xfId="43184"/>
    <cellStyle name="Normal 9 8 2 3" xfId="43185"/>
    <cellStyle name="Normal 9 8 2 3 2" xfId="43186"/>
    <cellStyle name="Normal 9 8 2 3 3" xfId="43187"/>
    <cellStyle name="Normal 9 8 2 4" xfId="43188"/>
    <cellStyle name="Normal 9 8 2 4 2" xfId="43189"/>
    <cellStyle name="Normal 9 8 2 4 3" xfId="43190"/>
    <cellStyle name="Normal 9 8 2 5" xfId="43191"/>
    <cellStyle name="Normal 9 8 2 5 2" xfId="43192"/>
    <cellStyle name="Normal 9 8 2 5 3" xfId="43193"/>
    <cellStyle name="Normal 9 8 2 6" xfId="43194"/>
    <cellStyle name="Normal 9 8 2 7" xfId="43195"/>
    <cellStyle name="Normal 9 8 3" xfId="43196"/>
    <cellStyle name="Normal 9 8 3 2" xfId="43197"/>
    <cellStyle name="Normal 9 8 3 3" xfId="43198"/>
    <cellStyle name="Normal 9 8 4" xfId="43199"/>
    <cellStyle name="Normal 9 8 4 2" xfId="43200"/>
    <cellStyle name="Normal 9 8 4 3" xfId="43201"/>
    <cellStyle name="Normal 9 8 5" xfId="43202"/>
    <cellStyle name="Normal 9 8 5 2" xfId="43203"/>
    <cellStyle name="Normal 9 8 5 3" xfId="43204"/>
    <cellStyle name="Normal 9 8 6" xfId="43205"/>
    <cellStyle name="Normal 9 8 6 2" xfId="43206"/>
    <cellStyle name="Normal 9 8 6 3" xfId="43207"/>
    <cellStyle name="Normal 9 8 7" xfId="43208"/>
    <cellStyle name="Normal 9 8 8" xfId="43209"/>
    <cellStyle name="Normal 9 9" xfId="43210"/>
    <cellStyle name="Normal 9 9 2" xfId="43211"/>
    <cellStyle name="Normal 9 9 2 2" xfId="43212"/>
    <cellStyle name="Normal 9 9 2 2 2" xfId="43213"/>
    <cellStyle name="Normal 9 9 2 2 3" xfId="43214"/>
    <cellStyle name="Normal 9 9 2 3" xfId="43215"/>
    <cellStyle name="Normal 9 9 2 3 2" xfId="43216"/>
    <cellStyle name="Normal 9 9 2 3 3" xfId="43217"/>
    <cellStyle name="Normal 9 9 2 4" xfId="43218"/>
    <cellStyle name="Normal 9 9 2 4 2" xfId="43219"/>
    <cellStyle name="Normal 9 9 2 4 3" xfId="43220"/>
    <cellStyle name="Normal 9 9 2 5" xfId="43221"/>
    <cellStyle name="Normal 9 9 2 5 2" xfId="43222"/>
    <cellStyle name="Normal 9 9 2 5 3" xfId="43223"/>
    <cellStyle name="Normal 9 9 2 6" xfId="43224"/>
    <cellStyle name="Normal 9 9 2 7" xfId="43225"/>
    <cellStyle name="Normal 9 9 3" xfId="43226"/>
    <cellStyle name="Normal 9 9 3 2" xfId="43227"/>
    <cellStyle name="Normal 9 9 3 3" xfId="43228"/>
    <cellStyle name="Normal 9 9 4" xfId="43229"/>
    <cellStyle name="Normal 9 9 4 2" xfId="43230"/>
    <cellStyle name="Normal 9 9 4 3" xfId="43231"/>
    <cellStyle name="Normal 9 9 5" xfId="43232"/>
    <cellStyle name="Normal 9 9 5 2" xfId="43233"/>
    <cellStyle name="Normal 9 9 5 3" xfId="43234"/>
    <cellStyle name="Normal 9 9 6" xfId="43235"/>
    <cellStyle name="Normal 9 9 6 2" xfId="43236"/>
    <cellStyle name="Normal 9 9 6 3" xfId="43237"/>
    <cellStyle name="Normal 9 9 7" xfId="43238"/>
    <cellStyle name="Normal 9 9 8" xfId="43239"/>
    <cellStyle name="Normal 90" xfId="43240"/>
    <cellStyle name="Normal 91" xfId="43241"/>
    <cellStyle name="Normal_NOTE17" xfId="1430"/>
    <cellStyle name="Note 10" xfId="43242"/>
    <cellStyle name="Note 10 2" xfId="43243"/>
    <cellStyle name="Note 10 2 2" xfId="43244"/>
    <cellStyle name="Note 10 3" xfId="43245"/>
    <cellStyle name="Note 11" xfId="43246"/>
    <cellStyle name="Note 11 2" xfId="43247"/>
    <cellStyle name="Note 11 2 2" xfId="43248"/>
    <cellStyle name="Note 11 3" xfId="43249"/>
    <cellStyle name="Note 12" xfId="43250"/>
    <cellStyle name="Note 12 2" xfId="43251"/>
    <cellStyle name="Note 12 2 2" xfId="43252"/>
    <cellStyle name="Note 12 3" xfId="43253"/>
    <cellStyle name="Note 13" xfId="43254"/>
    <cellStyle name="Note 13 2" xfId="43255"/>
    <cellStyle name="Note 13 2 2" xfId="43256"/>
    <cellStyle name="Note 13 3" xfId="43257"/>
    <cellStyle name="Note 14" xfId="43258"/>
    <cellStyle name="Note 14 2" xfId="43259"/>
    <cellStyle name="Note 14 2 2" xfId="43260"/>
    <cellStyle name="Note 14 3" xfId="43261"/>
    <cellStyle name="Note 15" xfId="43262"/>
    <cellStyle name="Note 15 2" xfId="43263"/>
    <cellStyle name="Note 15 2 2" xfId="43264"/>
    <cellStyle name="Note 15 3" xfId="43265"/>
    <cellStyle name="Note 16" xfId="43266"/>
    <cellStyle name="Note 16 2" xfId="43267"/>
    <cellStyle name="Note 16 2 2" xfId="43268"/>
    <cellStyle name="Note 16 3" xfId="43269"/>
    <cellStyle name="Note 17" xfId="43270"/>
    <cellStyle name="Note 17 2" xfId="43271"/>
    <cellStyle name="Note 17 2 2" xfId="43272"/>
    <cellStyle name="Note 17 3" xfId="43273"/>
    <cellStyle name="Note 18" xfId="43274"/>
    <cellStyle name="Note 18 2" xfId="43275"/>
    <cellStyle name="Note 18 2 2" xfId="43276"/>
    <cellStyle name="Note 18 3" xfId="43277"/>
    <cellStyle name="Note 19" xfId="43278"/>
    <cellStyle name="Note 19 2" xfId="43279"/>
    <cellStyle name="Note 19 2 2" xfId="43280"/>
    <cellStyle name="Note 19 3" xfId="43281"/>
    <cellStyle name="Note 2" xfId="1272"/>
    <cellStyle name="Note 2 2" xfId="1273"/>
    <cellStyle name="Note 2 2 2" xfId="1274"/>
    <cellStyle name="Note 2 2 2 2" xfId="1275"/>
    <cellStyle name="Note 2 2 2 2 2" xfId="1276"/>
    <cellStyle name="Note 2 2 2 2 2 2" xfId="1277"/>
    <cellStyle name="Note 2 2 2 2 3" xfId="1278"/>
    <cellStyle name="Note 2 2 2 3" xfId="1279"/>
    <cellStyle name="Note 2 2 2 3 2" xfId="1280"/>
    <cellStyle name="Note 2 2 2 3 2 2" xfId="1281"/>
    <cellStyle name="Note 2 2 2 3 3" xfId="1282"/>
    <cellStyle name="Note 2 2 2 4" xfId="1283"/>
    <cellStyle name="Note 2 2 2 4 2" xfId="1284"/>
    <cellStyle name="Note 2 2 2 5" xfId="1285"/>
    <cellStyle name="Note 2 2 3" xfId="1286"/>
    <cellStyle name="Note 2 2 3 2" xfId="1287"/>
    <cellStyle name="Note 2 2 3 2 2" xfId="1288"/>
    <cellStyle name="Note 2 2 3 3" xfId="1289"/>
    <cellStyle name="Note 2 2 4" xfId="1290"/>
    <cellStyle name="Note 2 2 4 2" xfId="1291"/>
    <cellStyle name="Note 2 2 4 2 2" xfId="1292"/>
    <cellStyle name="Note 2 2 4 3" xfId="1293"/>
    <cellStyle name="Note 2 2 5" xfId="1294"/>
    <cellStyle name="Note 2 2 5 2" xfId="1295"/>
    <cellStyle name="Note 2 2 6" xfId="1296"/>
    <cellStyle name="Note 2 2 7" xfId="1526"/>
    <cellStyle name="Note 2 3" xfId="1297"/>
    <cellStyle name="Note 2 3 2" xfId="1298"/>
    <cellStyle name="Note 2 3 2 2" xfId="1299"/>
    <cellStyle name="Note 2 3 2 2 2" xfId="1300"/>
    <cellStyle name="Note 2 3 2 3" xfId="1301"/>
    <cellStyle name="Note 2 3 3" xfId="1302"/>
    <cellStyle name="Note 2 3 3 2" xfId="1303"/>
    <cellStyle name="Note 2 3 3 2 2" xfId="1304"/>
    <cellStyle name="Note 2 3 3 3" xfId="1305"/>
    <cellStyle name="Note 2 3 4" xfId="1306"/>
    <cellStyle name="Note 2 3 4 2" xfId="1307"/>
    <cellStyle name="Note 2 3 5" xfId="1308"/>
    <cellStyle name="Note 2 4" xfId="1309"/>
    <cellStyle name="Note 2 4 2" xfId="1310"/>
    <cellStyle name="Note 2 4 2 2" xfId="1311"/>
    <cellStyle name="Note 2 4 3" xfId="1312"/>
    <cellStyle name="Note 2 5" xfId="1313"/>
    <cellStyle name="Note 2 5 2" xfId="1314"/>
    <cellStyle name="Note 2 5 2 2" xfId="1315"/>
    <cellStyle name="Note 2 5 3" xfId="1316"/>
    <cellStyle name="Note 2 6" xfId="1317"/>
    <cellStyle name="Note 2 6 2" xfId="1318"/>
    <cellStyle name="Note 2 7" xfId="1319"/>
    <cellStyle name="Note 2 8" xfId="1320"/>
    <cellStyle name="Note 2 8 2" xfId="1470"/>
    <cellStyle name="Note 2 9" xfId="43282"/>
    <cellStyle name="Note 20" xfId="43283"/>
    <cellStyle name="Note 20 2" xfId="43284"/>
    <cellStyle name="Note 20 2 2" xfId="43285"/>
    <cellStyle name="Note 20 3" xfId="43286"/>
    <cellStyle name="Note 21" xfId="43287"/>
    <cellStyle name="Note 21 2" xfId="43288"/>
    <cellStyle name="Note 21 2 2" xfId="43289"/>
    <cellStyle name="Note 21 3" xfId="43290"/>
    <cellStyle name="Note 22" xfId="43291"/>
    <cellStyle name="Note 22 2" xfId="43292"/>
    <cellStyle name="Note 22 2 2" xfId="43293"/>
    <cellStyle name="Note 22 3" xfId="43294"/>
    <cellStyle name="Note 23" xfId="43295"/>
    <cellStyle name="Note 23 2" xfId="43296"/>
    <cellStyle name="Note 23 2 2" xfId="43297"/>
    <cellStyle name="Note 23 3" xfId="43298"/>
    <cellStyle name="Note 24" xfId="43299"/>
    <cellStyle name="Note 24 2" xfId="43300"/>
    <cellStyle name="Note 24 2 2" xfId="43301"/>
    <cellStyle name="Note 24 3" xfId="43302"/>
    <cellStyle name="Note 25" xfId="43303"/>
    <cellStyle name="Note 3" xfId="1321"/>
    <cellStyle name="Note 3 2" xfId="1322"/>
    <cellStyle name="Note 3 2 2" xfId="1323"/>
    <cellStyle name="Note 3 2 2 2" xfId="43304"/>
    <cellStyle name="Note 3 2 2 2 2" xfId="43305"/>
    <cellStyle name="Note 3 2 2 3" xfId="43306"/>
    <cellStyle name="Note 3 2 3" xfId="43307"/>
    <cellStyle name="Note 3 2 3 2" xfId="43308"/>
    <cellStyle name="Note 3 2 4" xfId="43309"/>
    <cellStyle name="Note 3 3" xfId="1324"/>
    <cellStyle name="Note 3 3 2" xfId="43310"/>
    <cellStyle name="Note 3 3 2 2" xfId="43311"/>
    <cellStyle name="Note 3 3 3" xfId="43312"/>
    <cellStyle name="Note 3 4" xfId="43313"/>
    <cellStyle name="Note 3 4 2" xfId="43314"/>
    <cellStyle name="Note 3 5" xfId="43315"/>
    <cellStyle name="Note 4" xfId="1325"/>
    <cellStyle name="Note 4 2" xfId="1326"/>
    <cellStyle name="Note 4 2 2" xfId="43316"/>
    <cellStyle name="Note 4 2 2 2" xfId="43317"/>
    <cellStyle name="Note 4 2 2 2 2" xfId="43318"/>
    <cellStyle name="Note 4 2 2 3" xfId="43319"/>
    <cellStyle name="Note 4 2 3" xfId="43320"/>
    <cellStyle name="Note 4 2 3 2" xfId="43321"/>
    <cellStyle name="Note 4 2 4" xfId="43322"/>
    <cellStyle name="Note 4 3" xfId="43323"/>
    <cellStyle name="Note 4 3 2" xfId="43324"/>
    <cellStyle name="Note 4 3 2 2" xfId="43325"/>
    <cellStyle name="Note 4 3 3" xfId="43326"/>
    <cellStyle name="Note 4 4" xfId="43327"/>
    <cellStyle name="Note 4 4 2" xfId="43328"/>
    <cellStyle name="Note 4 5" xfId="43329"/>
    <cellStyle name="Note 5" xfId="1523"/>
    <cellStyle name="Note 5 2" xfId="43331"/>
    <cellStyle name="Note 5 2 2" xfId="43332"/>
    <cellStyle name="Note 5 2 2 2" xfId="43333"/>
    <cellStyle name="Note 5 2 2 2 2" xfId="43334"/>
    <cellStyle name="Note 5 2 2 3" xfId="43335"/>
    <cellStyle name="Note 5 2 3" xfId="43336"/>
    <cellStyle name="Note 5 2 3 2" xfId="43337"/>
    <cellStyle name="Note 5 2 4" xfId="43338"/>
    <cellStyle name="Note 5 3" xfId="43339"/>
    <cellStyle name="Note 5 3 2" xfId="43340"/>
    <cellStyle name="Note 5 3 2 2" xfId="43341"/>
    <cellStyle name="Note 5 3 3" xfId="43342"/>
    <cellStyle name="Note 5 4" xfId="43343"/>
    <cellStyle name="Note 5 4 2" xfId="43344"/>
    <cellStyle name="Note 5 5" xfId="43345"/>
    <cellStyle name="Note 5 6" xfId="43330"/>
    <cellStyle name="Note 6" xfId="43346"/>
    <cellStyle name="Note 6 2" xfId="43347"/>
    <cellStyle name="Note 6 2 2" xfId="43348"/>
    <cellStyle name="Note 6 2 2 2" xfId="43349"/>
    <cellStyle name="Note 6 2 3" xfId="43350"/>
    <cellStyle name="Note 6 3" xfId="43351"/>
    <cellStyle name="Note 6 3 2" xfId="43352"/>
    <cellStyle name="Note 6 4" xfId="43353"/>
    <cellStyle name="Note 7" xfId="43354"/>
    <cellStyle name="Note 7 2" xfId="43355"/>
    <cellStyle name="Note 7 2 2" xfId="43356"/>
    <cellStyle name="Note 7 2 2 2" xfId="43357"/>
    <cellStyle name="Note 7 2 3" xfId="43358"/>
    <cellStyle name="Note 7 3" xfId="43359"/>
    <cellStyle name="Note 7 3 2" xfId="43360"/>
    <cellStyle name="Note 7 4" xfId="43361"/>
    <cellStyle name="Note 8" xfId="43362"/>
    <cellStyle name="Note 8 2" xfId="43363"/>
    <cellStyle name="Note 8 2 2" xfId="43364"/>
    <cellStyle name="Note 8 3" xfId="43365"/>
    <cellStyle name="Note 9" xfId="43366"/>
    <cellStyle name="Note 9 2" xfId="43367"/>
    <cellStyle name="Note 9 2 2" xfId="43368"/>
    <cellStyle name="Note 9 3" xfId="43369"/>
    <cellStyle name="Number0DecimalStyle" xfId="43370"/>
    <cellStyle name="Number10DecimalStyle" xfId="43371"/>
    <cellStyle name="Number1DecimalStyle" xfId="43372"/>
    <cellStyle name="Number2DecimalStyle" xfId="43373"/>
    <cellStyle name="Number3DecimalStyle" xfId="43374"/>
    <cellStyle name="Number4DecimalStyle" xfId="43375"/>
    <cellStyle name="Number5DecimalStyle" xfId="43376"/>
    <cellStyle name="Number6DecimalStyle" xfId="43377"/>
    <cellStyle name="Number7DecimalStyle" xfId="43378"/>
    <cellStyle name="Number8DecimalStyle" xfId="43379"/>
    <cellStyle name="Number9DecimalStyle" xfId="43380"/>
    <cellStyle name="numbers" xfId="43381"/>
    <cellStyle name="Output" xfId="13" builtinId="21" customBuiltin="1"/>
    <cellStyle name="Output 2" xfId="1459"/>
    <cellStyle name="Output 3" xfId="1461"/>
    <cellStyle name="Percent" xfId="3" builtinId="5"/>
    <cellStyle name="Percent 10" xfId="1327"/>
    <cellStyle name="Percent 10 2" xfId="1328"/>
    <cellStyle name="Percent 10 2 2" xfId="1561"/>
    <cellStyle name="Percent 11" xfId="1329"/>
    <cellStyle name="Percent 11 2" xfId="1330"/>
    <cellStyle name="Percent 12" xfId="1331"/>
    <cellStyle name="Percent 12 2" xfId="1562"/>
    <cellStyle name="Percent 2" xfId="1332"/>
    <cellStyle name="Percent 2 10" xfId="43382"/>
    <cellStyle name="Percent 2 10 2" xfId="43383"/>
    <cellStyle name="Percent 2 10 2 2" xfId="43384"/>
    <cellStyle name="Percent 2 10 2 3" xfId="43385"/>
    <cellStyle name="Percent 2 10 3" xfId="43386"/>
    <cellStyle name="Percent 2 10 3 2" xfId="43387"/>
    <cellStyle name="Percent 2 10 3 3" xfId="43388"/>
    <cellStyle name="Percent 2 10 4" xfId="43389"/>
    <cellStyle name="Percent 2 10 4 2" xfId="43390"/>
    <cellStyle name="Percent 2 10 4 3" xfId="43391"/>
    <cellStyle name="Percent 2 10 5" xfId="43392"/>
    <cellStyle name="Percent 2 10 5 2" xfId="43393"/>
    <cellStyle name="Percent 2 10 5 3" xfId="43394"/>
    <cellStyle name="Percent 2 10 6" xfId="43395"/>
    <cellStyle name="Percent 2 10 7" xfId="43396"/>
    <cellStyle name="Percent 2 11" xfId="43397"/>
    <cellStyle name="Percent 2 11 2" xfId="43398"/>
    <cellStyle name="Percent 2 11 2 2" xfId="43399"/>
    <cellStyle name="Percent 2 11 2 3" xfId="43400"/>
    <cellStyle name="Percent 2 11 3" xfId="43401"/>
    <cellStyle name="Percent 2 11 3 2" xfId="43402"/>
    <cellStyle name="Percent 2 11 3 3" xfId="43403"/>
    <cellStyle name="Percent 2 11 4" xfId="43404"/>
    <cellStyle name="Percent 2 11 4 2" xfId="43405"/>
    <cellStyle name="Percent 2 11 4 3" xfId="43406"/>
    <cellStyle name="Percent 2 11 5" xfId="43407"/>
    <cellStyle name="Percent 2 11 5 2" xfId="43408"/>
    <cellStyle name="Percent 2 11 5 3" xfId="43409"/>
    <cellStyle name="Percent 2 11 6" xfId="43410"/>
    <cellStyle name="Percent 2 11 7" xfId="43411"/>
    <cellStyle name="Percent 2 12" xfId="43412"/>
    <cellStyle name="Percent 2 12 2" xfId="43413"/>
    <cellStyle name="Percent 2 12 2 2" xfId="43414"/>
    <cellStyle name="Percent 2 12 2 3" xfId="43415"/>
    <cellStyle name="Percent 2 12 3" xfId="43416"/>
    <cellStyle name="Percent 2 12 3 2" xfId="43417"/>
    <cellStyle name="Percent 2 12 3 3" xfId="43418"/>
    <cellStyle name="Percent 2 12 4" xfId="43419"/>
    <cellStyle name="Percent 2 12 4 2" xfId="43420"/>
    <cellStyle name="Percent 2 12 4 3" xfId="43421"/>
    <cellStyle name="Percent 2 12 5" xfId="43422"/>
    <cellStyle name="Percent 2 12 5 2" xfId="43423"/>
    <cellStyle name="Percent 2 12 5 3" xfId="43424"/>
    <cellStyle name="Percent 2 12 6" xfId="43425"/>
    <cellStyle name="Percent 2 12 7" xfId="43426"/>
    <cellStyle name="Percent 2 13" xfId="43427"/>
    <cellStyle name="Percent 2 13 2" xfId="43428"/>
    <cellStyle name="Percent 2 13 2 2" xfId="43429"/>
    <cellStyle name="Percent 2 13 2 3" xfId="43430"/>
    <cellStyle name="Percent 2 13 3" xfId="43431"/>
    <cellStyle name="Percent 2 13 3 2" xfId="43432"/>
    <cellStyle name="Percent 2 13 3 3" xfId="43433"/>
    <cellStyle name="Percent 2 13 4" xfId="43434"/>
    <cellStyle name="Percent 2 13 4 2" xfId="43435"/>
    <cellStyle name="Percent 2 13 4 3" xfId="43436"/>
    <cellStyle name="Percent 2 13 5" xfId="43437"/>
    <cellStyle name="Percent 2 13 5 2" xfId="43438"/>
    <cellStyle name="Percent 2 13 5 3" xfId="43439"/>
    <cellStyle name="Percent 2 13 6" xfId="43440"/>
    <cellStyle name="Percent 2 13 7" xfId="43441"/>
    <cellStyle name="Percent 2 14" xfId="43442"/>
    <cellStyle name="Percent 2 14 2" xfId="43443"/>
    <cellStyle name="Percent 2 14 2 2" xfId="43444"/>
    <cellStyle name="Percent 2 14 2 3" xfId="43445"/>
    <cellStyle name="Percent 2 14 3" xfId="43446"/>
    <cellStyle name="Percent 2 14 3 2" xfId="43447"/>
    <cellStyle name="Percent 2 14 3 3" xfId="43448"/>
    <cellStyle name="Percent 2 14 4" xfId="43449"/>
    <cellStyle name="Percent 2 14 4 2" xfId="43450"/>
    <cellStyle name="Percent 2 14 4 3" xfId="43451"/>
    <cellStyle name="Percent 2 14 5" xfId="43452"/>
    <cellStyle name="Percent 2 14 5 2" xfId="43453"/>
    <cellStyle name="Percent 2 14 5 3" xfId="43454"/>
    <cellStyle name="Percent 2 14 6" xfId="43455"/>
    <cellStyle name="Percent 2 14 7" xfId="43456"/>
    <cellStyle name="Percent 2 15" xfId="43457"/>
    <cellStyle name="Percent 2 15 2" xfId="43458"/>
    <cellStyle name="Percent 2 15 3" xfId="43459"/>
    <cellStyle name="Percent 2 16" xfId="43460"/>
    <cellStyle name="Percent 2 16 2" xfId="43461"/>
    <cellStyle name="Percent 2 16 3" xfId="43462"/>
    <cellStyle name="Percent 2 17" xfId="43463"/>
    <cellStyle name="Percent 2 17 2" xfId="43464"/>
    <cellStyle name="Percent 2 17 3" xfId="43465"/>
    <cellStyle name="Percent 2 18" xfId="43466"/>
    <cellStyle name="Percent 2 18 2" xfId="43467"/>
    <cellStyle name="Percent 2 18 3" xfId="43468"/>
    <cellStyle name="Percent 2 19" xfId="43469"/>
    <cellStyle name="Percent 2 2" xfId="1333"/>
    <cellStyle name="Percent 2 2 10" xfId="43471"/>
    <cellStyle name="Percent 2 2 10 2" xfId="43472"/>
    <cellStyle name="Percent 2 2 10 2 2" xfId="43473"/>
    <cellStyle name="Percent 2 2 10 2 3" xfId="43474"/>
    <cellStyle name="Percent 2 2 10 3" xfId="43475"/>
    <cellStyle name="Percent 2 2 10 3 2" xfId="43476"/>
    <cellStyle name="Percent 2 2 10 3 3" xfId="43477"/>
    <cellStyle name="Percent 2 2 10 4" xfId="43478"/>
    <cellStyle name="Percent 2 2 10 4 2" xfId="43479"/>
    <cellStyle name="Percent 2 2 10 4 3" xfId="43480"/>
    <cellStyle name="Percent 2 2 10 5" xfId="43481"/>
    <cellStyle name="Percent 2 2 10 5 2" xfId="43482"/>
    <cellStyle name="Percent 2 2 10 5 3" xfId="43483"/>
    <cellStyle name="Percent 2 2 10 6" xfId="43484"/>
    <cellStyle name="Percent 2 2 10 7" xfId="43485"/>
    <cellStyle name="Percent 2 2 11" xfId="43486"/>
    <cellStyle name="Percent 2 2 11 2" xfId="43487"/>
    <cellStyle name="Percent 2 2 11 2 2" xfId="43488"/>
    <cellStyle name="Percent 2 2 11 2 3" xfId="43489"/>
    <cellStyle name="Percent 2 2 11 3" xfId="43490"/>
    <cellStyle name="Percent 2 2 11 3 2" xfId="43491"/>
    <cellStyle name="Percent 2 2 11 3 3" xfId="43492"/>
    <cellStyle name="Percent 2 2 11 4" xfId="43493"/>
    <cellStyle name="Percent 2 2 11 4 2" xfId="43494"/>
    <cellStyle name="Percent 2 2 11 4 3" xfId="43495"/>
    <cellStyle name="Percent 2 2 11 5" xfId="43496"/>
    <cellStyle name="Percent 2 2 11 5 2" xfId="43497"/>
    <cellStyle name="Percent 2 2 11 5 3" xfId="43498"/>
    <cellStyle name="Percent 2 2 11 6" xfId="43499"/>
    <cellStyle name="Percent 2 2 11 7" xfId="43500"/>
    <cellStyle name="Percent 2 2 12" xfId="43501"/>
    <cellStyle name="Percent 2 2 12 2" xfId="43502"/>
    <cellStyle name="Percent 2 2 12 2 2" xfId="43503"/>
    <cellStyle name="Percent 2 2 12 2 3" xfId="43504"/>
    <cellStyle name="Percent 2 2 12 3" xfId="43505"/>
    <cellStyle name="Percent 2 2 12 3 2" xfId="43506"/>
    <cellStyle name="Percent 2 2 12 3 3" xfId="43507"/>
    <cellStyle name="Percent 2 2 12 4" xfId="43508"/>
    <cellStyle name="Percent 2 2 12 4 2" xfId="43509"/>
    <cellStyle name="Percent 2 2 12 4 3" xfId="43510"/>
    <cellStyle name="Percent 2 2 12 5" xfId="43511"/>
    <cellStyle name="Percent 2 2 12 5 2" xfId="43512"/>
    <cellStyle name="Percent 2 2 12 5 3" xfId="43513"/>
    <cellStyle name="Percent 2 2 12 6" xfId="43514"/>
    <cellStyle name="Percent 2 2 12 7" xfId="43515"/>
    <cellStyle name="Percent 2 2 13" xfId="43516"/>
    <cellStyle name="Percent 2 2 13 2" xfId="43517"/>
    <cellStyle name="Percent 2 2 13 3" xfId="43518"/>
    <cellStyle name="Percent 2 2 14" xfId="43519"/>
    <cellStyle name="Percent 2 2 14 2" xfId="43520"/>
    <cellStyle name="Percent 2 2 14 3" xfId="43521"/>
    <cellStyle name="Percent 2 2 15" xfId="43522"/>
    <cellStyle name="Percent 2 2 15 2" xfId="43523"/>
    <cellStyle name="Percent 2 2 15 3" xfId="43524"/>
    <cellStyle name="Percent 2 2 16" xfId="43525"/>
    <cellStyle name="Percent 2 2 16 2" xfId="43526"/>
    <cellStyle name="Percent 2 2 16 3" xfId="43527"/>
    <cellStyle name="Percent 2 2 17" xfId="43528"/>
    <cellStyle name="Percent 2 2 18" xfId="43529"/>
    <cellStyle name="Percent 2 2 19" xfId="43470"/>
    <cellStyle name="Percent 2 2 2" xfId="1334"/>
    <cellStyle name="Percent 2 2 2 10" xfId="43530"/>
    <cellStyle name="Percent 2 2 2 10 2" xfId="43531"/>
    <cellStyle name="Percent 2 2 2 10 2 2" xfId="43532"/>
    <cellStyle name="Percent 2 2 2 10 2 3" xfId="43533"/>
    <cellStyle name="Percent 2 2 2 10 3" xfId="43534"/>
    <cellStyle name="Percent 2 2 2 10 3 2" xfId="43535"/>
    <cellStyle name="Percent 2 2 2 10 3 3" xfId="43536"/>
    <cellStyle name="Percent 2 2 2 10 4" xfId="43537"/>
    <cellStyle name="Percent 2 2 2 10 4 2" xfId="43538"/>
    <cellStyle name="Percent 2 2 2 10 4 3" xfId="43539"/>
    <cellStyle name="Percent 2 2 2 10 5" xfId="43540"/>
    <cellStyle name="Percent 2 2 2 10 5 2" xfId="43541"/>
    <cellStyle name="Percent 2 2 2 10 5 3" xfId="43542"/>
    <cellStyle name="Percent 2 2 2 10 6" xfId="43543"/>
    <cellStyle name="Percent 2 2 2 10 7" xfId="43544"/>
    <cellStyle name="Percent 2 2 2 11" xfId="43545"/>
    <cellStyle name="Percent 2 2 2 11 2" xfId="43546"/>
    <cellStyle name="Percent 2 2 2 11 3" xfId="43547"/>
    <cellStyle name="Percent 2 2 2 12" xfId="43548"/>
    <cellStyle name="Percent 2 2 2 12 2" xfId="43549"/>
    <cellStyle name="Percent 2 2 2 12 3" xfId="43550"/>
    <cellStyle name="Percent 2 2 2 13" xfId="43551"/>
    <cellStyle name="Percent 2 2 2 13 2" xfId="43552"/>
    <cellStyle name="Percent 2 2 2 13 3" xfId="43553"/>
    <cellStyle name="Percent 2 2 2 14" xfId="43554"/>
    <cellStyle name="Percent 2 2 2 14 2" xfId="43555"/>
    <cellStyle name="Percent 2 2 2 14 3" xfId="43556"/>
    <cellStyle name="Percent 2 2 2 15" xfId="43557"/>
    <cellStyle name="Percent 2 2 2 16" xfId="43558"/>
    <cellStyle name="Percent 2 2 2 2" xfId="1335"/>
    <cellStyle name="Percent 2 2 2 2 10" xfId="43559"/>
    <cellStyle name="Percent 2 2 2 2 10 2" xfId="43560"/>
    <cellStyle name="Percent 2 2 2 2 10 3" xfId="43561"/>
    <cellStyle name="Percent 2 2 2 2 11" xfId="43562"/>
    <cellStyle name="Percent 2 2 2 2 11 2" xfId="43563"/>
    <cellStyle name="Percent 2 2 2 2 11 3" xfId="43564"/>
    <cellStyle name="Percent 2 2 2 2 12" xfId="43565"/>
    <cellStyle name="Percent 2 2 2 2 12 2" xfId="43566"/>
    <cellStyle name="Percent 2 2 2 2 12 3" xfId="43567"/>
    <cellStyle name="Percent 2 2 2 2 13" xfId="43568"/>
    <cellStyle name="Percent 2 2 2 2 13 2" xfId="43569"/>
    <cellStyle name="Percent 2 2 2 2 13 3" xfId="43570"/>
    <cellStyle name="Percent 2 2 2 2 14" xfId="43571"/>
    <cellStyle name="Percent 2 2 2 2 15" xfId="43572"/>
    <cellStyle name="Percent 2 2 2 2 2" xfId="1336"/>
    <cellStyle name="Percent 2 2 2 2 2 10" xfId="43573"/>
    <cellStyle name="Percent 2 2 2 2 2 10 2" xfId="43574"/>
    <cellStyle name="Percent 2 2 2 2 2 10 3" xfId="43575"/>
    <cellStyle name="Percent 2 2 2 2 2 11" xfId="43576"/>
    <cellStyle name="Percent 2 2 2 2 2 11 2" xfId="43577"/>
    <cellStyle name="Percent 2 2 2 2 2 11 3" xfId="43578"/>
    <cellStyle name="Percent 2 2 2 2 2 12" xfId="43579"/>
    <cellStyle name="Percent 2 2 2 2 2 12 2" xfId="43580"/>
    <cellStyle name="Percent 2 2 2 2 2 12 3" xfId="43581"/>
    <cellStyle name="Percent 2 2 2 2 2 13" xfId="43582"/>
    <cellStyle name="Percent 2 2 2 2 2 14" xfId="43583"/>
    <cellStyle name="Percent 2 2 2 2 2 2" xfId="1337"/>
    <cellStyle name="Percent 2 2 2 2 2 2 10" xfId="43584"/>
    <cellStyle name="Percent 2 2 2 2 2 2 11" xfId="43585"/>
    <cellStyle name="Percent 2 2 2 2 2 2 2" xfId="43586"/>
    <cellStyle name="Percent 2 2 2 2 2 2 2 2" xfId="43587"/>
    <cellStyle name="Percent 2 2 2 2 2 2 2 2 2" xfId="43588"/>
    <cellStyle name="Percent 2 2 2 2 2 2 2 2 2 2" xfId="43589"/>
    <cellStyle name="Percent 2 2 2 2 2 2 2 2 2 3" xfId="43590"/>
    <cellStyle name="Percent 2 2 2 2 2 2 2 2 3" xfId="43591"/>
    <cellStyle name="Percent 2 2 2 2 2 2 2 2 3 2" xfId="43592"/>
    <cellStyle name="Percent 2 2 2 2 2 2 2 2 3 3" xfId="43593"/>
    <cellStyle name="Percent 2 2 2 2 2 2 2 2 4" xfId="43594"/>
    <cellStyle name="Percent 2 2 2 2 2 2 2 2 4 2" xfId="43595"/>
    <cellStyle name="Percent 2 2 2 2 2 2 2 2 4 3" xfId="43596"/>
    <cellStyle name="Percent 2 2 2 2 2 2 2 2 5" xfId="43597"/>
    <cellStyle name="Percent 2 2 2 2 2 2 2 2 5 2" xfId="43598"/>
    <cellStyle name="Percent 2 2 2 2 2 2 2 2 5 3" xfId="43599"/>
    <cellStyle name="Percent 2 2 2 2 2 2 2 2 6" xfId="43600"/>
    <cellStyle name="Percent 2 2 2 2 2 2 2 2 7" xfId="43601"/>
    <cellStyle name="Percent 2 2 2 2 2 2 2 3" xfId="43602"/>
    <cellStyle name="Percent 2 2 2 2 2 2 2 3 2" xfId="43603"/>
    <cellStyle name="Percent 2 2 2 2 2 2 2 3 3" xfId="43604"/>
    <cellStyle name="Percent 2 2 2 2 2 2 2 4" xfId="43605"/>
    <cellStyle name="Percent 2 2 2 2 2 2 2 4 2" xfId="43606"/>
    <cellStyle name="Percent 2 2 2 2 2 2 2 4 3" xfId="43607"/>
    <cellStyle name="Percent 2 2 2 2 2 2 2 5" xfId="43608"/>
    <cellStyle name="Percent 2 2 2 2 2 2 2 5 2" xfId="43609"/>
    <cellStyle name="Percent 2 2 2 2 2 2 2 5 3" xfId="43610"/>
    <cellStyle name="Percent 2 2 2 2 2 2 2 6" xfId="43611"/>
    <cellStyle name="Percent 2 2 2 2 2 2 2 6 2" xfId="43612"/>
    <cellStyle name="Percent 2 2 2 2 2 2 2 6 3" xfId="43613"/>
    <cellStyle name="Percent 2 2 2 2 2 2 2 7" xfId="43614"/>
    <cellStyle name="Percent 2 2 2 2 2 2 2 8" xfId="43615"/>
    <cellStyle name="Percent 2 2 2 2 2 2 3" xfId="43616"/>
    <cellStyle name="Percent 2 2 2 2 2 2 3 2" xfId="43617"/>
    <cellStyle name="Percent 2 2 2 2 2 2 3 2 2" xfId="43618"/>
    <cellStyle name="Percent 2 2 2 2 2 2 3 2 3" xfId="43619"/>
    <cellStyle name="Percent 2 2 2 2 2 2 3 3" xfId="43620"/>
    <cellStyle name="Percent 2 2 2 2 2 2 3 3 2" xfId="43621"/>
    <cellStyle name="Percent 2 2 2 2 2 2 3 3 3" xfId="43622"/>
    <cellStyle name="Percent 2 2 2 2 2 2 3 4" xfId="43623"/>
    <cellStyle name="Percent 2 2 2 2 2 2 3 4 2" xfId="43624"/>
    <cellStyle name="Percent 2 2 2 2 2 2 3 4 3" xfId="43625"/>
    <cellStyle name="Percent 2 2 2 2 2 2 3 5" xfId="43626"/>
    <cellStyle name="Percent 2 2 2 2 2 2 3 5 2" xfId="43627"/>
    <cellStyle name="Percent 2 2 2 2 2 2 3 5 3" xfId="43628"/>
    <cellStyle name="Percent 2 2 2 2 2 2 3 6" xfId="43629"/>
    <cellStyle name="Percent 2 2 2 2 2 2 3 7" xfId="43630"/>
    <cellStyle name="Percent 2 2 2 2 2 2 4" xfId="43631"/>
    <cellStyle name="Percent 2 2 2 2 2 2 4 2" xfId="43632"/>
    <cellStyle name="Percent 2 2 2 2 2 2 4 2 2" xfId="43633"/>
    <cellStyle name="Percent 2 2 2 2 2 2 4 2 3" xfId="43634"/>
    <cellStyle name="Percent 2 2 2 2 2 2 4 3" xfId="43635"/>
    <cellStyle name="Percent 2 2 2 2 2 2 4 3 2" xfId="43636"/>
    <cellStyle name="Percent 2 2 2 2 2 2 4 3 3" xfId="43637"/>
    <cellStyle name="Percent 2 2 2 2 2 2 4 4" xfId="43638"/>
    <cellStyle name="Percent 2 2 2 2 2 2 4 4 2" xfId="43639"/>
    <cellStyle name="Percent 2 2 2 2 2 2 4 4 3" xfId="43640"/>
    <cellStyle name="Percent 2 2 2 2 2 2 4 5" xfId="43641"/>
    <cellStyle name="Percent 2 2 2 2 2 2 4 5 2" xfId="43642"/>
    <cellStyle name="Percent 2 2 2 2 2 2 4 5 3" xfId="43643"/>
    <cellStyle name="Percent 2 2 2 2 2 2 4 6" xfId="43644"/>
    <cellStyle name="Percent 2 2 2 2 2 2 4 7" xfId="43645"/>
    <cellStyle name="Percent 2 2 2 2 2 2 5" xfId="43646"/>
    <cellStyle name="Percent 2 2 2 2 2 2 5 2" xfId="43647"/>
    <cellStyle name="Percent 2 2 2 2 2 2 5 2 2" xfId="43648"/>
    <cellStyle name="Percent 2 2 2 2 2 2 5 2 3" xfId="43649"/>
    <cellStyle name="Percent 2 2 2 2 2 2 5 3" xfId="43650"/>
    <cellStyle name="Percent 2 2 2 2 2 2 5 3 2" xfId="43651"/>
    <cellStyle name="Percent 2 2 2 2 2 2 5 3 3" xfId="43652"/>
    <cellStyle name="Percent 2 2 2 2 2 2 5 4" xfId="43653"/>
    <cellStyle name="Percent 2 2 2 2 2 2 5 4 2" xfId="43654"/>
    <cellStyle name="Percent 2 2 2 2 2 2 5 4 3" xfId="43655"/>
    <cellStyle name="Percent 2 2 2 2 2 2 5 5" xfId="43656"/>
    <cellStyle name="Percent 2 2 2 2 2 2 5 5 2" xfId="43657"/>
    <cellStyle name="Percent 2 2 2 2 2 2 5 5 3" xfId="43658"/>
    <cellStyle name="Percent 2 2 2 2 2 2 5 6" xfId="43659"/>
    <cellStyle name="Percent 2 2 2 2 2 2 5 7" xfId="43660"/>
    <cellStyle name="Percent 2 2 2 2 2 2 6" xfId="43661"/>
    <cellStyle name="Percent 2 2 2 2 2 2 6 2" xfId="43662"/>
    <cellStyle name="Percent 2 2 2 2 2 2 6 3" xfId="43663"/>
    <cellStyle name="Percent 2 2 2 2 2 2 7" xfId="43664"/>
    <cellStyle name="Percent 2 2 2 2 2 2 7 2" xfId="43665"/>
    <cellStyle name="Percent 2 2 2 2 2 2 7 3" xfId="43666"/>
    <cellStyle name="Percent 2 2 2 2 2 2 8" xfId="43667"/>
    <cellStyle name="Percent 2 2 2 2 2 2 8 2" xfId="43668"/>
    <cellStyle name="Percent 2 2 2 2 2 2 8 3" xfId="43669"/>
    <cellStyle name="Percent 2 2 2 2 2 2 9" xfId="43670"/>
    <cellStyle name="Percent 2 2 2 2 2 2 9 2" xfId="43671"/>
    <cellStyle name="Percent 2 2 2 2 2 2 9 3" xfId="43672"/>
    <cellStyle name="Percent 2 2 2 2 2 3" xfId="43673"/>
    <cellStyle name="Percent 2 2 2 2 2 3 2" xfId="43674"/>
    <cellStyle name="Percent 2 2 2 2 2 3 2 2" xfId="43675"/>
    <cellStyle name="Percent 2 2 2 2 2 3 2 2 2" xfId="43676"/>
    <cellStyle name="Percent 2 2 2 2 2 3 2 2 3" xfId="43677"/>
    <cellStyle name="Percent 2 2 2 2 2 3 2 3" xfId="43678"/>
    <cellStyle name="Percent 2 2 2 2 2 3 2 3 2" xfId="43679"/>
    <cellStyle name="Percent 2 2 2 2 2 3 2 3 3" xfId="43680"/>
    <cellStyle name="Percent 2 2 2 2 2 3 2 4" xfId="43681"/>
    <cellStyle name="Percent 2 2 2 2 2 3 2 4 2" xfId="43682"/>
    <cellStyle name="Percent 2 2 2 2 2 3 2 4 3" xfId="43683"/>
    <cellStyle name="Percent 2 2 2 2 2 3 2 5" xfId="43684"/>
    <cellStyle name="Percent 2 2 2 2 2 3 2 5 2" xfId="43685"/>
    <cellStyle name="Percent 2 2 2 2 2 3 2 5 3" xfId="43686"/>
    <cellStyle name="Percent 2 2 2 2 2 3 2 6" xfId="43687"/>
    <cellStyle name="Percent 2 2 2 2 2 3 2 7" xfId="43688"/>
    <cellStyle name="Percent 2 2 2 2 2 3 3" xfId="43689"/>
    <cellStyle name="Percent 2 2 2 2 2 3 3 2" xfId="43690"/>
    <cellStyle name="Percent 2 2 2 2 2 3 3 3" xfId="43691"/>
    <cellStyle name="Percent 2 2 2 2 2 3 4" xfId="43692"/>
    <cellStyle name="Percent 2 2 2 2 2 3 4 2" xfId="43693"/>
    <cellStyle name="Percent 2 2 2 2 2 3 4 3" xfId="43694"/>
    <cellStyle name="Percent 2 2 2 2 2 3 5" xfId="43695"/>
    <cellStyle name="Percent 2 2 2 2 2 3 5 2" xfId="43696"/>
    <cellStyle name="Percent 2 2 2 2 2 3 5 3" xfId="43697"/>
    <cellStyle name="Percent 2 2 2 2 2 3 6" xfId="43698"/>
    <cellStyle name="Percent 2 2 2 2 2 3 6 2" xfId="43699"/>
    <cellStyle name="Percent 2 2 2 2 2 3 6 3" xfId="43700"/>
    <cellStyle name="Percent 2 2 2 2 2 3 7" xfId="43701"/>
    <cellStyle name="Percent 2 2 2 2 2 3 8" xfId="43702"/>
    <cellStyle name="Percent 2 2 2 2 2 4" xfId="43703"/>
    <cellStyle name="Percent 2 2 2 2 2 4 2" xfId="43704"/>
    <cellStyle name="Percent 2 2 2 2 2 4 2 2" xfId="43705"/>
    <cellStyle name="Percent 2 2 2 2 2 4 2 2 2" xfId="43706"/>
    <cellStyle name="Percent 2 2 2 2 2 4 2 2 3" xfId="43707"/>
    <cellStyle name="Percent 2 2 2 2 2 4 2 3" xfId="43708"/>
    <cellStyle name="Percent 2 2 2 2 2 4 2 3 2" xfId="43709"/>
    <cellStyle name="Percent 2 2 2 2 2 4 2 3 3" xfId="43710"/>
    <cellStyle name="Percent 2 2 2 2 2 4 2 4" xfId="43711"/>
    <cellStyle name="Percent 2 2 2 2 2 4 2 4 2" xfId="43712"/>
    <cellStyle name="Percent 2 2 2 2 2 4 2 4 3" xfId="43713"/>
    <cellStyle name="Percent 2 2 2 2 2 4 2 5" xfId="43714"/>
    <cellStyle name="Percent 2 2 2 2 2 4 2 5 2" xfId="43715"/>
    <cellStyle name="Percent 2 2 2 2 2 4 2 5 3" xfId="43716"/>
    <cellStyle name="Percent 2 2 2 2 2 4 2 6" xfId="43717"/>
    <cellStyle name="Percent 2 2 2 2 2 4 2 7" xfId="43718"/>
    <cellStyle name="Percent 2 2 2 2 2 4 3" xfId="43719"/>
    <cellStyle name="Percent 2 2 2 2 2 4 3 2" xfId="43720"/>
    <cellStyle name="Percent 2 2 2 2 2 4 3 3" xfId="43721"/>
    <cellStyle name="Percent 2 2 2 2 2 4 4" xfId="43722"/>
    <cellStyle name="Percent 2 2 2 2 2 4 4 2" xfId="43723"/>
    <cellStyle name="Percent 2 2 2 2 2 4 4 3" xfId="43724"/>
    <cellStyle name="Percent 2 2 2 2 2 4 5" xfId="43725"/>
    <cellStyle name="Percent 2 2 2 2 2 4 5 2" xfId="43726"/>
    <cellStyle name="Percent 2 2 2 2 2 4 5 3" xfId="43727"/>
    <cellStyle name="Percent 2 2 2 2 2 4 6" xfId="43728"/>
    <cellStyle name="Percent 2 2 2 2 2 4 6 2" xfId="43729"/>
    <cellStyle name="Percent 2 2 2 2 2 4 6 3" xfId="43730"/>
    <cellStyle name="Percent 2 2 2 2 2 4 7" xfId="43731"/>
    <cellStyle name="Percent 2 2 2 2 2 4 8" xfId="43732"/>
    <cellStyle name="Percent 2 2 2 2 2 5" xfId="43733"/>
    <cellStyle name="Percent 2 2 2 2 2 5 2" xfId="43734"/>
    <cellStyle name="Percent 2 2 2 2 2 5 2 2" xfId="43735"/>
    <cellStyle name="Percent 2 2 2 2 2 5 2 3" xfId="43736"/>
    <cellStyle name="Percent 2 2 2 2 2 5 3" xfId="43737"/>
    <cellStyle name="Percent 2 2 2 2 2 5 3 2" xfId="43738"/>
    <cellStyle name="Percent 2 2 2 2 2 5 3 3" xfId="43739"/>
    <cellStyle name="Percent 2 2 2 2 2 5 4" xfId="43740"/>
    <cellStyle name="Percent 2 2 2 2 2 5 4 2" xfId="43741"/>
    <cellStyle name="Percent 2 2 2 2 2 5 4 3" xfId="43742"/>
    <cellStyle name="Percent 2 2 2 2 2 5 5" xfId="43743"/>
    <cellStyle name="Percent 2 2 2 2 2 5 5 2" xfId="43744"/>
    <cellStyle name="Percent 2 2 2 2 2 5 5 3" xfId="43745"/>
    <cellStyle name="Percent 2 2 2 2 2 5 6" xfId="43746"/>
    <cellStyle name="Percent 2 2 2 2 2 5 7" xfId="43747"/>
    <cellStyle name="Percent 2 2 2 2 2 6" xfId="43748"/>
    <cellStyle name="Percent 2 2 2 2 2 6 2" xfId="43749"/>
    <cellStyle name="Percent 2 2 2 2 2 6 2 2" xfId="43750"/>
    <cellStyle name="Percent 2 2 2 2 2 6 2 3" xfId="43751"/>
    <cellStyle name="Percent 2 2 2 2 2 6 3" xfId="43752"/>
    <cellStyle name="Percent 2 2 2 2 2 6 3 2" xfId="43753"/>
    <cellStyle name="Percent 2 2 2 2 2 6 3 3" xfId="43754"/>
    <cellStyle name="Percent 2 2 2 2 2 6 4" xfId="43755"/>
    <cellStyle name="Percent 2 2 2 2 2 6 4 2" xfId="43756"/>
    <cellStyle name="Percent 2 2 2 2 2 6 4 3" xfId="43757"/>
    <cellStyle name="Percent 2 2 2 2 2 6 5" xfId="43758"/>
    <cellStyle name="Percent 2 2 2 2 2 6 5 2" xfId="43759"/>
    <cellStyle name="Percent 2 2 2 2 2 6 5 3" xfId="43760"/>
    <cellStyle name="Percent 2 2 2 2 2 6 6" xfId="43761"/>
    <cellStyle name="Percent 2 2 2 2 2 6 7" xfId="43762"/>
    <cellStyle name="Percent 2 2 2 2 2 7" xfId="43763"/>
    <cellStyle name="Percent 2 2 2 2 2 7 2" xfId="43764"/>
    <cellStyle name="Percent 2 2 2 2 2 7 2 2" xfId="43765"/>
    <cellStyle name="Percent 2 2 2 2 2 7 2 3" xfId="43766"/>
    <cellStyle name="Percent 2 2 2 2 2 7 3" xfId="43767"/>
    <cellStyle name="Percent 2 2 2 2 2 7 3 2" xfId="43768"/>
    <cellStyle name="Percent 2 2 2 2 2 7 3 3" xfId="43769"/>
    <cellStyle name="Percent 2 2 2 2 2 7 4" xfId="43770"/>
    <cellStyle name="Percent 2 2 2 2 2 7 4 2" xfId="43771"/>
    <cellStyle name="Percent 2 2 2 2 2 7 4 3" xfId="43772"/>
    <cellStyle name="Percent 2 2 2 2 2 7 5" xfId="43773"/>
    <cellStyle name="Percent 2 2 2 2 2 7 5 2" xfId="43774"/>
    <cellStyle name="Percent 2 2 2 2 2 7 5 3" xfId="43775"/>
    <cellStyle name="Percent 2 2 2 2 2 7 6" xfId="43776"/>
    <cellStyle name="Percent 2 2 2 2 2 7 7" xfId="43777"/>
    <cellStyle name="Percent 2 2 2 2 2 8" xfId="43778"/>
    <cellStyle name="Percent 2 2 2 2 2 8 2" xfId="43779"/>
    <cellStyle name="Percent 2 2 2 2 2 8 2 2" xfId="43780"/>
    <cellStyle name="Percent 2 2 2 2 2 8 2 3" xfId="43781"/>
    <cellStyle name="Percent 2 2 2 2 2 8 3" xfId="43782"/>
    <cellStyle name="Percent 2 2 2 2 2 8 3 2" xfId="43783"/>
    <cellStyle name="Percent 2 2 2 2 2 8 3 3" xfId="43784"/>
    <cellStyle name="Percent 2 2 2 2 2 8 4" xfId="43785"/>
    <cellStyle name="Percent 2 2 2 2 2 8 4 2" xfId="43786"/>
    <cellStyle name="Percent 2 2 2 2 2 8 4 3" xfId="43787"/>
    <cellStyle name="Percent 2 2 2 2 2 8 5" xfId="43788"/>
    <cellStyle name="Percent 2 2 2 2 2 8 5 2" xfId="43789"/>
    <cellStyle name="Percent 2 2 2 2 2 8 5 3" xfId="43790"/>
    <cellStyle name="Percent 2 2 2 2 2 8 6" xfId="43791"/>
    <cellStyle name="Percent 2 2 2 2 2 8 7" xfId="43792"/>
    <cellStyle name="Percent 2 2 2 2 2 9" xfId="43793"/>
    <cellStyle name="Percent 2 2 2 2 2 9 2" xfId="43794"/>
    <cellStyle name="Percent 2 2 2 2 2 9 3" xfId="43795"/>
    <cellStyle name="Percent 2 2 2 2 3" xfId="1338"/>
    <cellStyle name="Percent 2 2 2 2 3 10" xfId="43796"/>
    <cellStyle name="Percent 2 2 2 2 3 11" xfId="43797"/>
    <cellStyle name="Percent 2 2 2 2 3 2" xfId="43798"/>
    <cellStyle name="Percent 2 2 2 2 3 2 2" xfId="43799"/>
    <cellStyle name="Percent 2 2 2 2 3 2 2 2" xfId="43800"/>
    <cellStyle name="Percent 2 2 2 2 3 2 2 2 2" xfId="43801"/>
    <cellStyle name="Percent 2 2 2 2 3 2 2 2 3" xfId="43802"/>
    <cellStyle name="Percent 2 2 2 2 3 2 2 3" xfId="43803"/>
    <cellStyle name="Percent 2 2 2 2 3 2 2 3 2" xfId="43804"/>
    <cellStyle name="Percent 2 2 2 2 3 2 2 3 3" xfId="43805"/>
    <cellStyle name="Percent 2 2 2 2 3 2 2 4" xfId="43806"/>
    <cellStyle name="Percent 2 2 2 2 3 2 2 4 2" xfId="43807"/>
    <cellStyle name="Percent 2 2 2 2 3 2 2 4 3" xfId="43808"/>
    <cellStyle name="Percent 2 2 2 2 3 2 2 5" xfId="43809"/>
    <cellStyle name="Percent 2 2 2 2 3 2 2 5 2" xfId="43810"/>
    <cellStyle name="Percent 2 2 2 2 3 2 2 5 3" xfId="43811"/>
    <cellStyle name="Percent 2 2 2 2 3 2 2 6" xfId="43812"/>
    <cellStyle name="Percent 2 2 2 2 3 2 2 7" xfId="43813"/>
    <cellStyle name="Percent 2 2 2 2 3 2 3" xfId="43814"/>
    <cellStyle name="Percent 2 2 2 2 3 2 3 2" xfId="43815"/>
    <cellStyle name="Percent 2 2 2 2 3 2 3 3" xfId="43816"/>
    <cellStyle name="Percent 2 2 2 2 3 2 4" xfId="43817"/>
    <cellStyle name="Percent 2 2 2 2 3 2 4 2" xfId="43818"/>
    <cellStyle name="Percent 2 2 2 2 3 2 4 3" xfId="43819"/>
    <cellStyle name="Percent 2 2 2 2 3 2 5" xfId="43820"/>
    <cellStyle name="Percent 2 2 2 2 3 2 5 2" xfId="43821"/>
    <cellStyle name="Percent 2 2 2 2 3 2 5 3" xfId="43822"/>
    <cellStyle name="Percent 2 2 2 2 3 2 6" xfId="43823"/>
    <cellStyle name="Percent 2 2 2 2 3 2 6 2" xfId="43824"/>
    <cellStyle name="Percent 2 2 2 2 3 2 6 3" xfId="43825"/>
    <cellStyle name="Percent 2 2 2 2 3 2 7" xfId="43826"/>
    <cellStyle name="Percent 2 2 2 2 3 2 8" xfId="43827"/>
    <cellStyle name="Percent 2 2 2 2 3 3" xfId="43828"/>
    <cellStyle name="Percent 2 2 2 2 3 3 2" xfId="43829"/>
    <cellStyle name="Percent 2 2 2 2 3 3 2 2" xfId="43830"/>
    <cellStyle name="Percent 2 2 2 2 3 3 2 3" xfId="43831"/>
    <cellStyle name="Percent 2 2 2 2 3 3 3" xfId="43832"/>
    <cellStyle name="Percent 2 2 2 2 3 3 3 2" xfId="43833"/>
    <cellStyle name="Percent 2 2 2 2 3 3 3 3" xfId="43834"/>
    <cellStyle name="Percent 2 2 2 2 3 3 4" xfId="43835"/>
    <cellStyle name="Percent 2 2 2 2 3 3 4 2" xfId="43836"/>
    <cellStyle name="Percent 2 2 2 2 3 3 4 3" xfId="43837"/>
    <cellStyle name="Percent 2 2 2 2 3 3 5" xfId="43838"/>
    <cellStyle name="Percent 2 2 2 2 3 3 5 2" xfId="43839"/>
    <cellStyle name="Percent 2 2 2 2 3 3 5 3" xfId="43840"/>
    <cellStyle name="Percent 2 2 2 2 3 3 6" xfId="43841"/>
    <cellStyle name="Percent 2 2 2 2 3 3 7" xfId="43842"/>
    <cellStyle name="Percent 2 2 2 2 3 4" xfId="43843"/>
    <cellStyle name="Percent 2 2 2 2 3 4 2" xfId="43844"/>
    <cellStyle name="Percent 2 2 2 2 3 4 2 2" xfId="43845"/>
    <cellStyle name="Percent 2 2 2 2 3 4 2 3" xfId="43846"/>
    <cellStyle name="Percent 2 2 2 2 3 4 3" xfId="43847"/>
    <cellStyle name="Percent 2 2 2 2 3 4 3 2" xfId="43848"/>
    <cellStyle name="Percent 2 2 2 2 3 4 3 3" xfId="43849"/>
    <cellStyle name="Percent 2 2 2 2 3 4 4" xfId="43850"/>
    <cellStyle name="Percent 2 2 2 2 3 4 4 2" xfId="43851"/>
    <cellStyle name="Percent 2 2 2 2 3 4 4 3" xfId="43852"/>
    <cellStyle name="Percent 2 2 2 2 3 4 5" xfId="43853"/>
    <cellStyle name="Percent 2 2 2 2 3 4 5 2" xfId="43854"/>
    <cellStyle name="Percent 2 2 2 2 3 4 5 3" xfId="43855"/>
    <cellStyle name="Percent 2 2 2 2 3 4 6" xfId="43856"/>
    <cellStyle name="Percent 2 2 2 2 3 4 7" xfId="43857"/>
    <cellStyle name="Percent 2 2 2 2 3 5" xfId="43858"/>
    <cellStyle name="Percent 2 2 2 2 3 5 2" xfId="43859"/>
    <cellStyle name="Percent 2 2 2 2 3 5 2 2" xfId="43860"/>
    <cellStyle name="Percent 2 2 2 2 3 5 2 3" xfId="43861"/>
    <cellStyle name="Percent 2 2 2 2 3 5 3" xfId="43862"/>
    <cellStyle name="Percent 2 2 2 2 3 5 3 2" xfId="43863"/>
    <cellStyle name="Percent 2 2 2 2 3 5 3 3" xfId="43864"/>
    <cellStyle name="Percent 2 2 2 2 3 5 4" xfId="43865"/>
    <cellStyle name="Percent 2 2 2 2 3 5 4 2" xfId="43866"/>
    <cellStyle name="Percent 2 2 2 2 3 5 4 3" xfId="43867"/>
    <cellStyle name="Percent 2 2 2 2 3 5 5" xfId="43868"/>
    <cellStyle name="Percent 2 2 2 2 3 5 5 2" xfId="43869"/>
    <cellStyle name="Percent 2 2 2 2 3 5 5 3" xfId="43870"/>
    <cellStyle name="Percent 2 2 2 2 3 5 6" xfId="43871"/>
    <cellStyle name="Percent 2 2 2 2 3 5 7" xfId="43872"/>
    <cellStyle name="Percent 2 2 2 2 3 6" xfId="43873"/>
    <cellStyle name="Percent 2 2 2 2 3 6 2" xfId="43874"/>
    <cellStyle name="Percent 2 2 2 2 3 6 3" xfId="43875"/>
    <cellStyle name="Percent 2 2 2 2 3 7" xfId="43876"/>
    <cellStyle name="Percent 2 2 2 2 3 7 2" xfId="43877"/>
    <cellStyle name="Percent 2 2 2 2 3 7 3" xfId="43878"/>
    <cellStyle name="Percent 2 2 2 2 3 8" xfId="43879"/>
    <cellStyle name="Percent 2 2 2 2 3 8 2" xfId="43880"/>
    <cellStyle name="Percent 2 2 2 2 3 8 3" xfId="43881"/>
    <cellStyle name="Percent 2 2 2 2 3 9" xfId="43882"/>
    <cellStyle name="Percent 2 2 2 2 3 9 2" xfId="43883"/>
    <cellStyle name="Percent 2 2 2 2 3 9 3" xfId="43884"/>
    <cellStyle name="Percent 2 2 2 2 4" xfId="43885"/>
    <cellStyle name="Percent 2 2 2 2 4 2" xfId="43886"/>
    <cellStyle name="Percent 2 2 2 2 4 2 2" xfId="43887"/>
    <cellStyle name="Percent 2 2 2 2 4 2 2 2" xfId="43888"/>
    <cellStyle name="Percent 2 2 2 2 4 2 2 3" xfId="43889"/>
    <cellStyle name="Percent 2 2 2 2 4 2 3" xfId="43890"/>
    <cellStyle name="Percent 2 2 2 2 4 2 3 2" xfId="43891"/>
    <cellStyle name="Percent 2 2 2 2 4 2 3 3" xfId="43892"/>
    <cellStyle name="Percent 2 2 2 2 4 2 4" xfId="43893"/>
    <cellStyle name="Percent 2 2 2 2 4 2 4 2" xfId="43894"/>
    <cellStyle name="Percent 2 2 2 2 4 2 4 3" xfId="43895"/>
    <cellStyle name="Percent 2 2 2 2 4 2 5" xfId="43896"/>
    <cellStyle name="Percent 2 2 2 2 4 2 5 2" xfId="43897"/>
    <cellStyle name="Percent 2 2 2 2 4 2 5 3" xfId="43898"/>
    <cellStyle name="Percent 2 2 2 2 4 2 6" xfId="43899"/>
    <cellStyle name="Percent 2 2 2 2 4 2 7" xfId="43900"/>
    <cellStyle name="Percent 2 2 2 2 4 3" xfId="43901"/>
    <cellStyle name="Percent 2 2 2 2 4 3 2" xfId="43902"/>
    <cellStyle name="Percent 2 2 2 2 4 3 3" xfId="43903"/>
    <cellStyle name="Percent 2 2 2 2 4 4" xfId="43904"/>
    <cellStyle name="Percent 2 2 2 2 4 4 2" xfId="43905"/>
    <cellStyle name="Percent 2 2 2 2 4 4 3" xfId="43906"/>
    <cellStyle name="Percent 2 2 2 2 4 5" xfId="43907"/>
    <cellStyle name="Percent 2 2 2 2 4 5 2" xfId="43908"/>
    <cellStyle name="Percent 2 2 2 2 4 5 3" xfId="43909"/>
    <cellStyle name="Percent 2 2 2 2 4 6" xfId="43910"/>
    <cellStyle name="Percent 2 2 2 2 4 6 2" xfId="43911"/>
    <cellStyle name="Percent 2 2 2 2 4 6 3" xfId="43912"/>
    <cellStyle name="Percent 2 2 2 2 4 7" xfId="43913"/>
    <cellStyle name="Percent 2 2 2 2 4 8" xfId="43914"/>
    <cellStyle name="Percent 2 2 2 2 5" xfId="43915"/>
    <cellStyle name="Percent 2 2 2 2 5 2" xfId="43916"/>
    <cellStyle name="Percent 2 2 2 2 5 2 2" xfId="43917"/>
    <cellStyle name="Percent 2 2 2 2 5 2 2 2" xfId="43918"/>
    <cellStyle name="Percent 2 2 2 2 5 2 2 3" xfId="43919"/>
    <cellStyle name="Percent 2 2 2 2 5 2 3" xfId="43920"/>
    <cellStyle name="Percent 2 2 2 2 5 2 3 2" xfId="43921"/>
    <cellStyle name="Percent 2 2 2 2 5 2 3 3" xfId="43922"/>
    <cellStyle name="Percent 2 2 2 2 5 2 4" xfId="43923"/>
    <cellStyle name="Percent 2 2 2 2 5 2 4 2" xfId="43924"/>
    <cellStyle name="Percent 2 2 2 2 5 2 4 3" xfId="43925"/>
    <cellStyle name="Percent 2 2 2 2 5 2 5" xfId="43926"/>
    <cellStyle name="Percent 2 2 2 2 5 2 5 2" xfId="43927"/>
    <cellStyle name="Percent 2 2 2 2 5 2 5 3" xfId="43928"/>
    <cellStyle name="Percent 2 2 2 2 5 2 6" xfId="43929"/>
    <cellStyle name="Percent 2 2 2 2 5 2 7" xfId="43930"/>
    <cellStyle name="Percent 2 2 2 2 5 3" xfId="43931"/>
    <cellStyle name="Percent 2 2 2 2 5 3 2" xfId="43932"/>
    <cellStyle name="Percent 2 2 2 2 5 3 3" xfId="43933"/>
    <cellStyle name="Percent 2 2 2 2 5 4" xfId="43934"/>
    <cellStyle name="Percent 2 2 2 2 5 4 2" xfId="43935"/>
    <cellStyle name="Percent 2 2 2 2 5 4 3" xfId="43936"/>
    <cellStyle name="Percent 2 2 2 2 5 5" xfId="43937"/>
    <cellStyle name="Percent 2 2 2 2 5 5 2" xfId="43938"/>
    <cellStyle name="Percent 2 2 2 2 5 5 3" xfId="43939"/>
    <cellStyle name="Percent 2 2 2 2 5 6" xfId="43940"/>
    <cellStyle name="Percent 2 2 2 2 5 6 2" xfId="43941"/>
    <cellStyle name="Percent 2 2 2 2 5 6 3" xfId="43942"/>
    <cellStyle name="Percent 2 2 2 2 5 7" xfId="43943"/>
    <cellStyle name="Percent 2 2 2 2 5 8" xfId="43944"/>
    <cellStyle name="Percent 2 2 2 2 6" xfId="43945"/>
    <cellStyle name="Percent 2 2 2 2 6 2" xfId="43946"/>
    <cellStyle name="Percent 2 2 2 2 6 2 2" xfId="43947"/>
    <cellStyle name="Percent 2 2 2 2 6 2 3" xfId="43948"/>
    <cellStyle name="Percent 2 2 2 2 6 3" xfId="43949"/>
    <cellStyle name="Percent 2 2 2 2 6 3 2" xfId="43950"/>
    <cellStyle name="Percent 2 2 2 2 6 3 3" xfId="43951"/>
    <cellStyle name="Percent 2 2 2 2 6 4" xfId="43952"/>
    <cellStyle name="Percent 2 2 2 2 6 4 2" xfId="43953"/>
    <cellStyle name="Percent 2 2 2 2 6 4 3" xfId="43954"/>
    <cellStyle name="Percent 2 2 2 2 6 5" xfId="43955"/>
    <cellStyle name="Percent 2 2 2 2 6 5 2" xfId="43956"/>
    <cellStyle name="Percent 2 2 2 2 6 5 3" xfId="43957"/>
    <cellStyle name="Percent 2 2 2 2 6 6" xfId="43958"/>
    <cellStyle name="Percent 2 2 2 2 6 7" xfId="43959"/>
    <cellStyle name="Percent 2 2 2 2 7" xfId="43960"/>
    <cellStyle name="Percent 2 2 2 2 7 2" xfId="43961"/>
    <cellStyle name="Percent 2 2 2 2 7 2 2" xfId="43962"/>
    <cellStyle name="Percent 2 2 2 2 7 2 3" xfId="43963"/>
    <cellStyle name="Percent 2 2 2 2 7 3" xfId="43964"/>
    <cellStyle name="Percent 2 2 2 2 7 3 2" xfId="43965"/>
    <cellStyle name="Percent 2 2 2 2 7 3 3" xfId="43966"/>
    <cellStyle name="Percent 2 2 2 2 7 4" xfId="43967"/>
    <cellStyle name="Percent 2 2 2 2 7 4 2" xfId="43968"/>
    <cellStyle name="Percent 2 2 2 2 7 4 3" xfId="43969"/>
    <cellStyle name="Percent 2 2 2 2 7 5" xfId="43970"/>
    <cellStyle name="Percent 2 2 2 2 7 5 2" xfId="43971"/>
    <cellStyle name="Percent 2 2 2 2 7 5 3" xfId="43972"/>
    <cellStyle name="Percent 2 2 2 2 7 6" xfId="43973"/>
    <cellStyle name="Percent 2 2 2 2 7 7" xfId="43974"/>
    <cellStyle name="Percent 2 2 2 2 8" xfId="43975"/>
    <cellStyle name="Percent 2 2 2 2 8 2" xfId="43976"/>
    <cellStyle name="Percent 2 2 2 2 8 2 2" xfId="43977"/>
    <cellStyle name="Percent 2 2 2 2 8 2 3" xfId="43978"/>
    <cellStyle name="Percent 2 2 2 2 8 3" xfId="43979"/>
    <cellStyle name="Percent 2 2 2 2 8 3 2" xfId="43980"/>
    <cellStyle name="Percent 2 2 2 2 8 3 3" xfId="43981"/>
    <cellStyle name="Percent 2 2 2 2 8 4" xfId="43982"/>
    <cellStyle name="Percent 2 2 2 2 8 4 2" xfId="43983"/>
    <cellStyle name="Percent 2 2 2 2 8 4 3" xfId="43984"/>
    <cellStyle name="Percent 2 2 2 2 8 5" xfId="43985"/>
    <cellStyle name="Percent 2 2 2 2 8 5 2" xfId="43986"/>
    <cellStyle name="Percent 2 2 2 2 8 5 3" xfId="43987"/>
    <cellStyle name="Percent 2 2 2 2 8 6" xfId="43988"/>
    <cellStyle name="Percent 2 2 2 2 8 7" xfId="43989"/>
    <cellStyle name="Percent 2 2 2 2 9" xfId="43990"/>
    <cellStyle name="Percent 2 2 2 2 9 2" xfId="43991"/>
    <cellStyle name="Percent 2 2 2 2 9 2 2" xfId="43992"/>
    <cellStyle name="Percent 2 2 2 2 9 2 3" xfId="43993"/>
    <cellStyle name="Percent 2 2 2 2 9 3" xfId="43994"/>
    <cellStyle name="Percent 2 2 2 2 9 3 2" xfId="43995"/>
    <cellStyle name="Percent 2 2 2 2 9 3 3" xfId="43996"/>
    <cellStyle name="Percent 2 2 2 2 9 4" xfId="43997"/>
    <cellStyle name="Percent 2 2 2 2 9 4 2" xfId="43998"/>
    <cellStyle name="Percent 2 2 2 2 9 4 3" xfId="43999"/>
    <cellStyle name="Percent 2 2 2 2 9 5" xfId="44000"/>
    <cellStyle name="Percent 2 2 2 2 9 5 2" xfId="44001"/>
    <cellStyle name="Percent 2 2 2 2 9 5 3" xfId="44002"/>
    <cellStyle name="Percent 2 2 2 2 9 6" xfId="44003"/>
    <cellStyle name="Percent 2 2 2 2 9 7" xfId="44004"/>
    <cellStyle name="Percent 2 2 2 3" xfId="1339"/>
    <cellStyle name="Percent 2 2 2 3 10" xfId="44005"/>
    <cellStyle name="Percent 2 2 2 3 10 2" xfId="44006"/>
    <cellStyle name="Percent 2 2 2 3 10 3" xfId="44007"/>
    <cellStyle name="Percent 2 2 2 3 11" xfId="44008"/>
    <cellStyle name="Percent 2 2 2 3 11 2" xfId="44009"/>
    <cellStyle name="Percent 2 2 2 3 11 3" xfId="44010"/>
    <cellStyle name="Percent 2 2 2 3 12" xfId="44011"/>
    <cellStyle name="Percent 2 2 2 3 12 2" xfId="44012"/>
    <cellStyle name="Percent 2 2 2 3 12 3" xfId="44013"/>
    <cellStyle name="Percent 2 2 2 3 13" xfId="44014"/>
    <cellStyle name="Percent 2 2 2 3 14" xfId="44015"/>
    <cellStyle name="Percent 2 2 2 3 2" xfId="1340"/>
    <cellStyle name="Percent 2 2 2 3 2 10" xfId="44016"/>
    <cellStyle name="Percent 2 2 2 3 2 11" xfId="44017"/>
    <cellStyle name="Percent 2 2 2 3 2 2" xfId="44018"/>
    <cellStyle name="Percent 2 2 2 3 2 2 2" xfId="44019"/>
    <cellStyle name="Percent 2 2 2 3 2 2 2 2" xfId="44020"/>
    <cellStyle name="Percent 2 2 2 3 2 2 2 2 2" xfId="44021"/>
    <cellStyle name="Percent 2 2 2 3 2 2 2 2 3" xfId="44022"/>
    <cellStyle name="Percent 2 2 2 3 2 2 2 3" xfId="44023"/>
    <cellStyle name="Percent 2 2 2 3 2 2 2 3 2" xfId="44024"/>
    <cellStyle name="Percent 2 2 2 3 2 2 2 3 3" xfId="44025"/>
    <cellStyle name="Percent 2 2 2 3 2 2 2 4" xfId="44026"/>
    <cellStyle name="Percent 2 2 2 3 2 2 2 4 2" xfId="44027"/>
    <cellStyle name="Percent 2 2 2 3 2 2 2 4 3" xfId="44028"/>
    <cellStyle name="Percent 2 2 2 3 2 2 2 5" xfId="44029"/>
    <cellStyle name="Percent 2 2 2 3 2 2 2 5 2" xfId="44030"/>
    <cellStyle name="Percent 2 2 2 3 2 2 2 5 3" xfId="44031"/>
    <cellStyle name="Percent 2 2 2 3 2 2 2 6" xfId="44032"/>
    <cellStyle name="Percent 2 2 2 3 2 2 2 7" xfId="44033"/>
    <cellStyle name="Percent 2 2 2 3 2 2 3" xfId="44034"/>
    <cellStyle name="Percent 2 2 2 3 2 2 3 2" xfId="44035"/>
    <cellStyle name="Percent 2 2 2 3 2 2 3 3" xfId="44036"/>
    <cellStyle name="Percent 2 2 2 3 2 2 4" xfId="44037"/>
    <cellStyle name="Percent 2 2 2 3 2 2 4 2" xfId="44038"/>
    <cellStyle name="Percent 2 2 2 3 2 2 4 3" xfId="44039"/>
    <cellStyle name="Percent 2 2 2 3 2 2 5" xfId="44040"/>
    <cellStyle name="Percent 2 2 2 3 2 2 5 2" xfId="44041"/>
    <cellStyle name="Percent 2 2 2 3 2 2 5 3" xfId="44042"/>
    <cellStyle name="Percent 2 2 2 3 2 2 6" xfId="44043"/>
    <cellStyle name="Percent 2 2 2 3 2 2 6 2" xfId="44044"/>
    <cellStyle name="Percent 2 2 2 3 2 2 6 3" xfId="44045"/>
    <cellStyle name="Percent 2 2 2 3 2 2 7" xfId="44046"/>
    <cellStyle name="Percent 2 2 2 3 2 2 8" xfId="44047"/>
    <cellStyle name="Percent 2 2 2 3 2 3" xfId="44048"/>
    <cellStyle name="Percent 2 2 2 3 2 3 2" xfId="44049"/>
    <cellStyle name="Percent 2 2 2 3 2 3 2 2" xfId="44050"/>
    <cellStyle name="Percent 2 2 2 3 2 3 2 3" xfId="44051"/>
    <cellStyle name="Percent 2 2 2 3 2 3 3" xfId="44052"/>
    <cellStyle name="Percent 2 2 2 3 2 3 3 2" xfId="44053"/>
    <cellStyle name="Percent 2 2 2 3 2 3 3 3" xfId="44054"/>
    <cellStyle name="Percent 2 2 2 3 2 3 4" xfId="44055"/>
    <cellStyle name="Percent 2 2 2 3 2 3 4 2" xfId="44056"/>
    <cellStyle name="Percent 2 2 2 3 2 3 4 3" xfId="44057"/>
    <cellStyle name="Percent 2 2 2 3 2 3 5" xfId="44058"/>
    <cellStyle name="Percent 2 2 2 3 2 3 5 2" xfId="44059"/>
    <cellStyle name="Percent 2 2 2 3 2 3 5 3" xfId="44060"/>
    <cellStyle name="Percent 2 2 2 3 2 3 6" xfId="44061"/>
    <cellStyle name="Percent 2 2 2 3 2 3 7" xfId="44062"/>
    <cellStyle name="Percent 2 2 2 3 2 4" xfId="44063"/>
    <cellStyle name="Percent 2 2 2 3 2 4 2" xfId="44064"/>
    <cellStyle name="Percent 2 2 2 3 2 4 2 2" xfId="44065"/>
    <cellStyle name="Percent 2 2 2 3 2 4 2 3" xfId="44066"/>
    <cellStyle name="Percent 2 2 2 3 2 4 3" xfId="44067"/>
    <cellStyle name="Percent 2 2 2 3 2 4 3 2" xfId="44068"/>
    <cellStyle name="Percent 2 2 2 3 2 4 3 3" xfId="44069"/>
    <cellStyle name="Percent 2 2 2 3 2 4 4" xfId="44070"/>
    <cellStyle name="Percent 2 2 2 3 2 4 4 2" xfId="44071"/>
    <cellStyle name="Percent 2 2 2 3 2 4 4 3" xfId="44072"/>
    <cellStyle name="Percent 2 2 2 3 2 4 5" xfId="44073"/>
    <cellStyle name="Percent 2 2 2 3 2 4 5 2" xfId="44074"/>
    <cellStyle name="Percent 2 2 2 3 2 4 5 3" xfId="44075"/>
    <cellStyle name="Percent 2 2 2 3 2 4 6" xfId="44076"/>
    <cellStyle name="Percent 2 2 2 3 2 4 7" xfId="44077"/>
    <cellStyle name="Percent 2 2 2 3 2 5" xfId="44078"/>
    <cellStyle name="Percent 2 2 2 3 2 5 2" xfId="44079"/>
    <cellStyle name="Percent 2 2 2 3 2 5 2 2" xfId="44080"/>
    <cellStyle name="Percent 2 2 2 3 2 5 2 3" xfId="44081"/>
    <cellStyle name="Percent 2 2 2 3 2 5 3" xfId="44082"/>
    <cellStyle name="Percent 2 2 2 3 2 5 3 2" xfId="44083"/>
    <cellStyle name="Percent 2 2 2 3 2 5 3 3" xfId="44084"/>
    <cellStyle name="Percent 2 2 2 3 2 5 4" xfId="44085"/>
    <cellStyle name="Percent 2 2 2 3 2 5 4 2" xfId="44086"/>
    <cellStyle name="Percent 2 2 2 3 2 5 4 3" xfId="44087"/>
    <cellStyle name="Percent 2 2 2 3 2 5 5" xfId="44088"/>
    <cellStyle name="Percent 2 2 2 3 2 5 5 2" xfId="44089"/>
    <cellStyle name="Percent 2 2 2 3 2 5 5 3" xfId="44090"/>
    <cellStyle name="Percent 2 2 2 3 2 5 6" xfId="44091"/>
    <cellStyle name="Percent 2 2 2 3 2 5 7" xfId="44092"/>
    <cellStyle name="Percent 2 2 2 3 2 6" xfId="44093"/>
    <cellStyle name="Percent 2 2 2 3 2 6 2" xfId="44094"/>
    <cellStyle name="Percent 2 2 2 3 2 6 3" xfId="44095"/>
    <cellStyle name="Percent 2 2 2 3 2 7" xfId="44096"/>
    <cellStyle name="Percent 2 2 2 3 2 7 2" xfId="44097"/>
    <cellStyle name="Percent 2 2 2 3 2 7 3" xfId="44098"/>
    <cellStyle name="Percent 2 2 2 3 2 8" xfId="44099"/>
    <cellStyle name="Percent 2 2 2 3 2 8 2" xfId="44100"/>
    <cellStyle name="Percent 2 2 2 3 2 8 3" xfId="44101"/>
    <cellStyle name="Percent 2 2 2 3 2 9" xfId="44102"/>
    <cellStyle name="Percent 2 2 2 3 2 9 2" xfId="44103"/>
    <cellStyle name="Percent 2 2 2 3 2 9 3" xfId="44104"/>
    <cellStyle name="Percent 2 2 2 3 3" xfId="44105"/>
    <cellStyle name="Percent 2 2 2 3 3 2" xfId="44106"/>
    <cellStyle name="Percent 2 2 2 3 3 2 2" xfId="44107"/>
    <cellStyle name="Percent 2 2 2 3 3 2 2 2" xfId="44108"/>
    <cellStyle name="Percent 2 2 2 3 3 2 2 3" xfId="44109"/>
    <cellStyle name="Percent 2 2 2 3 3 2 3" xfId="44110"/>
    <cellStyle name="Percent 2 2 2 3 3 2 3 2" xfId="44111"/>
    <cellStyle name="Percent 2 2 2 3 3 2 3 3" xfId="44112"/>
    <cellStyle name="Percent 2 2 2 3 3 2 4" xfId="44113"/>
    <cellStyle name="Percent 2 2 2 3 3 2 4 2" xfId="44114"/>
    <cellStyle name="Percent 2 2 2 3 3 2 4 3" xfId="44115"/>
    <cellStyle name="Percent 2 2 2 3 3 2 5" xfId="44116"/>
    <cellStyle name="Percent 2 2 2 3 3 2 5 2" xfId="44117"/>
    <cellStyle name="Percent 2 2 2 3 3 2 5 3" xfId="44118"/>
    <cellStyle name="Percent 2 2 2 3 3 2 6" xfId="44119"/>
    <cellStyle name="Percent 2 2 2 3 3 2 7" xfId="44120"/>
    <cellStyle name="Percent 2 2 2 3 3 3" xfId="44121"/>
    <cellStyle name="Percent 2 2 2 3 3 3 2" xfId="44122"/>
    <cellStyle name="Percent 2 2 2 3 3 3 3" xfId="44123"/>
    <cellStyle name="Percent 2 2 2 3 3 4" xfId="44124"/>
    <cellStyle name="Percent 2 2 2 3 3 4 2" xfId="44125"/>
    <cellStyle name="Percent 2 2 2 3 3 4 3" xfId="44126"/>
    <cellStyle name="Percent 2 2 2 3 3 5" xfId="44127"/>
    <cellStyle name="Percent 2 2 2 3 3 5 2" xfId="44128"/>
    <cellStyle name="Percent 2 2 2 3 3 5 3" xfId="44129"/>
    <cellStyle name="Percent 2 2 2 3 3 6" xfId="44130"/>
    <cellStyle name="Percent 2 2 2 3 3 6 2" xfId="44131"/>
    <cellStyle name="Percent 2 2 2 3 3 6 3" xfId="44132"/>
    <cellStyle name="Percent 2 2 2 3 3 7" xfId="44133"/>
    <cellStyle name="Percent 2 2 2 3 3 8" xfId="44134"/>
    <cellStyle name="Percent 2 2 2 3 4" xfId="44135"/>
    <cellStyle name="Percent 2 2 2 3 4 2" xfId="44136"/>
    <cellStyle name="Percent 2 2 2 3 4 2 2" xfId="44137"/>
    <cellStyle name="Percent 2 2 2 3 4 2 2 2" xfId="44138"/>
    <cellStyle name="Percent 2 2 2 3 4 2 2 3" xfId="44139"/>
    <cellStyle name="Percent 2 2 2 3 4 2 3" xfId="44140"/>
    <cellStyle name="Percent 2 2 2 3 4 2 3 2" xfId="44141"/>
    <cellStyle name="Percent 2 2 2 3 4 2 3 3" xfId="44142"/>
    <cellStyle name="Percent 2 2 2 3 4 2 4" xfId="44143"/>
    <cellStyle name="Percent 2 2 2 3 4 2 4 2" xfId="44144"/>
    <cellStyle name="Percent 2 2 2 3 4 2 4 3" xfId="44145"/>
    <cellStyle name="Percent 2 2 2 3 4 2 5" xfId="44146"/>
    <cellStyle name="Percent 2 2 2 3 4 2 5 2" xfId="44147"/>
    <cellStyle name="Percent 2 2 2 3 4 2 5 3" xfId="44148"/>
    <cellStyle name="Percent 2 2 2 3 4 2 6" xfId="44149"/>
    <cellStyle name="Percent 2 2 2 3 4 2 7" xfId="44150"/>
    <cellStyle name="Percent 2 2 2 3 4 3" xfId="44151"/>
    <cellStyle name="Percent 2 2 2 3 4 3 2" xfId="44152"/>
    <cellStyle name="Percent 2 2 2 3 4 3 3" xfId="44153"/>
    <cellStyle name="Percent 2 2 2 3 4 4" xfId="44154"/>
    <cellStyle name="Percent 2 2 2 3 4 4 2" xfId="44155"/>
    <cellStyle name="Percent 2 2 2 3 4 4 3" xfId="44156"/>
    <cellStyle name="Percent 2 2 2 3 4 5" xfId="44157"/>
    <cellStyle name="Percent 2 2 2 3 4 5 2" xfId="44158"/>
    <cellStyle name="Percent 2 2 2 3 4 5 3" xfId="44159"/>
    <cellStyle name="Percent 2 2 2 3 4 6" xfId="44160"/>
    <cellStyle name="Percent 2 2 2 3 4 6 2" xfId="44161"/>
    <cellStyle name="Percent 2 2 2 3 4 6 3" xfId="44162"/>
    <cellStyle name="Percent 2 2 2 3 4 7" xfId="44163"/>
    <cellStyle name="Percent 2 2 2 3 4 8" xfId="44164"/>
    <cellStyle name="Percent 2 2 2 3 5" xfId="44165"/>
    <cellStyle name="Percent 2 2 2 3 5 2" xfId="44166"/>
    <cellStyle name="Percent 2 2 2 3 5 2 2" xfId="44167"/>
    <cellStyle name="Percent 2 2 2 3 5 2 3" xfId="44168"/>
    <cellStyle name="Percent 2 2 2 3 5 3" xfId="44169"/>
    <cellStyle name="Percent 2 2 2 3 5 3 2" xfId="44170"/>
    <cellStyle name="Percent 2 2 2 3 5 3 3" xfId="44171"/>
    <cellStyle name="Percent 2 2 2 3 5 4" xfId="44172"/>
    <cellStyle name="Percent 2 2 2 3 5 4 2" xfId="44173"/>
    <cellStyle name="Percent 2 2 2 3 5 4 3" xfId="44174"/>
    <cellStyle name="Percent 2 2 2 3 5 5" xfId="44175"/>
    <cellStyle name="Percent 2 2 2 3 5 5 2" xfId="44176"/>
    <cellStyle name="Percent 2 2 2 3 5 5 3" xfId="44177"/>
    <cellStyle name="Percent 2 2 2 3 5 6" xfId="44178"/>
    <cellStyle name="Percent 2 2 2 3 5 7" xfId="44179"/>
    <cellStyle name="Percent 2 2 2 3 6" xfId="44180"/>
    <cellStyle name="Percent 2 2 2 3 6 2" xfId="44181"/>
    <cellStyle name="Percent 2 2 2 3 6 2 2" xfId="44182"/>
    <cellStyle name="Percent 2 2 2 3 6 2 3" xfId="44183"/>
    <cellStyle name="Percent 2 2 2 3 6 3" xfId="44184"/>
    <cellStyle name="Percent 2 2 2 3 6 3 2" xfId="44185"/>
    <cellStyle name="Percent 2 2 2 3 6 3 3" xfId="44186"/>
    <cellStyle name="Percent 2 2 2 3 6 4" xfId="44187"/>
    <cellStyle name="Percent 2 2 2 3 6 4 2" xfId="44188"/>
    <cellStyle name="Percent 2 2 2 3 6 4 3" xfId="44189"/>
    <cellStyle name="Percent 2 2 2 3 6 5" xfId="44190"/>
    <cellStyle name="Percent 2 2 2 3 6 5 2" xfId="44191"/>
    <cellStyle name="Percent 2 2 2 3 6 5 3" xfId="44192"/>
    <cellStyle name="Percent 2 2 2 3 6 6" xfId="44193"/>
    <cellStyle name="Percent 2 2 2 3 6 7" xfId="44194"/>
    <cellStyle name="Percent 2 2 2 3 7" xfId="44195"/>
    <cellStyle name="Percent 2 2 2 3 7 2" xfId="44196"/>
    <cellStyle name="Percent 2 2 2 3 7 2 2" xfId="44197"/>
    <cellStyle name="Percent 2 2 2 3 7 2 3" xfId="44198"/>
    <cellStyle name="Percent 2 2 2 3 7 3" xfId="44199"/>
    <cellStyle name="Percent 2 2 2 3 7 3 2" xfId="44200"/>
    <cellStyle name="Percent 2 2 2 3 7 3 3" xfId="44201"/>
    <cellStyle name="Percent 2 2 2 3 7 4" xfId="44202"/>
    <cellStyle name="Percent 2 2 2 3 7 4 2" xfId="44203"/>
    <cellStyle name="Percent 2 2 2 3 7 4 3" xfId="44204"/>
    <cellStyle name="Percent 2 2 2 3 7 5" xfId="44205"/>
    <cellStyle name="Percent 2 2 2 3 7 5 2" xfId="44206"/>
    <cellStyle name="Percent 2 2 2 3 7 5 3" xfId="44207"/>
    <cellStyle name="Percent 2 2 2 3 7 6" xfId="44208"/>
    <cellStyle name="Percent 2 2 2 3 7 7" xfId="44209"/>
    <cellStyle name="Percent 2 2 2 3 8" xfId="44210"/>
    <cellStyle name="Percent 2 2 2 3 8 2" xfId="44211"/>
    <cellStyle name="Percent 2 2 2 3 8 2 2" xfId="44212"/>
    <cellStyle name="Percent 2 2 2 3 8 2 3" xfId="44213"/>
    <cellStyle name="Percent 2 2 2 3 8 3" xfId="44214"/>
    <cellStyle name="Percent 2 2 2 3 8 3 2" xfId="44215"/>
    <cellStyle name="Percent 2 2 2 3 8 3 3" xfId="44216"/>
    <cellStyle name="Percent 2 2 2 3 8 4" xfId="44217"/>
    <cellStyle name="Percent 2 2 2 3 8 4 2" xfId="44218"/>
    <cellStyle name="Percent 2 2 2 3 8 4 3" xfId="44219"/>
    <cellStyle name="Percent 2 2 2 3 8 5" xfId="44220"/>
    <cellStyle name="Percent 2 2 2 3 8 5 2" xfId="44221"/>
    <cellStyle name="Percent 2 2 2 3 8 5 3" xfId="44222"/>
    <cellStyle name="Percent 2 2 2 3 8 6" xfId="44223"/>
    <cellStyle name="Percent 2 2 2 3 8 7" xfId="44224"/>
    <cellStyle name="Percent 2 2 2 3 9" xfId="44225"/>
    <cellStyle name="Percent 2 2 2 3 9 2" xfId="44226"/>
    <cellStyle name="Percent 2 2 2 3 9 3" xfId="44227"/>
    <cellStyle name="Percent 2 2 2 4" xfId="1341"/>
    <cellStyle name="Percent 2 2 2 4 10" xfId="44228"/>
    <cellStyle name="Percent 2 2 2 4 11" xfId="44229"/>
    <cellStyle name="Percent 2 2 2 4 2" xfId="44230"/>
    <cellStyle name="Percent 2 2 2 4 2 2" xfId="44231"/>
    <cellStyle name="Percent 2 2 2 4 2 2 2" xfId="44232"/>
    <cellStyle name="Percent 2 2 2 4 2 2 2 2" xfId="44233"/>
    <cellStyle name="Percent 2 2 2 4 2 2 2 3" xfId="44234"/>
    <cellStyle name="Percent 2 2 2 4 2 2 3" xfId="44235"/>
    <cellStyle name="Percent 2 2 2 4 2 2 3 2" xfId="44236"/>
    <cellStyle name="Percent 2 2 2 4 2 2 3 3" xfId="44237"/>
    <cellStyle name="Percent 2 2 2 4 2 2 4" xfId="44238"/>
    <cellStyle name="Percent 2 2 2 4 2 2 4 2" xfId="44239"/>
    <cellStyle name="Percent 2 2 2 4 2 2 4 3" xfId="44240"/>
    <cellStyle name="Percent 2 2 2 4 2 2 5" xfId="44241"/>
    <cellStyle name="Percent 2 2 2 4 2 2 5 2" xfId="44242"/>
    <cellStyle name="Percent 2 2 2 4 2 2 5 3" xfId="44243"/>
    <cellStyle name="Percent 2 2 2 4 2 2 6" xfId="44244"/>
    <cellStyle name="Percent 2 2 2 4 2 2 7" xfId="44245"/>
    <cellStyle name="Percent 2 2 2 4 2 3" xfId="44246"/>
    <cellStyle name="Percent 2 2 2 4 2 3 2" xfId="44247"/>
    <cellStyle name="Percent 2 2 2 4 2 3 3" xfId="44248"/>
    <cellStyle name="Percent 2 2 2 4 2 4" xfId="44249"/>
    <cellStyle name="Percent 2 2 2 4 2 4 2" xfId="44250"/>
    <cellStyle name="Percent 2 2 2 4 2 4 3" xfId="44251"/>
    <cellStyle name="Percent 2 2 2 4 2 5" xfId="44252"/>
    <cellStyle name="Percent 2 2 2 4 2 5 2" xfId="44253"/>
    <cellStyle name="Percent 2 2 2 4 2 5 3" xfId="44254"/>
    <cellStyle name="Percent 2 2 2 4 2 6" xfId="44255"/>
    <cellStyle name="Percent 2 2 2 4 2 6 2" xfId="44256"/>
    <cellStyle name="Percent 2 2 2 4 2 6 3" xfId="44257"/>
    <cellStyle name="Percent 2 2 2 4 2 7" xfId="44258"/>
    <cellStyle name="Percent 2 2 2 4 2 8" xfId="44259"/>
    <cellStyle name="Percent 2 2 2 4 3" xfId="44260"/>
    <cellStyle name="Percent 2 2 2 4 3 2" xfId="44261"/>
    <cellStyle name="Percent 2 2 2 4 3 2 2" xfId="44262"/>
    <cellStyle name="Percent 2 2 2 4 3 2 3" xfId="44263"/>
    <cellStyle name="Percent 2 2 2 4 3 3" xfId="44264"/>
    <cellStyle name="Percent 2 2 2 4 3 3 2" xfId="44265"/>
    <cellStyle name="Percent 2 2 2 4 3 3 3" xfId="44266"/>
    <cellStyle name="Percent 2 2 2 4 3 4" xfId="44267"/>
    <cellStyle name="Percent 2 2 2 4 3 4 2" xfId="44268"/>
    <cellStyle name="Percent 2 2 2 4 3 4 3" xfId="44269"/>
    <cellStyle name="Percent 2 2 2 4 3 5" xfId="44270"/>
    <cellStyle name="Percent 2 2 2 4 3 5 2" xfId="44271"/>
    <cellStyle name="Percent 2 2 2 4 3 5 3" xfId="44272"/>
    <cellStyle name="Percent 2 2 2 4 3 6" xfId="44273"/>
    <cellStyle name="Percent 2 2 2 4 3 7" xfId="44274"/>
    <cellStyle name="Percent 2 2 2 4 4" xfId="44275"/>
    <cellStyle name="Percent 2 2 2 4 4 2" xfId="44276"/>
    <cellStyle name="Percent 2 2 2 4 4 2 2" xfId="44277"/>
    <cellStyle name="Percent 2 2 2 4 4 2 3" xfId="44278"/>
    <cellStyle name="Percent 2 2 2 4 4 3" xfId="44279"/>
    <cellStyle name="Percent 2 2 2 4 4 3 2" xfId="44280"/>
    <cellStyle name="Percent 2 2 2 4 4 3 3" xfId="44281"/>
    <cellStyle name="Percent 2 2 2 4 4 4" xfId="44282"/>
    <cellStyle name="Percent 2 2 2 4 4 4 2" xfId="44283"/>
    <cellStyle name="Percent 2 2 2 4 4 4 3" xfId="44284"/>
    <cellStyle name="Percent 2 2 2 4 4 5" xfId="44285"/>
    <cellStyle name="Percent 2 2 2 4 4 5 2" xfId="44286"/>
    <cellStyle name="Percent 2 2 2 4 4 5 3" xfId="44287"/>
    <cellStyle name="Percent 2 2 2 4 4 6" xfId="44288"/>
    <cellStyle name="Percent 2 2 2 4 4 7" xfId="44289"/>
    <cellStyle name="Percent 2 2 2 4 5" xfId="44290"/>
    <cellStyle name="Percent 2 2 2 4 5 2" xfId="44291"/>
    <cellStyle name="Percent 2 2 2 4 5 2 2" xfId="44292"/>
    <cellStyle name="Percent 2 2 2 4 5 2 3" xfId="44293"/>
    <cellStyle name="Percent 2 2 2 4 5 3" xfId="44294"/>
    <cellStyle name="Percent 2 2 2 4 5 3 2" xfId="44295"/>
    <cellStyle name="Percent 2 2 2 4 5 3 3" xfId="44296"/>
    <cellStyle name="Percent 2 2 2 4 5 4" xfId="44297"/>
    <cellStyle name="Percent 2 2 2 4 5 4 2" xfId="44298"/>
    <cellStyle name="Percent 2 2 2 4 5 4 3" xfId="44299"/>
    <cellStyle name="Percent 2 2 2 4 5 5" xfId="44300"/>
    <cellStyle name="Percent 2 2 2 4 5 5 2" xfId="44301"/>
    <cellStyle name="Percent 2 2 2 4 5 5 3" xfId="44302"/>
    <cellStyle name="Percent 2 2 2 4 5 6" xfId="44303"/>
    <cellStyle name="Percent 2 2 2 4 5 7" xfId="44304"/>
    <cellStyle name="Percent 2 2 2 4 6" xfId="44305"/>
    <cellStyle name="Percent 2 2 2 4 6 2" xfId="44306"/>
    <cellStyle name="Percent 2 2 2 4 6 3" xfId="44307"/>
    <cellStyle name="Percent 2 2 2 4 7" xfId="44308"/>
    <cellStyle name="Percent 2 2 2 4 7 2" xfId="44309"/>
    <cellStyle name="Percent 2 2 2 4 7 3" xfId="44310"/>
    <cellStyle name="Percent 2 2 2 4 8" xfId="44311"/>
    <cellStyle name="Percent 2 2 2 4 8 2" xfId="44312"/>
    <cellStyle name="Percent 2 2 2 4 8 3" xfId="44313"/>
    <cellStyle name="Percent 2 2 2 4 9" xfId="44314"/>
    <cellStyle name="Percent 2 2 2 4 9 2" xfId="44315"/>
    <cellStyle name="Percent 2 2 2 4 9 3" xfId="44316"/>
    <cellStyle name="Percent 2 2 2 5" xfId="44317"/>
    <cellStyle name="Percent 2 2 2 5 2" xfId="44318"/>
    <cellStyle name="Percent 2 2 2 5 2 2" xfId="44319"/>
    <cellStyle name="Percent 2 2 2 5 2 2 2" xfId="44320"/>
    <cellStyle name="Percent 2 2 2 5 2 2 3" xfId="44321"/>
    <cellStyle name="Percent 2 2 2 5 2 3" xfId="44322"/>
    <cellStyle name="Percent 2 2 2 5 2 3 2" xfId="44323"/>
    <cellStyle name="Percent 2 2 2 5 2 3 3" xfId="44324"/>
    <cellStyle name="Percent 2 2 2 5 2 4" xfId="44325"/>
    <cellStyle name="Percent 2 2 2 5 2 4 2" xfId="44326"/>
    <cellStyle name="Percent 2 2 2 5 2 4 3" xfId="44327"/>
    <cellStyle name="Percent 2 2 2 5 2 5" xfId="44328"/>
    <cellStyle name="Percent 2 2 2 5 2 5 2" xfId="44329"/>
    <cellStyle name="Percent 2 2 2 5 2 5 3" xfId="44330"/>
    <cellStyle name="Percent 2 2 2 5 2 6" xfId="44331"/>
    <cellStyle name="Percent 2 2 2 5 2 7" xfId="44332"/>
    <cellStyle name="Percent 2 2 2 5 3" xfId="44333"/>
    <cellStyle name="Percent 2 2 2 5 3 2" xfId="44334"/>
    <cellStyle name="Percent 2 2 2 5 3 3" xfId="44335"/>
    <cellStyle name="Percent 2 2 2 5 4" xfId="44336"/>
    <cellStyle name="Percent 2 2 2 5 4 2" xfId="44337"/>
    <cellStyle name="Percent 2 2 2 5 4 3" xfId="44338"/>
    <cellStyle name="Percent 2 2 2 5 5" xfId="44339"/>
    <cellStyle name="Percent 2 2 2 5 5 2" xfId="44340"/>
    <cellStyle name="Percent 2 2 2 5 5 3" xfId="44341"/>
    <cellStyle name="Percent 2 2 2 5 6" xfId="44342"/>
    <cellStyle name="Percent 2 2 2 5 6 2" xfId="44343"/>
    <cellStyle name="Percent 2 2 2 5 6 3" xfId="44344"/>
    <cellStyle name="Percent 2 2 2 5 7" xfId="44345"/>
    <cellStyle name="Percent 2 2 2 5 8" xfId="44346"/>
    <cellStyle name="Percent 2 2 2 6" xfId="44347"/>
    <cellStyle name="Percent 2 2 2 6 2" xfId="44348"/>
    <cellStyle name="Percent 2 2 2 6 2 2" xfId="44349"/>
    <cellStyle name="Percent 2 2 2 6 2 2 2" xfId="44350"/>
    <cellStyle name="Percent 2 2 2 6 2 2 3" xfId="44351"/>
    <cellStyle name="Percent 2 2 2 6 2 3" xfId="44352"/>
    <cellStyle name="Percent 2 2 2 6 2 3 2" xfId="44353"/>
    <cellStyle name="Percent 2 2 2 6 2 3 3" xfId="44354"/>
    <cellStyle name="Percent 2 2 2 6 2 4" xfId="44355"/>
    <cellStyle name="Percent 2 2 2 6 2 4 2" xfId="44356"/>
    <cellStyle name="Percent 2 2 2 6 2 4 3" xfId="44357"/>
    <cellStyle name="Percent 2 2 2 6 2 5" xfId="44358"/>
    <cellStyle name="Percent 2 2 2 6 2 5 2" xfId="44359"/>
    <cellStyle name="Percent 2 2 2 6 2 5 3" xfId="44360"/>
    <cellStyle name="Percent 2 2 2 6 2 6" xfId="44361"/>
    <cellStyle name="Percent 2 2 2 6 2 7" xfId="44362"/>
    <cellStyle name="Percent 2 2 2 6 3" xfId="44363"/>
    <cellStyle name="Percent 2 2 2 6 3 2" xfId="44364"/>
    <cellStyle name="Percent 2 2 2 6 3 3" xfId="44365"/>
    <cellStyle name="Percent 2 2 2 6 4" xfId="44366"/>
    <cellStyle name="Percent 2 2 2 6 4 2" xfId="44367"/>
    <cellStyle name="Percent 2 2 2 6 4 3" xfId="44368"/>
    <cellStyle name="Percent 2 2 2 6 5" xfId="44369"/>
    <cellStyle name="Percent 2 2 2 6 5 2" xfId="44370"/>
    <cellStyle name="Percent 2 2 2 6 5 3" xfId="44371"/>
    <cellStyle name="Percent 2 2 2 6 6" xfId="44372"/>
    <cellStyle name="Percent 2 2 2 6 6 2" xfId="44373"/>
    <cellStyle name="Percent 2 2 2 6 6 3" xfId="44374"/>
    <cellStyle name="Percent 2 2 2 6 7" xfId="44375"/>
    <cellStyle name="Percent 2 2 2 6 8" xfId="44376"/>
    <cellStyle name="Percent 2 2 2 7" xfId="44377"/>
    <cellStyle name="Percent 2 2 2 7 2" xfId="44378"/>
    <cellStyle name="Percent 2 2 2 7 2 2" xfId="44379"/>
    <cellStyle name="Percent 2 2 2 7 2 3" xfId="44380"/>
    <cellStyle name="Percent 2 2 2 7 3" xfId="44381"/>
    <cellStyle name="Percent 2 2 2 7 3 2" xfId="44382"/>
    <cellStyle name="Percent 2 2 2 7 3 3" xfId="44383"/>
    <cellStyle name="Percent 2 2 2 7 4" xfId="44384"/>
    <cellStyle name="Percent 2 2 2 7 4 2" xfId="44385"/>
    <cellStyle name="Percent 2 2 2 7 4 3" xfId="44386"/>
    <cellStyle name="Percent 2 2 2 7 5" xfId="44387"/>
    <cellStyle name="Percent 2 2 2 7 5 2" xfId="44388"/>
    <cellStyle name="Percent 2 2 2 7 5 3" xfId="44389"/>
    <cellStyle name="Percent 2 2 2 7 6" xfId="44390"/>
    <cellStyle name="Percent 2 2 2 7 7" xfId="44391"/>
    <cellStyle name="Percent 2 2 2 8" xfId="44392"/>
    <cellStyle name="Percent 2 2 2 8 2" xfId="44393"/>
    <cellStyle name="Percent 2 2 2 8 2 2" xfId="44394"/>
    <cellStyle name="Percent 2 2 2 8 2 3" xfId="44395"/>
    <cellStyle name="Percent 2 2 2 8 3" xfId="44396"/>
    <cellStyle name="Percent 2 2 2 8 3 2" xfId="44397"/>
    <cellStyle name="Percent 2 2 2 8 3 3" xfId="44398"/>
    <cellStyle name="Percent 2 2 2 8 4" xfId="44399"/>
    <cellStyle name="Percent 2 2 2 8 4 2" xfId="44400"/>
    <cellStyle name="Percent 2 2 2 8 4 3" xfId="44401"/>
    <cellStyle name="Percent 2 2 2 8 5" xfId="44402"/>
    <cellStyle name="Percent 2 2 2 8 5 2" xfId="44403"/>
    <cellStyle name="Percent 2 2 2 8 5 3" xfId="44404"/>
    <cellStyle name="Percent 2 2 2 8 6" xfId="44405"/>
    <cellStyle name="Percent 2 2 2 8 7" xfId="44406"/>
    <cellStyle name="Percent 2 2 2 9" xfId="44407"/>
    <cellStyle name="Percent 2 2 2 9 2" xfId="44408"/>
    <cellStyle name="Percent 2 2 2 9 2 2" xfId="44409"/>
    <cellStyle name="Percent 2 2 2 9 2 3" xfId="44410"/>
    <cellStyle name="Percent 2 2 2 9 3" xfId="44411"/>
    <cellStyle name="Percent 2 2 2 9 3 2" xfId="44412"/>
    <cellStyle name="Percent 2 2 2 9 3 3" xfId="44413"/>
    <cellStyle name="Percent 2 2 2 9 4" xfId="44414"/>
    <cellStyle name="Percent 2 2 2 9 4 2" xfId="44415"/>
    <cellStyle name="Percent 2 2 2 9 4 3" xfId="44416"/>
    <cellStyle name="Percent 2 2 2 9 5" xfId="44417"/>
    <cellStyle name="Percent 2 2 2 9 5 2" xfId="44418"/>
    <cellStyle name="Percent 2 2 2 9 5 3" xfId="44419"/>
    <cellStyle name="Percent 2 2 2 9 6" xfId="44420"/>
    <cellStyle name="Percent 2 2 2 9 7" xfId="44421"/>
    <cellStyle name="Percent 2 2 3" xfId="1342"/>
    <cellStyle name="Percent 2 2 3 10" xfId="44423"/>
    <cellStyle name="Percent 2 2 3 10 2" xfId="44424"/>
    <cellStyle name="Percent 2 2 3 10 3" xfId="44425"/>
    <cellStyle name="Percent 2 2 3 11" xfId="44426"/>
    <cellStyle name="Percent 2 2 3 11 2" xfId="44427"/>
    <cellStyle name="Percent 2 2 3 11 3" xfId="44428"/>
    <cellStyle name="Percent 2 2 3 12" xfId="44429"/>
    <cellStyle name="Percent 2 2 3 12 2" xfId="44430"/>
    <cellStyle name="Percent 2 2 3 12 3" xfId="44431"/>
    <cellStyle name="Percent 2 2 3 13" xfId="44432"/>
    <cellStyle name="Percent 2 2 3 13 2" xfId="44433"/>
    <cellStyle name="Percent 2 2 3 13 3" xfId="44434"/>
    <cellStyle name="Percent 2 2 3 14" xfId="44435"/>
    <cellStyle name="Percent 2 2 3 15" xfId="44436"/>
    <cellStyle name="Percent 2 2 3 16" xfId="44422"/>
    <cellStyle name="Percent 2 2 3 2" xfId="44437"/>
    <cellStyle name="Percent 2 2 3 2 10" xfId="44438"/>
    <cellStyle name="Percent 2 2 3 2 10 2" xfId="44439"/>
    <cellStyle name="Percent 2 2 3 2 10 3" xfId="44440"/>
    <cellStyle name="Percent 2 2 3 2 11" xfId="44441"/>
    <cellStyle name="Percent 2 2 3 2 11 2" xfId="44442"/>
    <cellStyle name="Percent 2 2 3 2 11 3" xfId="44443"/>
    <cellStyle name="Percent 2 2 3 2 12" xfId="44444"/>
    <cellStyle name="Percent 2 2 3 2 12 2" xfId="44445"/>
    <cellStyle name="Percent 2 2 3 2 12 3" xfId="44446"/>
    <cellStyle name="Percent 2 2 3 2 13" xfId="44447"/>
    <cellStyle name="Percent 2 2 3 2 14" xfId="44448"/>
    <cellStyle name="Percent 2 2 3 2 2" xfId="44449"/>
    <cellStyle name="Percent 2 2 3 2 2 10" xfId="44450"/>
    <cellStyle name="Percent 2 2 3 2 2 11" xfId="44451"/>
    <cellStyle name="Percent 2 2 3 2 2 2" xfId="44452"/>
    <cellStyle name="Percent 2 2 3 2 2 2 2" xfId="44453"/>
    <cellStyle name="Percent 2 2 3 2 2 2 2 2" xfId="44454"/>
    <cellStyle name="Percent 2 2 3 2 2 2 2 2 2" xfId="44455"/>
    <cellStyle name="Percent 2 2 3 2 2 2 2 2 3" xfId="44456"/>
    <cellStyle name="Percent 2 2 3 2 2 2 2 3" xfId="44457"/>
    <cellStyle name="Percent 2 2 3 2 2 2 2 3 2" xfId="44458"/>
    <cellStyle name="Percent 2 2 3 2 2 2 2 3 3" xfId="44459"/>
    <cellStyle name="Percent 2 2 3 2 2 2 2 4" xfId="44460"/>
    <cellStyle name="Percent 2 2 3 2 2 2 2 4 2" xfId="44461"/>
    <cellStyle name="Percent 2 2 3 2 2 2 2 4 3" xfId="44462"/>
    <cellStyle name="Percent 2 2 3 2 2 2 2 5" xfId="44463"/>
    <cellStyle name="Percent 2 2 3 2 2 2 2 5 2" xfId="44464"/>
    <cellStyle name="Percent 2 2 3 2 2 2 2 5 3" xfId="44465"/>
    <cellStyle name="Percent 2 2 3 2 2 2 2 6" xfId="44466"/>
    <cellStyle name="Percent 2 2 3 2 2 2 2 7" xfId="44467"/>
    <cellStyle name="Percent 2 2 3 2 2 2 3" xfId="44468"/>
    <cellStyle name="Percent 2 2 3 2 2 2 3 2" xfId="44469"/>
    <cellStyle name="Percent 2 2 3 2 2 2 3 3" xfId="44470"/>
    <cellStyle name="Percent 2 2 3 2 2 2 4" xfId="44471"/>
    <cellStyle name="Percent 2 2 3 2 2 2 4 2" xfId="44472"/>
    <cellStyle name="Percent 2 2 3 2 2 2 4 3" xfId="44473"/>
    <cellStyle name="Percent 2 2 3 2 2 2 5" xfId="44474"/>
    <cellStyle name="Percent 2 2 3 2 2 2 5 2" xfId="44475"/>
    <cellStyle name="Percent 2 2 3 2 2 2 5 3" xfId="44476"/>
    <cellStyle name="Percent 2 2 3 2 2 2 6" xfId="44477"/>
    <cellStyle name="Percent 2 2 3 2 2 2 6 2" xfId="44478"/>
    <cellStyle name="Percent 2 2 3 2 2 2 6 3" xfId="44479"/>
    <cellStyle name="Percent 2 2 3 2 2 2 7" xfId="44480"/>
    <cellStyle name="Percent 2 2 3 2 2 2 8" xfId="44481"/>
    <cellStyle name="Percent 2 2 3 2 2 3" xfId="44482"/>
    <cellStyle name="Percent 2 2 3 2 2 3 2" xfId="44483"/>
    <cellStyle name="Percent 2 2 3 2 2 3 2 2" xfId="44484"/>
    <cellStyle name="Percent 2 2 3 2 2 3 2 3" xfId="44485"/>
    <cellStyle name="Percent 2 2 3 2 2 3 3" xfId="44486"/>
    <cellStyle name="Percent 2 2 3 2 2 3 3 2" xfId="44487"/>
    <cellStyle name="Percent 2 2 3 2 2 3 3 3" xfId="44488"/>
    <cellStyle name="Percent 2 2 3 2 2 3 4" xfId="44489"/>
    <cellStyle name="Percent 2 2 3 2 2 3 4 2" xfId="44490"/>
    <cellStyle name="Percent 2 2 3 2 2 3 4 3" xfId="44491"/>
    <cellStyle name="Percent 2 2 3 2 2 3 5" xfId="44492"/>
    <cellStyle name="Percent 2 2 3 2 2 3 5 2" xfId="44493"/>
    <cellStyle name="Percent 2 2 3 2 2 3 5 3" xfId="44494"/>
    <cellStyle name="Percent 2 2 3 2 2 3 6" xfId="44495"/>
    <cellStyle name="Percent 2 2 3 2 2 3 7" xfId="44496"/>
    <cellStyle name="Percent 2 2 3 2 2 4" xfId="44497"/>
    <cellStyle name="Percent 2 2 3 2 2 4 2" xfId="44498"/>
    <cellStyle name="Percent 2 2 3 2 2 4 2 2" xfId="44499"/>
    <cellStyle name="Percent 2 2 3 2 2 4 2 3" xfId="44500"/>
    <cellStyle name="Percent 2 2 3 2 2 4 3" xfId="44501"/>
    <cellStyle name="Percent 2 2 3 2 2 4 3 2" xfId="44502"/>
    <cellStyle name="Percent 2 2 3 2 2 4 3 3" xfId="44503"/>
    <cellStyle name="Percent 2 2 3 2 2 4 4" xfId="44504"/>
    <cellStyle name="Percent 2 2 3 2 2 4 4 2" xfId="44505"/>
    <cellStyle name="Percent 2 2 3 2 2 4 4 3" xfId="44506"/>
    <cellStyle name="Percent 2 2 3 2 2 4 5" xfId="44507"/>
    <cellStyle name="Percent 2 2 3 2 2 4 5 2" xfId="44508"/>
    <cellStyle name="Percent 2 2 3 2 2 4 5 3" xfId="44509"/>
    <cellStyle name="Percent 2 2 3 2 2 4 6" xfId="44510"/>
    <cellStyle name="Percent 2 2 3 2 2 4 7" xfId="44511"/>
    <cellStyle name="Percent 2 2 3 2 2 5" xfId="44512"/>
    <cellStyle name="Percent 2 2 3 2 2 5 2" xfId="44513"/>
    <cellStyle name="Percent 2 2 3 2 2 5 2 2" xfId="44514"/>
    <cellStyle name="Percent 2 2 3 2 2 5 2 3" xfId="44515"/>
    <cellStyle name="Percent 2 2 3 2 2 5 3" xfId="44516"/>
    <cellStyle name="Percent 2 2 3 2 2 5 3 2" xfId="44517"/>
    <cellStyle name="Percent 2 2 3 2 2 5 3 3" xfId="44518"/>
    <cellStyle name="Percent 2 2 3 2 2 5 4" xfId="44519"/>
    <cellStyle name="Percent 2 2 3 2 2 5 4 2" xfId="44520"/>
    <cellStyle name="Percent 2 2 3 2 2 5 4 3" xfId="44521"/>
    <cellStyle name="Percent 2 2 3 2 2 5 5" xfId="44522"/>
    <cellStyle name="Percent 2 2 3 2 2 5 5 2" xfId="44523"/>
    <cellStyle name="Percent 2 2 3 2 2 5 5 3" xfId="44524"/>
    <cellStyle name="Percent 2 2 3 2 2 5 6" xfId="44525"/>
    <cellStyle name="Percent 2 2 3 2 2 5 7" xfId="44526"/>
    <cellStyle name="Percent 2 2 3 2 2 6" xfId="44527"/>
    <cellStyle name="Percent 2 2 3 2 2 6 2" xfId="44528"/>
    <cellStyle name="Percent 2 2 3 2 2 6 3" xfId="44529"/>
    <cellStyle name="Percent 2 2 3 2 2 7" xfId="44530"/>
    <cellStyle name="Percent 2 2 3 2 2 7 2" xfId="44531"/>
    <cellStyle name="Percent 2 2 3 2 2 7 3" xfId="44532"/>
    <cellStyle name="Percent 2 2 3 2 2 8" xfId="44533"/>
    <cellStyle name="Percent 2 2 3 2 2 8 2" xfId="44534"/>
    <cellStyle name="Percent 2 2 3 2 2 8 3" xfId="44535"/>
    <cellStyle name="Percent 2 2 3 2 2 9" xfId="44536"/>
    <cellStyle name="Percent 2 2 3 2 2 9 2" xfId="44537"/>
    <cellStyle name="Percent 2 2 3 2 2 9 3" xfId="44538"/>
    <cellStyle name="Percent 2 2 3 2 3" xfId="44539"/>
    <cellStyle name="Percent 2 2 3 2 3 2" xfId="44540"/>
    <cellStyle name="Percent 2 2 3 2 3 2 2" xfId="44541"/>
    <cellStyle name="Percent 2 2 3 2 3 2 2 2" xfId="44542"/>
    <cellStyle name="Percent 2 2 3 2 3 2 2 3" xfId="44543"/>
    <cellStyle name="Percent 2 2 3 2 3 2 3" xfId="44544"/>
    <cellStyle name="Percent 2 2 3 2 3 2 3 2" xfId="44545"/>
    <cellStyle name="Percent 2 2 3 2 3 2 3 3" xfId="44546"/>
    <cellStyle name="Percent 2 2 3 2 3 2 4" xfId="44547"/>
    <cellStyle name="Percent 2 2 3 2 3 2 4 2" xfId="44548"/>
    <cellStyle name="Percent 2 2 3 2 3 2 4 3" xfId="44549"/>
    <cellStyle name="Percent 2 2 3 2 3 2 5" xfId="44550"/>
    <cellStyle name="Percent 2 2 3 2 3 2 5 2" xfId="44551"/>
    <cellStyle name="Percent 2 2 3 2 3 2 5 3" xfId="44552"/>
    <cellStyle name="Percent 2 2 3 2 3 2 6" xfId="44553"/>
    <cellStyle name="Percent 2 2 3 2 3 2 7" xfId="44554"/>
    <cellStyle name="Percent 2 2 3 2 3 3" xfId="44555"/>
    <cellStyle name="Percent 2 2 3 2 3 3 2" xfId="44556"/>
    <cellStyle name="Percent 2 2 3 2 3 3 3" xfId="44557"/>
    <cellStyle name="Percent 2 2 3 2 3 4" xfId="44558"/>
    <cellStyle name="Percent 2 2 3 2 3 4 2" xfId="44559"/>
    <cellStyle name="Percent 2 2 3 2 3 4 3" xfId="44560"/>
    <cellStyle name="Percent 2 2 3 2 3 5" xfId="44561"/>
    <cellStyle name="Percent 2 2 3 2 3 5 2" xfId="44562"/>
    <cellStyle name="Percent 2 2 3 2 3 5 3" xfId="44563"/>
    <cellStyle name="Percent 2 2 3 2 3 6" xfId="44564"/>
    <cellStyle name="Percent 2 2 3 2 3 6 2" xfId="44565"/>
    <cellStyle name="Percent 2 2 3 2 3 6 3" xfId="44566"/>
    <cellStyle name="Percent 2 2 3 2 3 7" xfId="44567"/>
    <cellStyle name="Percent 2 2 3 2 3 8" xfId="44568"/>
    <cellStyle name="Percent 2 2 3 2 4" xfId="44569"/>
    <cellStyle name="Percent 2 2 3 2 4 2" xfId="44570"/>
    <cellStyle name="Percent 2 2 3 2 4 2 2" xfId="44571"/>
    <cellStyle name="Percent 2 2 3 2 4 2 2 2" xfId="44572"/>
    <cellStyle name="Percent 2 2 3 2 4 2 2 3" xfId="44573"/>
    <cellStyle name="Percent 2 2 3 2 4 2 3" xfId="44574"/>
    <cellStyle name="Percent 2 2 3 2 4 2 3 2" xfId="44575"/>
    <cellStyle name="Percent 2 2 3 2 4 2 3 3" xfId="44576"/>
    <cellStyle name="Percent 2 2 3 2 4 2 4" xfId="44577"/>
    <cellStyle name="Percent 2 2 3 2 4 2 4 2" xfId="44578"/>
    <cellStyle name="Percent 2 2 3 2 4 2 4 3" xfId="44579"/>
    <cellStyle name="Percent 2 2 3 2 4 2 5" xfId="44580"/>
    <cellStyle name="Percent 2 2 3 2 4 2 5 2" xfId="44581"/>
    <cellStyle name="Percent 2 2 3 2 4 2 5 3" xfId="44582"/>
    <cellStyle name="Percent 2 2 3 2 4 2 6" xfId="44583"/>
    <cellStyle name="Percent 2 2 3 2 4 2 7" xfId="44584"/>
    <cellStyle name="Percent 2 2 3 2 4 3" xfId="44585"/>
    <cellStyle name="Percent 2 2 3 2 4 3 2" xfId="44586"/>
    <cellStyle name="Percent 2 2 3 2 4 3 3" xfId="44587"/>
    <cellStyle name="Percent 2 2 3 2 4 4" xfId="44588"/>
    <cellStyle name="Percent 2 2 3 2 4 4 2" xfId="44589"/>
    <cellStyle name="Percent 2 2 3 2 4 4 3" xfId="44590"/>
    <cellStyle name="Percent 2 2 3 2 4 5" xfId="44591"/>
    <cellStyle name="Percent 2 2 3 2 4 5 2" xfId="44592"/>
    <cellStyle name="Percent 2 2 3 2 4 5 3" xfId="44593"/>
    <cellStyle name="Percent 2 2 3 2 4 6" xfId="44594"/>
    <cellStyle name="Percent 2 2 3 2 4 6 2" xfId="44595"/>
    <cellStyle name="Percent 2 2 3 2 4 6 3" xfId="44596"/>
    <cellStyle name="Percent 2 2 3 2 4 7" xfId="44597"/>
    <cellStyle name="Percent 2 2 3 2 4 8" xfId="44598"/>
    <cellStyle name="Percent 2 2 3 2 5" xfId="44599"/>
    <cellStyle name="Percent 2 2 3 2 5 2" xfId="44600"/>
    <cellStyle name="Percent 2 2 3 2 5 2 2" xfId="44601"/>
    <cellStyle name="Percent 2 2 3 2 5 2 3" xfId="44602"/>
    <cellStyle name="Percent 2 2 3 2 5 3" xfId="44603"/>
    <cellStyle name="Percent 2 2 3 2 5 3 2" xfId="44604"/>
    <cellStyle name="Percent 2 2 3 2 5 3 3" xfId="44605"/>
    <cellStyle name="Percent 2 2 3 2 5 4" xfId="44606"/>
    <cellStyle name="Percent 2 2 3 2 5 4 2" xfId="44607"/>
    <cellStyle name="Percent 2 2 3 2 5 4 3" xfId="44608"/>
    <cellStyle name="Percent 2 2 3 2 5 5" xfId="44609"/>
    <cellStyle name="Percent 2 2 3 2 5 5 2" xfId="44610"/>
    <cellStyle name="Percent 2 2 3 2 5 5 3" xfId="44611"/>
    <cellStyle name="Percent 2 2 3 2 5 6" xfId="44612"/>
    <cellStyle name="Percent 2 2 3 2 5 7" xfId="44613"/>
    <cellStyle name="Percent 2 2 3 2 6" xfId="44614"/>
    <cellStyle name="Percent 2 2 3 2 6 2" xfId="44615"/>
    <cellStyle name="Percent 2 2 3 2 6 2 2" xfId="44616"/>
    <cellStyle name="Percent 2 2 3 2 6 2 3" xfId="44617"/>
    <cellStyle name="Percent 2 2 3 2 6 3" xfId="44618"/>
    <cellStyle name="Percent 2 2 3 2 6 3 2" xfId="44619"/>
    <cellStyle name="Percent 2 2 3 2 6 3 3" xfId="44620"/>
    <cellStyle name="Percent 2 2 3 2 6 4" xfId="44621"/>
    <cellStyle name="Percent 2 2 3 2 6 4 2" xfId="44622"/>
    <cellStyle name="Percent 2 2 3 2 6 4 3" xfId="44623"/>
    <cellStyle name="Percent 2 2 3 2 6 5" xfId="44624"/>
    <cellStyle name="Percent 2 2 3 2 6 5 2" xfId="44625"/>
    <cellStyle name="Percent 2 2 3 2 6 5 3" xfId="44626"/>
    <cellStyle name="Percent 2 2 3 2 6 6" xfId="44627"/>
    <cellStyle name="Percent 2 2 3 2 6 7" xfId="44628"/>
    <cellStyle name="Percent 2 2 3 2 7" xfId="44629"/>
    <cellStyle name="Percent 2 2 3 2 7 2" xfId="44630"/>
    <cellStyle name="Percent 2 2 3 2 7 2 2" xfId="44631"/>
    <cellStyle name="Percent 2 2 3 2 7 2 3" xfId="44632"/>
    <cellStyle name="Percent 2 2 3 2 7 3" xfId="44633"/>
    <cellStyle name="Percent 2 2 3 2 7 3 2" xfId="44634"/>
    <cellStyle name="Percent 2 2 3 2 7 3 3" xfId="44635"/>
    <cellStyle name="Percent 2 2 3 2 7 4" xfId="44636"/>
    <cellStyle name="Percent 2 2 3 2 7 4 2" xfId="44637"/>
    <cellStyle name="Percent 2 2 3 2 7 4 3" xfId="44638"/>
    <cellStyle name="Percent 2 2 3 2 7 5" xfId="44639"/>
    <cellStyle name="Percent 2 2 3 2 7 5 2" xfId="44640"/>
    <cellStyle name="Percent 2 2 3 2 7 5 3" xfId="44641"/>
    <cellStyle name="Percent 2 2 3 2 7 6" xfId="44642"/>
    <cellStyle name="Percent 2 2 3 2 7 7" xfId="44643"/>
    <cellStyle name="Percent 2 2 3 2 8" xfId="44644"/>
    <cellStyle name="Percent 2 2 3 2 8 2" xfId="44645"/>
    <cellStyle name="Percent 2 2 3 2 8 2 2" xfId="44646"/>
    <cellStyle name="Percent 2 2 3 2 8 2 3" xfId="44647"/>
    <cellStyle name="Percent 2 2 3 2 8 3" xfId="44648"/>
    <cellStyle name="Percent 2 2 3 2 8 3 2" xfId="44649"/>
    <cellStyle name="Percent 2 2 3 2 8 3 3" xfId="44650"/>
    <cellStyle name="Percent 2 2 3 2 8 4" xfId="44651"/>
    <cellStyle name="Percent 2 2 3 2 8 4 2" xfId="44652"/>
    <cellStyle name="Percent 2 2 3 2 8 4 3" xfId="44653"/>
    <cellStyle name="Percent 2 2 3 2 8 5" xfId="44654"/>
    <cellStyle name="Percent 2 2 3 2 8 5 2" xfId="44655"/>
    <cellStyle name="Percent 2 2 3 2 8 5 3" xfId="44656"/>
    <cellStyle name="Percent 2 2 3 2 8 6" xfId="44657"/>
    <cellStyle name="Percent 2 2 3 2 8 7" xfId="44658"/>
    <cellStyle name="Percent 2 2 3 2 9" xfId="44659"/>
    <cellStyle name="Percent 2 2 3 2 9 2" xfId="44660"/>
    <cellStyle name="Percent 2 2 3 2 9 3" xfId="44661"/>
    <cellStyle name="Percent 2 2 3 3" xfId="44662"/>
    <cellStyle name="Percent 2 2 3 3 10" xfId="44663"/>
    <cellStyle name="Percent 2 2 3 3 11" xfId="44664"/>
    <cellStyle name="Percent 2 2 3 3 2" xfId="44665"/>
    <cellStyle name="Percent 2 2 3 3 2 2" xfId="44666"/>
    <cellStyle name="Percent 2 2 3 3 2 2 2" xfId="44667"/>
    <cellStyle name="Percent 2 2 3 3 2 2 2 2" xfId="44668"/>
    <cellStyle name="Percent 2 2 3 3 2 2 2 3" xfId="44669"/>
    <cellStyle name="Percent 2 2 3 3 2 2 3" xfId="44670"/>
    <cellStyle name="Percent 2 2 3 3 2 2 3 2" xfId="44671"/>
    <cellStyle name="Percent 2 2 3 3 2 2 3 3" xfId="44672"/>
    <cellStyle name="Percent 2 2 3 3 2 2 4" xfId="44673"/>
    <cellStyle name="Percent 2 2 3 3 2 2 4 2" xfId="44674"/>
    <cellStyle name="Percent 2 2 3 3 2 2 4 3" xfId="44675"/>
    <cellStyle name="Percent 2 2 3 3 2 2 5" xfId="44676"/>
    <cellStyle name="Percent 2 2 3 3 2 2 5 2" xfId="44677"/>
    <cellStyle name="Percent 2 2 3 3 2 2 5 3" xfId="44678"/>
    <cellStyle name="Percent 2 2 3 3 2 2 6" xfId="44679"/>
    <cellStyle name="Percent 2 2 3 3 2 2 7" xfId="44680"/>
    <cellStyle name="Percent 2 2 3 3 2 3" xfId="44681"/>
    <cellStyle name="Percent 2 2 3 3 2 3 2" xfId="44682"/>
    <cellStyle name="Percent 2 2 3 3 2 3 3" xfId="44683"/>
    <cellStyle name="Percent 2 2 3 3 2 4" xfId="44684"/>
    <cellStyle name="Percent 2 2 3 3 2 4 2" xfId="44685"/>
    <cellStyle name="Percent 2 2 3 3 2 4 3" xfId="44686"/>
    <cellStyle name="Percent 2 2 3 3 2 5" xfId="44687"/>
    <cellStyle name="Percent 2 2 3 3 2 5 2" xfId="44688"/>
    <cellStyle name="Percent 2 2 3 3 2 5 3" xfId="44689"/>
    <cellStyle name="Percent 2 2 3 3 2 6" xfId="44690"/>
    <cellStyle name="Percent 2 2 3 3 2 6 2" xfId="44691"/>
    <cellStyle name="Percent 2 2 3 3 2 6 3" xfId="44692"/>
    <cellStyle name="Percent 2 2 3 3 2 7" xfId="44693"/>
    <cellStyle name="Percent 2 2 3 3 2 8" xfId="44694"/>
    <cellStyle name="Percent 2 2 3 3 3" xfId="44695"/>
    <cellStyle name="Percent 2 2 3 3 3 2" xfId="44696"/>
    <cellStyle name="Percent 2 2 3 3 3 2 2" xfId="44697"/>
    <cellStyle name="Percent 2 2 3 3 3 2 3" xfId="44698"/>
    <cellStyle name="Percent 2 2 3 3 3 3" xfId="44699"/>
    <cellStyle name="Percent 2 2 3 3 3 3 2" xfId="44700"/>
    <cellStyle name="Percent 2 2 3 3 3 3 3" xfId="44701"/>
    <cellStyle name="Percent 2 2 3 3 3 4" xfId="44702"/>
    <cellStyle name="Percent 2 2 3 3 3 4 2" xfId="44703"/>
    <cellStyle name="Percent 2 2 3 3 3 4 3" xfId="44704"/>
    <cellStyle name="Percent 2 2 3 3 3 5" xfId="44705"/>
    <cellStyle name="Percent 2 2 3 3 3 5 2" xfId="44706"/>
    <cellStyle name="Percent 2 2 3 3 3 5 3" xfId="44707"/>
    <cellStyle name="Percent 2 2 3 3 3 6" xfId="44708"/>
    <cellStyle name="Percent 2 2 3 3 3 7" xfId="44709"/>
    <cellStyle name="Percent 2 2 3 3 4" xfId="44710"/>
    <cellStyle name="Percent 2 2 3 3 4 2" xfId="44711"/>
    <cellStyle name="Percent 2 2 3 3 4 2 2" xfId="44712"/>
    <cellStyle name="Percent 2 2 3 3 4 2 3" xfId="44713"/>
    <cellStyle name="Percent 2 2 3 3 4 3" xfId="44714"/>
    <cellStyle name="Percent 2 2 3 3 4 3 2" xfId="44715"/>
    <cellStyle name="Percent 2 2 3 3 4 3 3" xfId="44716"/>
    <cellStyle name="Percent 2 2 3 3 4 4" xfId="44717"/>
    <cellStyle name="Percent 2 2 3 3 4 4 2" xfId="44718"/>
    <cellStyle name="Percent 2 2 3 3 4 4 3" xfId="44719"/>
    <cellStyle name="Percent 2 2 3 3 4 5" xfId="44720"/>
    <cellStyle name="Percent 2 2 3 3 4 5 2" xfId="44721"/>
    <cellStyle name="Percent 2 2 3 3 4 5 3" xfId="44722"/>
    <cellStyle name="Percent 2 2 3 3 4 6" xfId="44723"/>
    <cellStyle name="Percent 2 2 3 3 4 7" xfId="44724"/>
    <cellStyle name="Percent 2 2 3 3 5" xfId="44725"/>
    <cellStyle name="Percent 2 2 3 3 5 2" xfId="44726"/>
    <cellStyle name="Percent 2 2 3 3 5 2 2" xfId="44727"/>
    <cellStyle name="Percent 2 2 3 3 5 2 3" xfId="44728"/>
    <cellStyle name="Percent 2 2 3 3 5 3" xfId="44729"/>
    <cellStyle name="Percent 2 2 3 3 5 3 2" xfId="44730"/>
    <cellStyle name="Percent 2 2 3 3 5 3 3" xfId="44731"/>
    <cellStyle name="Percent 2 2 3 3 5 4" xfId="44732"/>
    <cellStyle name="Percent 2 2 3 3 5 4 2" xfId="44733"/>
    <cellStyle name="Percent 2 2 3 3 5 4 3" xfId="44734"/>
    <cellStyle name="Percent 2 2 3 3 5 5" xfId="44735"/>
    <cellStyle name="Percent 2 2 3 3 5 5 2" xfId="44736"/>
    <cellStyle name="Percent 2 2 3 3 5 5 3" xfId="44737"/>
    <cellStyle name="Percent 2 2 3 3 5 6" xfId="44738"/>
    <cellStyle name="Percent 2 2 3 3 5 7" xfId="44739"/>
    <cellStyle name="Percent 2 2 3 3 6" xfId="44740"/>
    <cellStyle name="Percent 2 2 3 3 6 2" xfId="44741"/>
    <cellStyle name="Percent 2 2 3 3 6 3" xfId="44742"/>
    <cellStyle name="Percent 2 2 3 3 7" xfId="44743"/>
    <cellStyle name="Percent 2 2 3 3 7 2" xfId="44744"/>
    <cellStyle name="Percent 2 2 3 3 7 3" xfId="44745"/>
    <cellStyle name="Percent 2 2 3 3 8" xfId="44746"/>
    <cellStyle name="Percent 2 2 3 3 8 2" xfId="44747"/>
    <cellStyle name="Percent 2 2 3 3 8 3" xfId="44748"/>
    <cellStyle name="Percent 2 2 3 3 9" xfId="44749"/>
    <cellStyle name="Percent 2 2 3 3 9 2" xfId="44750"/>
    <cellStyle name="Percent 2 2 3 3 9 3" xfId="44751"/>
    <cellStyle name="Percent 2 2 3 4" xfId="44752"/>
    <cellStyle name="Percent 2 2 3 4 2" xfId="44753"/>
    <cellStyle name="Percent 2 2 3 4 2 2" xfId="44754"/>
    <cellStyle name="Percent 2 2 3 4 2 2 2" xfId="44755"/>
    <cellStyle name="Percent 2 2 3 4 2 2 3" xfId="44756"/>
    <cellStyle name="Percent 2 2 3 4 2 3" xfId="44757"/>
    <cellStyle name="Percent 2 2 3 4 2 3 2" xfId="44758"/>
    <cellStyle name="Percent 2 2 3 4 2 3 3" xfId="44759"/>
    <cellStyle name="Percent 2 2 3 4 2 4" xfId="44760"/>
    <cellStyle name="Percent 2 2 3 4 2 4 2" xfId="44761"/>
    <cellStyle name="Percent 2 2 3 4 2 4 3" xfId="44762"/>
    <cellStyle name="Percent 2 2 3 4 2 5" xfId="44763"/>
    <cellStyle name="Percent 2 2 3 4 2 5 2" xfId="44764"/>
    <cellStyle name="Percent 2 2 3 4 2 5 3" xfId="44765"/>
    <cellStyle name="Percent 2 2 3 4 2 6" xfId="44766"/>
    <cellStyle name="Percent 2 2 3 4 2 7" xfId="44767"/>
    <cellStyle name="Percent 2 2 3 4 3" xfId="44768"/>
    <cellStyle name="Percent 2 2 3 4 3 2" xfId="44769"/>
    <cellStyle name="Percent 2 2 3 4 3 3" xfId="44770"/>
    <cellStyle name="Percent 2 2 3 4 4" xfId="44771"/>
    <cellStyle name="Percent 2 2 3 4 4 2" xfId="44772"/>
    <cellStyle name="Percent 2 2 3 4 4 3" xfId="44773"/>
    <cellStyle name="Percent 2 2 3 4 5" xfId="44774"/>
    <cellStyle name="Percent 2 2 3 4 5 2" xfId="44775"/>
    <cellStyle name="Percent 2 2 3 4 5 3" xfId="44776"/>
    <cellStyle name="Percent 2 2 3 4 6" xfId="44777"/>
    <cellStyle name="Percent 2 2 3 4 6 2" xfId="44778"/>
    <cellStyle name="Percent 2 2 3 4 6 3" xfId="44779"/>
    <cellStyle name="Percent 2 2 3 4 7" xfId="44780"/>
    <cellStyle name="Percent 2 2 3 4 8" xfId="44781"/>
    <cellStyle name="Percent 2 2 3 5" xfId="44782"/>
    <cellStyle name="Percent 2 2 3 5 2" xfId="44783"/>
    <cellStyle name="Percent 2 2 3 5 2 2" xfId="44784"/>
    <cellStyle name="Percent 2 2 3 5 2 2 2" xfId="44785"/>
    <cellStyle name="Percent 2 2 3 5 2 2 3" xfId="44786"/>
    <cellStyle name="Percent 2 2 3 5 2 3" xfId="44787"/>
    <cellStyle name="Percent 2 2 3 5 2 3 2" xfId="44788"/>
    <cellStyle name="Percent 2 2 3 5 2 3 3" xfId="44789"/>
    <cellStyle name="Percent 2 2 3 5 2 4" xfId="44790"/>
    <cellStyle name="Percent 2 2 3 5 2 4 2" xfId="44791"/>
    <cellStyle name="Percent 2 2 3 5 2 4 3" xfId="44792"/>
    <cellStyle name="Percent 2 2 3 5 2 5" xfId="44793"/>
    <cellStyle name="Percent 2 2 3 5 2 5 2" xfId="44794"/>
    <cellStyle name="Percent 2 2 3 5 2 5 3" xfId="44795"/>
    <cellStyle name="Percent 2 2 3 5 2 6" xfId="44796"/>
    <cellStyle name="Percent 2 2 3 5 2 7" xfId="44797"/>
    <cellStyle name="Percent 2 2 3 5 3" xfId="44798"/>
    <cellStyle name="Percent 2 2 3 5 3 2" xfId="44799"/>
    <cellStyle name="Percent 2 2 3 5 3 3" xfId="44800"/>
    <cellStyle name="Percent 2 2 3 5 4" xfId="44801"/>
    <cellStyle name="Percent 2 2 3 5 4 2" xfId="44802"/>
    <cellStyle name="Percent 2 2 3 5 4 3" xfId="44803"/>
    <cellStyle name="Percent 2 2 3 5 5" xfId="44804"/>
    <cellStyle name="Percent 2 2 3 5 5 2" xfId="44805"/>
    <cellStyle name="Percent 2 2 3 5 5 3" xfId="44806"/>
    <cellStyle name="Percent 2 2 3 5 6" xfId="44807"/>
    <cellStyle name="Percent 2 2 3 5 6 2" xfId="44808"/>
    <cellStyle name="Percent 2 2 3 5 6 3" xfId="44809"/>
    <cellStyle name="Percent 2 2 3 5 7" xfId="44810"/>
    <cellStyle name="Percent 2 2 3 5 8" xfId="44811"/>
    <cellStyle name="Percent 2 2 3 6" xfId="44812"/>
    <cellStyle name="Percent 2 2 3 6 2" xfId="44813"/>
    <cellStyle name="Percent 2 2 3 6 2 2" xfId="44814"/>
    <cellStyle name="Percent 2 2 3 6 2 3" xfId="44815"/>
    <cellStyle name="Percent 2 2 3 6 3" xfId="44816"/>
    <cellStyle name="Percent 2 2 3 6 3 2" xfId="44817"/>
    <cellStyle name="Percent 2 2 3 6 3 3" xfId="44818"/>
    <cellStyle name="Percent 2 2 3 6 4" xfId="44819"/>
    <cellStyle name="Percent 2 2 3 6 4 2" xfId="44820"/>
    <cellStyle name="Percent 2 2 3 6 4 3" xfId="44821"/>
    <cellStyle name="Percent 2 2 3 6 5" xfId="44822"/>
    <cellStyle name="Percent 2 2 3 6 5 2" xfId="44823"/>
    <cellStyle name="Percent 2 2 3 6 5 3" xfId="44824"/>
    <cellStyle name="Percent 2 2 3 6 6" xfId="44825"/>
    <cellStyle name="Percent 2 2 3 6 7" xfId="44826"/>
    <cellStyle name="Percent 2 2 3 7" xfId="44827"/>
    <cellStyle name="Percent 2 2 3 7 2" xfId="44828"/>
    <cellStyle name="Percent 2 2 3 7 2 2" xfId="44829"/>
    <cellStyle name="Percent 2 2 3 7 2 3" xfId="44830"/>
    <cellStyle name="Percent 2 2 3 7 3" xfId="44831"/>
    <cellStyle name="Percent 2 2 3 7 3 2" xfId="44832"/>
    <cellStyle name="Percent 2 2 3 7 3 3" xfId="44833"/>
    <cellStyle name="Percent 2 2 3 7 4" xfId="44834"/>
    <cellStyle name="Percent 2 2 3 7 4 2" xfId="44835"/>
    <cellStyle name="Percent 2 2 3 7 4 3" xfId="44836"/>
    <cellStyle name="Percent 2 2 3 7 5" xfId="44837"/>
    <cellStyle name="Percent 2 2 3 7 5 2" xfId="44838"/>
    <cellStyle name="Percent 2 2 3 7 5 3" xfId="44839"/>
    <cellStyle name="Percent 2 2 3 7 6" xfId="44840"/>
    <cellStyle name="Percent 2 2 3 7 7" xfId="44841"/>
    <cellStyle name="Percent 2 2 3 8" xfId="44842"/>
    <cellStyle name="Percent 2 2 3 8 2" xfId="44843"/>
    <cellStyle name="Percent 2 2 3 8 2 2" xfId="44844"/>
    <cellStyle name="Percent 2 2 3 8 2 3" xfId="44845"/>
    <cellStyle name="Percent 2 2 3 8 3" xfId="44846"/>
    <cellStyle name="Percent 2 2 3 8 3 2" xfId="44847"/>
    <cellStyle name="Percent 2 2 3 8 3 3" xfId="44848"/>
    <cellStyle name="Percent 2 2 3 8 4" xfId="44849"/>
    <cellStyle name="Percent 2 2 3 8 4 2" xfId="44850"/>
    <cellStyle name="Percent 2 2 3 8 4 3" xfId="44851"/>
    <cellStyle name="Percent 2 2 3 8 5" xfId="44852"/>
    <cellStyle name="Percent 2 2 3 8 5 2" xfId="44853"/>
    <cellStyle name="Percent 2 2 3 8 5 3" xfId="44854"/>
    <cellStyle name="Percent 2 2 3 8 6" xfId="44855"/>
    <cellStyle name="Percent 2 2 3 8 7" xfId="44856"/>
    <cellStyle name="Percent 2 2 3 9" xfId="44857"/>
    <cellStyle name="Percent 2 2 3 9 2" xfId="44858"/>
    <cellStyle name="Percent 2 2 3 9 2 2" xfId="44859"/>
    <cellStyle name="Percent 2 2 3 9 2 3" xfId="44860"/>
    <cellStyle name="Percent 2 2 3 9 3" xfId="44861"/>
    <cellStyle name="Percent 2 2 3 9 3 2" xfId="44862"/>
    <cellStyle name="Percent 2 2 3 9 3 3" xfId="44863"/>
    <cellStyle name="Percent 2 2 3 9 4" xfId="44864"/>
    <cellStyle name="Percent 2 2 3 9 4 2" xfId="44865"/>
    <cellStyle name="Percent 2 2 3 9 4 3" xfId="44866"/>
    <cellStyle name="Percent 2 2 3 9 5" xfId="44867"/>
    <cellStyle name="Percent 2 2 3 9 5 2" xfId="44868"/>
    <cellStyle name="Percent 2 2 3 9 5 3" xfId="44869"/>
    <cellStyle name="Percent 2 2 3 9 6" xfId="44870"/>
    <cellStyle name="Percent 2 2 3 9 7" xfId="44871"/>
    <cellStyle name="Percent 2 2 4" xfId="1343"/>
    <cellStyle name="Percent 2 2 4 10" xfId="44872"/>
    <cellStyle name="Percent 2 2 4 10 2" xfId="44873"/>
    <cellStyle name="Percent 2 2 4 10 3" xfId="44874"/>
    <cellStyle name="Percent 2 2 4 11" xfId="44875"/>
    <cellStyle name="Percent 2 2 4 11 2" xfId="44876"/>
    <cellStyle name="Percent 2 2 4 11 3" xfId="44877"/>
    <cellStyle name="Percent 2 2 4 12" xfId="44878"/>
    <cellStyle name="Percent 2 2 4 12 2" xfId="44879"/>
    <cellStyle name="Percent 2 2 4 12 3" xfId="44880"/>
    <cellStyle name="Percent 2 2 4 13" xfId="44881"/>
    <cellStyle name="Percent 2 2 4 14" xfId="44882"/>
    <cellStyle name="Percent 2 2 4 2" xfId="1344"/>
    <cellStyle name="Percent 2 2 4 2 10" xfId="44883"/>
    <cellStyle name="Percent 2 2 4 2 11" xfId="44884"/>
    <cellStyle name="Percent 2 2 4 2 2" xfId="1345"/>
    <cellStyle name="Percent 2 2 4 2 2 2" xfId="44885"/>
    <cellStyle name="Percent 2 2 4 2 2 2 2" xfId="44886"/>
    <cellStyle name="Percent 2 2 4 2 2 2 2 2" xfId="44887"/>
    <cellStyle name="Percent 2 2 4 2 2 2 2 3" xfId="44888"/>
    <cellStyle name="Percent 2 2 4 2 2 2 3" xfId="44889"/>
    <cellStyle name="Percent 2 2 4 2 2 2 3 2" xfId="44890"/>
    <cellStyle name="Percent 2 2 4 2 2 2 3 3" xfId="44891"/>
    <cellStyle name="Percent 2 2 4 2 2 2 4" xfId="44892"/>
    <cellStyle name="Percent 2 2 4 2 2 2 4 2" xfId="44893"/>
    <cellStyle name="Percent 2 2 4 2 2 2 4 3" xfId="44894"/>
    <cellStyle name="Percent 2 2 4 2 2 2 5" xfId="44895"/>
    <cellStyle name="Percent 2 2 4 2 2 2 5 2" xfId="44896"/>
    <cellStyle name="Percent 2 2 4 2 2 2 5 3" xfId="44897"/>
    <cellStyle name="Percent 2 2 4 2 2 2 6" xfId="44898"/>
    <cellStyle name="Percent 2 2 4 2 2 2 7" xfId="44899"/>
    <cellStyle name="Percent 2 2 4 2 2 3" xfId="44900"/>
    <cellStyle name="Percent 2 2 4 2 2 3 2" xfId="44901"/>
    <cellStyle name="Percent 2 2 4 2 2 3 3" xfId="44902"/>
    <cellStyle name="Percent 2 2 4 2 2 4" xfId="44903"/>
    <cellStyle name="Percent 2 2 4 2 2 4 2" xfId="44904"/>
    <cellStyle name="Percent 2 2 4 2 2 4 3" xfId="44905"/>
    <cellStyle name="Percent 2 2 4 2 2 5" xfId="44906"/>
    <cellStyle name="Percent 2 2 4 2 2 5 2" xfId="44907"/>
    <cellStyle name="Percent 2 2 4 2 2 5 3" xfId="44908"/>
    <cellStyle name="Percent 2 2 4 2 2 6" xfId="44909"/>
    <cellStyle name="Percent 2 2 4 2 2 6 2" xfId="44910"/>
    <cellStyle name="Percent 2 2 4 2 2 6 3" xfId="44911"/>
    <cellStyle name="Percent 2 2 4 2 2 7" xfId="44912"/>
    <cellStyle name="Percent 2 2 4 2 2 8" xfId="44913"/>
    <cellStyle name="Percent 2 2 4 2 3" xfId="44914"/>
    <cellStyle name="Percent 2 2 4 2 3 2" xfId="44915"/>
    <cellStyle name="Percent 2 2 4 2 3 2 2" xfId="44916"/>
    <cellStyle name="Percent 2 2 4 2 3 2 3" xfId="44917"/>
    <cellStyle name="Percent 2 2 4 2 3 3" xfId="44918"/>
    <cellStyle name="Percent 2 2 4 2 3 3 2" xfId="44919"/>
    <cellStyle name="Percent 2 2 4 2 3 3 3" xfId="44920"/>
    <cellStyle name="Percent 2 2 4 2 3 4" xfId="44921"/>
    <cellStyle name="Percent 2 2 4 2 3 4 2" xfId="44922"/>
    <cellStyle name="Percent 2 2 4 2 3 4 3" xfId="44923"/>
    <cellStyle name="Percent 2 2 4 2 3 5" xfId="44924"/>
    <cellStyle name="Percent 2 2 4 2 3 5 2" xfId="44925"/>
    <cellStyle name="Percent 2 2 4 2 3 5 3" xfId="44926"/>
    <cellStyle name="Percent 2 2 4 2 3 6" xfId="44927"/>
    <cellStyle name="Percent 2 2 4 2 3 7" xfId="44928"/>
    <cellStyle name="Percent 2 2 4 2 4" xfId="44929"/>
    <cellStyle name="Percent 2 2 4 2 4 2" xfId="44930"/>
    <cellStyle name="Percent 2 2 4 2 4 2 2" xfId="44931"/>
    <cellStyle name="Percent 2 2 4 2 4 2 3" xfId="44932"/>
    <cellStyle name="Percent 2 2 4 2 4 3" xfId="44933"/>
    <cellStyle name="Percent 2 2 4 2 4 3 2" xfId="44934"/>
    <cellStyle name="Percent 2 2 4 2 4 3 3" xfId="44935"/>
    <cellStyle name="Percent 2 2 4 2 4 4" xfId="44936"/>
    <cellStyle name="Percent 2 2 4 2 4 4 2" xfId="44937"/>
    <cellStyle name="Percent 2 2 4 2 4 4 3" xfId="44938"/>
    <cellStyle name="Percent 2 2 4 2 4 5" xfId="44939"/>
    <cellStyle name="Percent 2 2 4 2 4 5 2" xfId="44940"/>
    <cellStyle name="Percent 2 2 4 2 4 5 3" xfId="44941"/>
    <cellStyle name="Percent 2 2 4 2 4 6" xfId="44942"/>
    <cellStyle name="Percent 2 2 4 2 4 7" xfId="44943"/>
    <cellStyle name="Percent 2 2 4 2 5" xfId="44944"/>
    <cellStyle name="Percent 2 2 4 2 5 2" xfId="44945"/>
    <cellStyle name="Percent 2 2 4 2 5 2 2" xfId="44946"/>
    <cellStyle name="Percent 2 2 4 2 5 2 3" xfId="44947"/>
    <cellStyle name="Percent 2 2 4 2 5 3" xfId="44948"/>
    <cellStyle name="Percent 2 2 4 2 5 3 2" xfId="44949"/>
    <cellStyle name="Percent 2 2 4 2 5 3 3" xfId="44950"/>
    <cellStyle name="Percent 2 2 4 2 5 4" xfId="44951"/>
    <cellStyle name="Percent 2 2 4 2 5 4 2" xfId="44952"/>
    <cellStyle name="Percent 2 2 4 2 5 4 3" xfId="44953"/>
    <cellStyle name="Percent 2 2 4 2 5 5" xfId="44954"/>
    <cellStyle name="Percent 2 2 4 2 5 5 2" xfId="44955"/>
    <cellStyle name="Percent 2 2 4 2 5 5 3" xfId="44956"/>
    <cellStyle name="Percent 2 2 4 2 5 6" xfId="44957"/>
    <cellStyle name="Percent 2 2 4 2 5 7" xfId="44958"/>
    <cellStyle name="Percent 2 2 4 2 6" xfId="44959"/>
    <cellStyle name="Percent 2 2 4 2 6 2" xfId="44960"/>
    <cellStyle name="Percent 2 2 4 2 6 3" xfId="44961"/>
    <cellStyle name="Percent 2 2 4 2 7" xfId="44962"/>
    <cellStyle name="Percent 2 2 4 2 7 2" xfId="44963"/>
    <cellStyle name="Percent 2 2 4 2 7 3" xfId="44964"/>
    <cellStyle name="Percent 2 2 4 2 8" xfId="44965"/>
    <cellStyle name="Percent 2 2 4 2 8 2" xfId="44966"/>
    <cellStyle name="Percent 2 2 4 2 8 3" xfId="44967"/>
    <cellStyle name="Percent 2 2 4 2 9" xfId="44968"/>
    <cellStyle name="Percent 2 2 4 2 9 2" xfId="44969"/>
    <cellStyle name="Percent 2 2 4 2 9 3" xfId="44970"/>
    <cellStyle name="Percent 2 2 4 3" xfId="1346"/>
    <cellStyle name="Percent 2 2 4 3 2" xfId="44971"/>
    <cellStyle name="Percent 2 2 4 3 2 2" xfId="44972"/>
    <cellStyle name="Percent 2 2 4 3 2 2 2" xfId="44973"/>
    <cellStyle name="Percent 2 2 4 3 2 2 3" xfId="44974"/>
    <cellStyle name="Percent 2 2 4 3 2 3" xfId="44975"/>
    <cellStyle name="Percent 2 2 4 3 2 3 2" xfId="44976"/>
    <cellStyle name="Percent 2 2 4 3 2 3 3" xfId="44977"/>
    <cellStyle name="Percent 2 2 4 3 2 4" xfId="44978"/>
    <cellStyle name="Percent 2 2 4 3 2 4 2" xfId="44979"/>
    <cellStyle name="Percent 2 2 4 3 2 4 3" xfId="44980"/>
    <cellStyle name="Percent 2 2 4 3 2 5" xfId="44981"/>
    <cellStyle name="Percent 2 2 4 3 2 5 2" xfId="44982"/>
    <cellStyle name="Percent 2 2 4 3 2 5 3" xfId="44983"/>
    <cellStyle name="Percent 2 2 4 3 2 6" xfId="44984"/>
    <cellStyle name="Percent 2 2 4 3 2 7" xfId="44985"/>
    <cellStyle name="Percent 2 2 4 3 3" xfId="44986"/>
    <cellStyle name="Percent 2 2 4 3 3 2" xfId="44987"/>
    <cellStyle name="Percent 2 2 4 3 3 3" xfId="44988"/>
    <cellStyle name="Percent 2 2 4 3 4" xfId="44989"/>
    <cellStyle name="Percent 2 2 4 3 4 2" xfId="44990"/>
    <cellStyle name="Percent 2 2 4 3 4 3" xfId="44991"/>
    <cellStyle name="Percent 2 2 4 3 5" xfId="44992"/>
    <cellStyle name="Percent 2 2 4 3 5 2" xfId="44993"/>
    <cellStyle name="Percent 2 2 4 3 5 3" xfId="44994"/>
    <cellStyle name="Percent 2 2 4 3 6" xfId="44995"/>
    <cellStyle name="Percent 2 2 4 3 6 2" xfId="44996"/>
    <cellStyle name="Percent 2 2 4 3 6 3" xfId="44997"/>
    <cellStyle name="Percent 2 2 4 3 7" xfId="44998"/>
    <cellStyle name="Percent 2 2 4 3 8" xfId="44999"/>
    <cellStyle name="Percent 2 2 4 4" xfId="45000"/>
    <cellStyle name="Percent 2 2 4 4 2" xfId="45001"/>
    <cellStyle name="Percent 2 2 4 4 2 2" xfId="45002"/>
    <cellStyle name="Percent 2 2 4 4 2 2 2" xfId="45003"/>
    <cellStyle name="Percent 2 2 4 4 2 2 3" xfId="45004"/>
    <cellStyle name="Percent 2 2 4 4 2 3" xfId="45005"/>
    <cellStyle name="Percent 2 2 4 4 2 3 2" xfId="45006"/>
    <cellStyle name="Percent 2 2 4 4 2 3 3" xfId="45007"/>
    <cellStyle name="Percent 2 2 4 4 2 4" xfId="45008"/>
    <cellStyle name="Percent 2 2 4 4 2 4 2" xfId="45009"/>
    <cellStyle name="Percent 2 2 4 4 2 4 3" xfId="45010"/>
    <cellStyle name="Percent 2 2 4 4 2 5" xfId="45011"/>
    <cellStyle name="Percent 2 2 4 4 2 5 2" xfId="45012"/>
    <cellStyle name="Percent 2 2 4 4 2 5 3" xfId="45013"/>
    <cellStyle name="Percent 2 2 4 4 2 6" xfId="45014"/>
    <cellStyle name="Percent 2 2 4 4 2 7" xfId="45015"/>
    <cellStyle name="Percent 2 2 4 4 3" xfId="45016"/>
    <cellStyle name="Percent 2 2 4 4 3 2" xfId="45017"/>
    <cellStyle name="Percent 2 2 4 4 3 3" xfId="45018"/>
    <cellStyle name="Percent 2 2 4 4 4" xfId="45019"/>
    <cellStyle name="Percent 2 2 4 4 4 2" xfId="45020"/>
    <cellStyle name="Percent 2 2 4 4 4 3" xfId="45021"/>
    <cellStyle name="Percent 2 2 4 4 5" xfId="45022"/>
    <cellStyle name="Percent 2 2 4 4 5 2" xfId="45023"/>
    <cellStyle name="Percent 2 2 4 4 5 3" xfId="45024"/>
    <cellStyle name="Percent 2 2 4 4 6" xfId="45025"/>
    <cellStyle name="Percent 2 2 4 4 6 2" xfId="45026"/>
    <cellStyle name="Percent 2 2 4 4 6 3" xfId="45027"/>
    <cellStyle name="Percent 2 2 4 4 7" xfId="45028"/>
    <cellStyle name="Percent 2 2 4 4 8" xfId="45029"/>
    <cellStyle name="Percent 2 2 4 5" xfId="45030"/>
    <cellStyle name="Percent 2 2 4 5 2" xfId="45031"/>
    <cellStyle name="Percent 2 2 4 5 2 2" xfId="45032"/>
    <cellStyle name="Percent 2 2 4 5 2 3" xfId="45033"/>
    <cellStyle name="Percent 2 2 4 5 3" xfId="45034"/>
    <cellStyle name="Percent 2 2 4 5 3 2" xfId="45035"/>
    <cellStyle name="Percent 2 2 4 5 3 3" xfId="45036"/>
    <cellStyle name="Percent 2 2 4 5 4" xfId="45037"/>
    <cellStyle name="Percent 2 2 4 5 4 2" xfId="45038"/>
    <cellStyle name="Percent 2 2 4 5 4 3" xfId="45039"/>
    <cellStyle name="Percent 2 2 4 5 5" xfId="45040"/>
    <cellStyle name="Percent 2 2 4 5 5 2" xfId="45041"/>
    <cellStyle name="Percent 2 2 4 5 5 3" xfId="45042"/>
    <cellStyle name="Percent 2 2 4 5 6" xfId="45043"/>
    <cellStyle name="Percent 2 2 4 5 7" xfId="45044"/>
    <cellStyle name="Percent 2 2 4 6" xfId="45045"/>
    <cellStyle name="Percent 2 2 4 6 2" xfId="45046"/>
    <cellStyle name="Percent 2 2 4 6 2 2" xfId="45047"/>
    <cellStyle name="Percent 2 2 4 6 2 3" xfId="45048"/>
    <cellStyle name="Percent 2 2 4 6 3" xfId="45049"/>
    <cellStyle name="Percent 2 2 4 6 3 2" xfId="45050"/>
    <cellStyle name="Percent 2 2 4 6 3 3" xfId="45051"/>
    <cellStyle name="Percent 2 2 4 6 4" xfId="45052"/>
    <cellStyle name="Percent 2 2 4 6 4 2" xfId="45053"/>
    <cellStyle name="Percent 2 2 4 6 4 3" xfId="45054"/>
    <cellStyle name="Percent 2 2 4 6 5" xfId="45055"/>
    <cellStyle name="Percent 2 2 4 6 5 2" xfId="45056"/>
    <cellStyle name="Percent 2 2 4 6 5 3" xfId="45057"/>
    <cellStyle name="Percent 2 2 4 6 6" xfId="45058"/>
    <cellStyle name="Percent 2 2 4 6 7" xfId="45059"/>
    <cellStyle name="Percent 2 2 4 7" xfId="45060"/>
    <cellStyle name="Percent 2 2 4 7 2" xfId="45061"/>
    <cellStyle name="Percent 2 2 4 7 2 2" xfId="45062"/>
    <cellStyle name="Percent 2 2 4 7 2 3" xfId="45063"/>
    <cellStyle name="Percent 2 2 4 7 3" xfId="45064"/>
    <cellStyle name="Percent 2 2 4 7 3 2" xfId="45065"/>
    <cellStyle name="Percent 2 2 4 7 3 3" xfId="45066"/>
    <cellStyle name="Percent 2 2 4 7 4" xfId="45067"/>
    <cellStyle name="Percent 2 2 4 7 4 2" xfId="45068"/>
    <cellStyle name="Percent 2 2 4 7 4 3" xfId="45069"/>
    <cellStyle name="Percent 2 2 4 7 5" xfId="45070"/>
    <cellStyle name="Percent 2 2 4 7 5 2" xfId="45071"/>
    <cellStyle name="Percent 2 2 4 7 5 3" xfId="45072"/>
    <cellStyle name="Percent 2 2 4 7 6" xfId="45073"/>
    <cellStyle name="Percent 2 2 4 7 7" xfId="45074"/>
    <cellStyle name="Percent 2 2 4 8" xfId="45075"/>
    <cellStyle name="Percent 2 2 4 8 2" xfId="45076"/>
    <cellStyle name="Percent 2 2 4 8 2 2" xfId="45077"/>
    <cellStyle name="Percent 2 2 4 8 2 3" xfId="45078"/>
    <cellStyle name="Percent 2 2 4 8 3" xfId="45079"/>
    <cellStyle name="Percent 2 2 4 8 3 2" xfId="45080"/>
    <cellStyle name="Percent 2 2 4 8 3 3" xfId="45081"/>
    <cellStyle name="Percent 2 2 4 8 4" xfId="45082"/>
    <cellStyle name="Percent 2 2 4 8 4 2" xfId="45083"/>
    <cellStyle name="Percent 2 2 4 8 4 3" xfId="45084"/>
    <cellStyle name="Percent 2 2 4 8 5" xfId="45085"/>
    <cellStyle name="Percent 2 2 4 8 5 2" xfId="45086"/>
    <cellStyle name="Percent 2 2 4 8 5 3" xfId="45087"/>
    <cellStyle name="Percent 2 2 4 8 6" xfId="45088"/>
    <cellStyle name="Percent 2 2 4 8 7" xfId="45089"/>
    <cellStyle name="Percent 2 2 4 9" xfId="45090"/>
    <cellStyle name="Percent 2 2 4 9 2" xfId="45091"/>
    <cellStyle name="Percent 2 2 4 9 3" xfId="45092"/>
    <cellStyle name="Percent 2 2 5" xfId="1347"/>
    <cellStyle name="Percent 2 2 5 10" xfId="45093"/>
    <cellStyle name="Percent 2 2 5 11" xfId="45094"/>
    <cellStyle name="Percent 2 2 5 2" xfId="1348"/>
    <cellStyle name="Percent 2 2 5 2 2" xfId="45095"/>
    <cellStyle name="Percent 2 2 5 2 2 2" xfId="45096"/>
    <cellStyle name="Percent 2 2 5 2 2 2 2" xfId="45097"/>
    <cellStyle name="Percent 2 2 5 2 2 2 3" xfId="45098"/>
    <cellStyle name="Percent 2 2 5 2 2 3" xfId="45099"/>
    <cellStyle name="Percent 2 2 5 2 2 3 2" xfId="45100"/>
    <cellStyle name="Percent 2 2 5 2 2 3 3" xfId="45101"/>
    <cellStyle name="Percent 2 2 5 2 2 4" xfId="45102"/>
    <cellStyle name="Percent 2 2 5 2 2 4 2" xfId="45103"/>
    <cellStyle name="Percent 2 2 5 2 2 4 3" xfId="45104"/>
    <cellStyle name="Percent 2 2 5 2 2 5" xfId="45105"/>
    <cellStyle name="Percent 2 2 5 2 2 5 2" xfId="45106"/>
    <cellStyle name="Percent 2 2 5 2 2 5 3" xfId="45107"/>
    <cellStyle name="Percent 2 2 5 2 2 6" xfId="45108"/>
    <cellStyle name="Percent 2 2 5 2 2 7" xfId="45109"/>
    <cellStyle name="Percent 2 2 5 2 3" xfId="45110"/>
    <cellStyle name="Percent 2 2 5 2 3 2" xfId="45111"/>
    <cellStyle name="Percent 2 2 5 2 3 3" xfId="45112"/>
    <cellStyle name="Percent 2 2 5 2 4" xfId="45113"/>
    <cellStyle name="Percent 2 2 5 2 4 2" xfId="45114"/>
    <cellStyle name="Percent 2 2 5 2 4 3" xfId="45115"/>
    <cellStyle name="Percent 2 2 5 2 5" xfId="45116"/>
    <cellStyle name="Percent 2 2 5 2 5 2" xfId="45117"/>
    <cellStyle name="Percent 2 2 5 2 5 3" xfId="45118"/>
    <cellStyle name="Percent 2 2 5 2 6" xfId="45119"/>
    <cellStyle name="Percent 2 2 5 2 6 2" xfId="45120"/>
    <cellStyle name="Percent 2 2 5 2 6 3" xfId="45121"/>
    <cellStyle name="Percent 2 2 5 2 7" xfId="45122"/>
    <cellStyle name="Percent 2 2 5 2 8" xfId="45123"/>
    <cellStyle name="Percent 2 2 5 3" xfId="45124"/>
    <cellStyle name="Percent 2 2 5 3 2" xfId="45125"/>
    <cellStyle name="Percent 2 2 5 3 2 2" xfId="45126"/>
    <cellStyle name="Percent 2 2 5 3 2 3" xfId="45127"/>
    <cellStyle name="Percent 2 2 5 3 3" xfId="45128"/>
    <cellStyle name="Percent 2 2 5 3 3 2" xfId="45129"/>
    <cellStyle name="Percent 2 2 5 3 3 3" xfId="45130"/>
    <cellStyle name="Percent 2 2 5 3 4" xfId="45131"/>
    <cellStyle name="Percent 2 2 5 3 4 2" xfId="45132"/>
    <cellStyle name="Percent 2 2 5 3 4 3" xfId="45133"/>
    <cellStyle name="Percent 2 2 5 3 5" xfId="45134"/>
    <cellStyle name="Percent 2 2 5 3 5 2" xfId="45135"/>
    <cellStyle name="Percent 2 2 5 3 5 3" xfId="45136"/>
    <cellStyle name="Percent 2 2 5 3 6" xfId="45137"/>
    <cellStyle name="Percent 2 2 5 3 7" xfId="45138"/>
    <cellStyle name="Percent 2 2 5 4" xfId="45139"/>
    <cellStyle name="Percent 2 2 5 4 2" xfId="45140"/>
    <cellStyle name="Percent 2 2 5 4 2 2" xfId="45141"/>
    <cellStyle name="Percent 2 2 5 4 2 3" xfId="45142"/>
    <cellStyle name="Percent 2 2 5 4 3" xfId="45143"/>
    <cellStyle name="Percent 2 2 5 4 3 2" xfId="45144"/>
    <cellStyle name="Percent 2 2 5 4 3 3" xfId="45145"/>
    <cellStyle name="Percent 2 2 5 4 4" xfId="45146"/>
    <cellStyle name="Percent 2 2 5 4 4 2" xfId="45147"/>
    <cellStyle name="Percent 2 2 5 4 4 3" xfId="45148"/>
    <cellStyle name="Percent 2 2 5 4 5" xfId="45149"/>
    <cellStyle name="Percent 2 2 5 4 5 2" xfId="45150"/>
    <cellStyle name="Percent 2 2 5 4 5 3" xfId="45151"/>
    <cellStyle name="Percent 2 2 5 4 6" xfId="45152"/>
    <cellStyle name="Percent 2 2 5 4 7" xfId="45153"/>
    <cellStyle name="Percent 2 2 5 5" xfId="45154"/>
    <cellStyle name="Percent 2 2 5 5 2" xfId="45155"/>
    <cellStyle name="Percent 2 2 5 5 2 2" xfId="45156"/>
    <cellStyle name="Percent 2 2 5 5 2 3" xfId="45157"/>
    <cellStyle name="Percent 2 2 5 5 3" xfId="45158"/>
    <cellStyle name="Percent 2 2 5 5 3 2" xfId="45159"/>
    <cellStyle name="Percent 2 2 5 5 3 3" xfId="45160"/>
    <cellStyle name="Percent 2 2 5 5 4" xfId="45161"/>
    <cellStyle name="Percent 2 2 5 5 4 2" xfId="45162"/>
    <cellStyle name="Percent 2 2 5 5 4 3" xfId="45163"/>
    <cellStyle name="Percent 2 2 5 5 5" xfId="45164"/>
    <cellStyle name="Percent 2 2 5 5 5 2" xfId="45165"/>
    <cellStyle name="Percent 2 2 5 5 5 3" xfId="45166"/>
    <cellStyle name="Percent 2 2 5 5 6" xfId="45167"/>
    <cellStyle name="Percent 2 2 5 5 7" xfId="45168"/>
    <cellStyle name="Percent 2 2 5 6" xfId="45169"/>
    <cellStyle name="Percent 2 2 5 6 2" xfId="45170"/>
    <cellStyle name="Percent 2 2 5 6 3" xfId="45171"/>
    <cellStyle name="Percent 2 2 5 7" xfId="45172"/>
    <cellStyle name="Percent 2 2 5 7 2" xfId="45173"/>
    <cellStyle name="Percent 2 2 5 7 3" xfId="45174"/>
    <cellStyle name="Percent 2 2 5 8" xfId="45175"/>
    <cellStyle name="Percent 2 2 5 8 2" xfId="45176"/>
    <cellStyle name="Percent 2 2 5 8 3" xfId="45177"/>
    <cellStyle name="Percent 2 2 5 9" xfId="45178"/>
    <cellStyle name="Percent 2 2 5 9 2" xfId="45179"/>
    <cellStyle name="Percent 2 2 5 9 3" xfId="45180"/>
    <cellStyle name="Percent 2 2 6" xfId="1349"/>
    <cellStyle name="Percent 2 2 6 2" xfId="45181"/>
    <cellStyle name="Percent 2 2 6 2 2" xfId="45182"/>
    <cellStyle name="Percent 2 2 6 2 2 2" xfId="45183"/>
    <cellStyle name="Percent 2 2 6 2 2 3" xfId="45184"/>
    <cellStyle name="Percent 2 2 6 2 3" xfId="45185"/>
    <cellStyle name="Percent 2 2 6 2 3 2" xfId="45186"/>
    <cellStyle name="Percent 2 2 6 2 3 3" xfId="45187"/>
    <cellStyle name="Percent 2 2 6 2 4" xfId="45188"/>
    <cellStyle name="Percent 2 2 6 2 4 2" xfId="45189"/>
    <cellStyle name="Percent 2 2 6 2 4 3" xfId="45190"/>
    <cellStyle name="Percent 2 2 6 2 5" xfId="45191"/>
    <cellStyle name="Percent 2 2 6 2 5 2" xfId="45192"/>
    <cellStyle name="Percent 2 2 6 2 5 3" xfId="45193"/>
    <cellStyle name="Percent 2 2 6 2 6" xfId="45194"/>
    <cellStyle name="Percent 2 2 6 2 7" xfId="45195"/>
    <cellStyle name="Percent 2 2 6 3" xfId="45196"/>
    <cellStyle name="Percent 2 2 6 3 2" xfId="45197"/>
    <cellStyle name="Percent 2 2 6 3 3" xfId="45198"/>
    <cellStyle name="Percent 2 2 6 4" xfId="45199"/>
    <cellStyle name="Percent 2 2 6 4 2" xfId="45200"/>
    <cellStyle name="Percent 2 2 6 4 3" xfId="45201"/>
    <cellStyle name="Percent 2 2 6 5" xfId="45202"/>
    <cellStyle name="Percent 2 2 6 5 2" xfId="45203"/>
    <cellStyle name="Percent 2 2 6 5 3" xfId="45204"/>
    <cellStyle name="Percent 2 2 6 6" xfId="45205"/>
    <cellStyle name="Percent 2 2 6 6 2" xfId="45206"/>
    <cellStyle name="Percent 2 2 6 6 3" xfId="45207"/>
    <cellStyle name="Percent 2 2 6 7" xfId="45208"/>
    <cellStyle name="Percent 2 2 6 8" xfId="45209"/>
    <cellStyle name="Percent 2 2 7" xfId="1519"/>
    <cellStyle name="Percent 2 2 7 2" xfId="45211"/>
    <cellStyle name="Percent 2 2 7 2 2" xfId="45212"/>
    <cellStyle name="Percent 2 2 7 2 2 2" xfId="45213"/>
    <cellStyle name="Percent 2 2 7 2 2 3" xfId="45214"/>
    <cellStyle name="Percent 2 2 7 2 3" xfId="45215"/>
    <cellStyle name="Percent 2 2 7 2 3 2" xfId="45216"/>
    <cellStyle name="Percent 2 2 7 2 3 3" xfId="45217"/>
    <cellStyle name="Percent 2 2 7 2 4" xfId="45218"/>
    <cellStyle name="Percent 2 2 7 2 4 2" xfId="45219"/>
    <cellStyle name="Percent 2 2 7 2 4 3" xfId="45220"/>
    <cellStyle name="Percent 2 2 7 2 5" xfId="45221"/>
    <cellStyle name="Percent 2 2 7 2 5 2" xfId="45222"/>
    <cellStyle name="Percent 2 2 7 2 5 3" xfId="45223"/>
    <cellStyle name="Percent 2 2 7 2 6" xfId="45224"/>
    <cellStyle name="Percent 2 2 7 2 7" xfId="45225"/>
    <cellStyle name="Percent 2 2 7 3" xfId="45226"/>
    <cellStyle name="Percent 2 2 7 3 2" xfId="45227"/>
    <cellStyle name="Percent 2 2 7 3 3" xfId="45228"/>
    <cellStyle name="Percent 2 2 7 4" xfId="45229"/>
    <cellStyle name="Percent 2 2 7 4 2" xfId="45230"/>
    <cellStyle name="Percent 2 2 7 4 3" xfId="45231"/>
    <cellStyle name="Percent 2 2 7 5" xfId="45232"/>
    <cellStyle name="Percent 2 2 7 5 2" xfId="45233"/>
    <cellStyle name="Percent 2 2 7 5 3" xfId="45234"/>
    <cellStyle name="Percent 2 2 7 6" xfId="45235"/>
    <cellStyle name="Percent 2 2 7 6 2" xfId="45236"/>
    <cellStyle name="Percent 2 2 7 6 3" xfId="45237"/>
    <cellStyle name="Percent 2 2 7 7" xfId="45238"/>
    <cellStyle name="Percent 2 2 7 8" xfId="45239"/>
    <cellStyle name="Percent 2 2 7 9" xfId="45210"/>
    <cellStyle name="Percent 2 2 8" xfId="45240"/>
    <cellStyle name="Percent 2 2 8 2" xfId="45241"/>
    <cellStyle name="Percent 2 2 8 2 2" xfId="45242"/>
    <cellStyle name="Percent 2 2 8 2 2 2" xfId="45243"/>
    <cellStyle name="Percent 2 2 8 2 2 3" xfId="45244"/>
    <cellStyle name="Percent 2 2 8 2 3" xfId="45245"/>
    <cellStyle name="Percent 2 2 8 2 3 2" xfId="45246"/>
    <cellStyle name="Percent 2 2 8 2 3 3" xfId="45247"/>
    <cellStyle name="Percent 2 2 8 2 4" xfId="45248"/>
    <cellStyle name="Percent 2 2 8 2 4 2" xfId="45249"/>
    <cellStyle name="Percent 2 2 8 2 4 3" xfId="45250"/>
    <cellStyle name="Percent 2 2 8 2 5" xfId="45251"/>
    <cellStyle name="Percent 2 2 8 2 5 2" xfId="45252"/>
    <cellStyle name="Percent 2 2 8 2 5 3" xfId="45253"/>
    <cellStyle name="Percent 2 2 8 2 6" xfId="45254"/>
    <cellStyle name="Percent 2 2 8 2 7" xfId="45255"/>
    <cellStyle name="Percent 2 2 8 3" xfId="45256"/>
    <cellStyle name="Percent 2 2 8 3 2" xfId="45257"/>
    <cellStyle name="Percent 2 2 8 3 3" xfId="45258"/>
    <cellStyle name="Percent 2 2 8 4" xfId="45259"/>
    <cellStyle name="Percent 2 2 8 4 2" xfId="45260"/>
    <cellStyle name="Percent 2 2 8 4 3" xfId="45261"/>
    <cellStyle name="Percent 2 2 8 5" xfId="45262"/>
    <cellStyle name="Percent 2 2 8 5 2" xfId="45263"/>
    <cellStyle name="Percent 2 2 8 5 3" xfId="45264"/>
    <cellStyle name="Percent 2 2 8 6" xfId="45265"/>
    <cellStyle name="Percent 2 2 8 6 2" xfId="45266"/>
    <cellStyle name="Percent 2 2 8 6 3" xfId="45267"/>
    <cellStyle name="Percent 2 2 8 7" xfId="45268"/>
    <cellStyle name="Percent 2 2 8 8" xfId="45269"/>
    <cellStyle name="Percent 2 2 9" xfId="45270"/>
    <cellStyle name="Percent 2 2 9 2" xfId="45271"/>
    <cellStyle name="Percent 2 2 9 2 2" xfId="45272"/>
    <cellStyle name="Percent 2 2 9 2 3" xfId="45273"/>
    <cellStyle name="Percent 2 2 9 3" xfId="45274"/>
    <cellStyle name="Percent 2 2 9 3 2" xfId="45275"/>
    <cellStyle name="Percent 2 2 9 3 3" xfId="45276"/>
    <cellStyle name="Percent 2 2 9 4" xfId="45277"/>
    <cellStyle name="Percent 2 2 9 4 2" xfId="45278"/>
    <cellStyle name="Percent 2 2 9 4 3" xfId="45279"/>
    <cellStyle name="Percent 2 2 9 5" xfId="45280"/>
    <cellStyle name="Percent 2 2 9 5 2" xfId="45281"/>
    <cellStyle name="Percent 2 2 9 5 3" xfId="45282"/>
    <cellStyle name="Percent 2 2 9 6" xfId="45283"/>
    <cellStyle name="Percent 2 2 9 7" xfId="45284"/>
    <cellStyle name="Percent 2 20" xfId="45285"/>
    <cellStyle name="Percent 2 21" xfId="45286"/>
    <cellStyle name="Percent 2 3" xfId="1350"/>
    <cellStyle name="Percent 2 3 10" xfId="45288"/>
    <cellStyle name="Percent 2 3 10 2" xfId="45289"/>
    <cellStyle name="Percent 2 3 10 2 2" xfId="45290"/>
    <cellStyle name="Percent 2 3 10 2 3" xfId="45291"/>
    <cellStyle name="Percent 2 3 10 3" xfId="45292"/>
    <cellStyle name="Percent 2 3 10 3 2" xfId="45293"/>
    <cellStyle name="Percent 2 3 10 3 3" xfId="45294"/>
    <cellStyle name="Percent 2 3 10 4" xfId="45295"/>
    <cellStyle name="Percent 2 3 10 4 2" xfId="45296"/>
    <cellStyle name="Percent 2 3 10 4 3" xfId="45297"/>
    <cellStyle name="Percent 2 3 10 5" xfId="45298"/>
    <cellStyle name="Percent 2 3 10 5 2" xfId="45299"/>
    <cellStyle name="Percent 2 3 10 5 3" xfId="45300"/>
    <cellStyle name="Percent 2 3 10 6" xfId="45301"/>
    <cellStyle name="Percent 2 3 10 7" xfId="45302"/>
    <cellStyle name="Percent 2 3 11" xfId="45303"/>
    <cellStyle name="Percent 2 3 11 2" xfId="45304"/>
    <cellStyle name="Percent 2 3 11 3" xfId="45305"/>
    <cellStyle name="Percent 2 3 12" xfId="45306"/>
    <cellStyle name="Percent 2 3 12 2" xfId="45307"/>
    <cellStyle name="Percent 2 3 12 3" xfId="45308"/>
    <cellStyle name="Percent 2 3 13" xfId="45309"/>
    <cellStyle name="Percent 2 3 13 2" xfId="45310"/>
    <cellStyle name="Percent 2 3 13 3" xfId="45311"/>
    <cellStyle name="Percent 2 3 14" xfId="45312"/>
    <cellStyle name="Percent 2 3 14 2" xfId="45313"/>
    <cellStyle name="Percent 2 3 14 3" xfId="45314"/>
    <cellStyle name="Percent 2 3 15" xfId="45315"/>
    <cellStyle name="Percent 2 3 16" xfId="45316"/>
    <cellStyle name="Percent 2 3 17" xfId="45287"/>
    <cellStyle name="Percent 2 3 2" xfId="45317"/>
    <cellStyle name="Percent 2 3 2 10" xfId="45318"/>
    <cellStyle name="Percent 2 3 2 10 2" xfId="45319"/>
    <cellStyle name="Percent 2 3 2 10 3" xfId="45320"/>
    <cellStyle name="Percent 2 3 2 11" xfId="45321"/>
    <cellStyle name="Percent 2 3 2 11 2" xfId="45322"/>
    <cellStyle name="Percent 2 3 2 11 3" xfId="45323"/>
    <cellStyle name="Percent 2 3 2 12" xfId="45324"/>
    <cellStyle name="Percent 2 3 2 12 2" xfId="45325"/>
    <cellStyle name="Percent 2 3 2 12 3" xfId="45326"/>
    <cellStyle name="Percent 2 3 2 13" xfId="45327"/>
    <cellStyle name="Percent 2 3 2 13 2" xfId="45328"/>
    <cellStyle name="Percent 2 3 2 13 3" xfId="45329"/>
    <cellStyle name="Percent 2 3 2 14" xfId="45330"/>
    <cellStyle name="Percent 2 3 2 15" xfId="45331"/>
    <cellStyle name="Percent 2 3 2 2" xfId="45332"/>
    <cellStyle name="Percent 2 3 2 2 10" xfId="45333"/>
    <cellStyle name="Percent 2 3 2 2 10 2" xfId="45334"/>
    <cellStyle name="Percent 2 3 2 2 10 3" xfId="45335"/>
    <cellStyle name="Percent 2 3 2 2 11" xfId="45336"/>
    <cellStyle name="Percent 2 3 2 2 11 2" xfId="45337"/>
    <cellStyle name="Percent 2 3 2 2 11 3" xfId="45338"/>
    <cellStyle name="Percent 2 3 2 2 12" xfId="45339"/>
    <cellStyle name="Percent 2 3 2 2 12 2" xfId="45340"/>
    <cellStyle name="Percent 2 3 2 2 12 3" xfId="45341"/>
    <cellStyle name="Percent 2 3 2 2 13" xfId="45342"/>
    <cellStyle name="Percent 2 3 2 2 14" xfId="45343"/>
    <cellStyle name="Percent 2 3 2 2 2" xfId="45344"/>
    <cellStyle name="Percent 2 3 2 2 2 10" xfId="45345"/>
    <cellStyle name="Percent 2 3 2 2 2 11" xfId="45346"/>
    <cellStyle name="Percent 2 3 2 2 2 2" xfId="45347"/>
    <cellStyle name="Percent 2 3 2 2 2 2 2" xfId="45348"/>
    <cellStyle name="Percent 2 3 2 2 2 2 2 2" xfId="45349"/>
    <cellStyle name="Percent 2 3 2 2 2 2 2 2 2" xfId="45350"/>
    <cellStyle name="Percent 2 3 2 2 2 2 2 2 3" xfId="45351"/>
    <cellStyle name="Percent 2 3 2 2 2 2 2 3" xfId="45352"/>
    <cellStyle name="Percent 2 3 2 2 2 2 2 3 2" xfId="45353"/>
    <cellStyle name="Percent 2 3 2 2 2 2 2 3 3" xfId="45354"/>
    <cellStyle name="Percent 2 3 2 2 2 2 2 4" xfId="45355"/>
    <cellStyle name="Percent 2 3 2 2 2 2 2 4 2" xfId="45356"/>
    <cellStyle name="Percent 2 3 2 2 2 2 2 4 3" xfId="45357"/>
    <cellStyle name="Percent 2 3 2 2 2 2 2 5" xfId="45358"/>
    <cellStyle name="Percent 2 3 2 2 2 2 2 5 2" xfId="45359"/>
    <cellStyle name="Percent 2 3 2 2 2 2 2 5 3" xfId="45360"/>
    <cellStyle name="Percent 2 3 2 2 2 2 2 6" xfId="45361"/>
    <cellStyle name="Percent 2 3 2 2 2 2 2 7" xfId="45362"/>
    <cellStyle name="Percent 2 3 2 2 2 2 3" xfId="45363"/>
    <cellStyle name="Percent 2 3 2 2 2 2 3 2" xfId="45364"/>
    <cellStyle name="Percent 2 3 2 2 2 2 3 3" xfId="45365"/>
    <cellStyle name="Percent 2 3 2 2 2 2 4" xfId="45366"/>
    <cellStyle name="Percent 2 3 2 2 2 2 4 2" xfId="45367"/>
    <cellStyle name="Percent 2 3 2 2 2 2 4 3" xfId="45368"/>
    <cellStyle name="Percent 2 3 2 2 2 2 5" xfId="45369"/>
    <cellStyle name="Percent 2 3 2 2 2 2 5 2" xfId="45370"/>
    <cellStyle name="Percent 2 3 2 2 2 2 5 3" xfId="45371"/>
    <cellStyle name="Percent 2 3 2 2 2 2 6" xfId="45372"/>
    <cellStyle name="Percent 2 3 2 2 2 2 6 2" xfId="45373"/>
    <cellStyle name="Percent 2 3 2 2 2 2 6 3" xfId="45374"/>
    <cellStyle name="Percent 2 3 2 2 2 2 7" xfId="45375"/>
    <cellStyle name="Percent 2 3 2 2 2 2 8" xfId="45376"/>
    <cellStyle name="Percent 2 3 2 2 2 3" xfId="45377"/>
    <cellStyle name="Percent 2 3 2 2 2 3 2" xfId="45378"/>
    <cellStyle name="Percent 2 3 2 2 2 3 2 2" xfId="45379"/>
    <cellStyle name="Percent 2 3 2 2 2 3 2 3" xfId="45380"/>
    <cellStyle name="Percent 2 3 2 2 2 3 3" xfId="45381"/>
    <cellStyle name="Percent 2 3 2 2 2 3 3 2" xfId="45382"/>
    <cellStyle name="Percent 2 3 2 2 2 3 3 3" xfId="45383"/>
    <cellStyle name="Percent 2 3 2 2 2 3 4" xfId="45384"/>
    <cellStyle name="Percent 2 3 2 2 2 3 4 2" xfId="45385"/>
    <cellStyle name="Percent 2 3 2 2 2 3 4 3" xfId="45386"/>
    <cellStyle name="Percent 2 3 2 2 2 3 5" xfId="45387"/>
    <cellStyle name="Percent 2 3 2 2 2 3 5 2" xfId="45388"/>
    <cellStyle name="Percent 2 3 2 2 2 3 5 3" xfId="45389"/>
    <cellStyle name="Percent 2 3 2 2 2 3 6" xfId="45390"/>
    <cellStyle name="Percent 2 3 2 2 2 3 7" xfId="45391"/>
    <cellStyle name="Percent 2 3 2 2 2 4" xfId="45392"/>
    <cellStyle name="Percent 2 3 2 2 2 4 2" xfId="45393"/>
    <cellStyle name="Percent 2 3 2 2 2 4 2 2" xfId="45394"/>
    <cellStyle name="Percent 2 3 2 2 2 4 2 3" xfId="45395"/>
    <cellStyle name="Percent 2 3 2 2 2 4 3" xfId="45396"/>
    <cellStyle name="Percent 2 3 2 2 2 4 3 2" xfId="45397"/>
    <cellStyle name="Percent 2 3 2 2 2 4 3 3" xfId="45398"/>
    <cellStyle name="Percent 2 3 2 2 2 4 4" xfId="45399"/>
    <cellStyle name="Percent 2 3 2 2 2 4 4 2" xfId="45400"/>
    <cellStyle name="Percent 2 3 2 2 2 4 4 3" xfId="45401"/>
    <cellStyle name="Percent 2 3 2 2 2 4 5" xfId="45402"/>
    <cellStyle name="Percent 2 3 2 2 2 4 5 2" xfId="45403"/>
    <cellStyle name="Percent 2 3 2 2 2 4 5 3" xfId="45404"/>
    <cellStyle name="Percent 2 3 2 2 2 4 6" xfId="45405"/>
    <cellStyle name="Percent 2 3 2 2 2 4 7" xfId="45406"/>
    <cellStyle name="Percent 2 3 2 2 2 5" xfId="45407"/>
    <cellStyle name="Percent 2 3 2 2 2 5 2" xfId="45408"/>
    <cellStyle name="Percent 2 3 2 2 2 5 2 2" xfId="45409"/>
    <cellStyle name="Percent 2 3 2 2 2 5 2 3" xfId="45410"/>
    <cellStyle name="Percent 2 3 2 2 2 5 3" xfId="45411"/>
    <cellStyle name="Percent 2 3 2 2 2 5 3 2" xfId="45412"/>
    <cellStyle name="Percent 2 3 2 2 2 5 3 3" xfId="45413"/>
    <cellStyle name="Percent 2 3 2 2 2 5 4" xfId="45414"/>
    <cellStyle name="Percent 2 3 2 2 2 5 4 2" xfId="45415"/>
    <cellStyle name="Percent 2 3 2 2 2 5 4 3" xfId="45416"/>
    <cellStyle name="Percent 2 3 2 2 2 5 5" xfId="45417"/>
    <cellStyle name="Percent 2 3 2 2 2 5 5 2" xfId="45418"/>
    <cellStyle name="Percent 2 3 2 2 2 5 5 3" xfId="45419"/>
    <cellStyle name="Percent 2 3 2 2 2 5 6" xfId="45420"/>
    <cellStyle name="Percent 2 3 2 2 2 5 7" xfId="45421"/>
    <cellStyle name="Percent 2 3 2 2 2 6" xfId="45422"/>
    <cellStyle name="Percent 2 3 2 2 2 6 2" xfId="45423"/>
    <cellStyle name="Percent 2 3 2 2 2 6 3" xfId="45424"/>
    <cellStyle name="Percent 2 3 2 2 2 7" xfId="45425"/>
    <cellStyle name="Percent 2 3 2 2 2 7 2" xfId="45426"/>
    <cellStyle name="Percent 2 3 2 2 2 7 3" xfId="45427"/>
    <cellStyle name="Percent 2 3 2 2 2 8" xfId="45428"/>
    <cellStyle name="Percent 2 3 2 2 2 8 2" xfId="45429"/>
    <cellStyle name="Percent 2 3 2 2 2 8 3" xfId="45430"/>
    <cellStyle name="Percent 2 3 2 2 2 9" xfId="45431"/>
    <cellStyle name="Percent 2 3 2 2 2 9 2" xfId="45432"/>
    <cellStyle name="Percent 2 3 2 2 2 9 3" xfId="45433"/>
    <cellStyle name="Percent 2 3 2 2 3" xfId="45434"/>
    <cellStyle name="Percent 2 3 2 2 3 2" xfId="45435"/>
    <cellStyle name="Percent 2 3 2 2 3 2 2" xfId="45436"/>
    <cellStyle name="Percent 2 3 2 2 3 2 2 2" xfId="45437"/>
    <cellStyle name="Percent 2 3 2 2 3 2 2 3" xfId="45438"/>
    <cellStyle name="Percent 2 3 2 2 3 2 3" xfId="45439"/>
    <cellStyle name="Percent 2 3 2 2 3 2 3 2" xfId="45440"/>
    <cellStyle name="Percent 2 3 2 2 3 2 3 3" xfId="45441"/>
    <cellStyle name="Percent 2 3 2 2 3 2 4" xfId="45442"/>
    <cellStyle name="Percent 2 3 2 2 3 2 4 2" xfId="45443"/>
    <cellStyle name="Percent 2 3 2 2 3 2 4 3" xfId="45444"/>
    <cellStyle name="Percent 2 3 2 2 3 2 5" xfId="45445"/>
    <cellStyle name="Percent 2 3 2 2 3 2 5 2" xfId="45446"/>
    <cellStyle name="Percent 2 3 2 2 3 2 5 3" xfId="45447"/>
    <cellStyle name="Percent 2 3 2 2 3 2 6" xfId="45448"/>
    <cellStyle name="Percent 2 3 2 2 3 2 7" xfId="45449"/>
    <cellStyle name="Percent 2 3 2 2 3 3" xfId="45450"/>
    <cellStyle name="Percent 2 3 2 2 3 3 2" xfId="45451"/>
    <cellStyle name="Percent 2 3 2 2 3 3 3" xfId="45452"/>
    <cellStyle name="Percent 2 3 2 2 3 4" xfId="45453"/>
    <cellStyle name="Percent 2 3 2 2 3 4 2" xfId="45454"/>
    <cellStyle name="Percent 2 3 2 2 3 4 3" xfId="45455"/>
    <cellStyle name="Percent 2 3 2 2 3 5" xfId="45456"/>
    <cellStyle name="Percent 2 3 2 2 3 5 2" xfId="45457"/>
    <cellStyle name="Percent 2 3 2 2 3 5 3" xfId="45458"/>
    <cellStyle name="Percent 2 3 2 2 3 6" xfId="45459"/>
    <cellStyle name="Percent 2 3 2 2 3 6 2" xfId="45460"/>
    <cellStyle name="Percent 2 3 2 2 3 6 3" xfId="45461"/>
    <cellStyle name="Percent 2 3 2 2 3 7" xfId="45462"/>
    <cellStyle name="Percent 2 3 2 2 3 8" xfId="45463"/>
    <cellStyle name="Percent 2 3 2 2 4" xfId="45464"/>
    <cellStyle name="Percent 2 3 2 2 4 2" xfId="45465"/>
    <cellStyle name="Percent 2 3 2 2 4 2 2" xfId="45466"/>
    <cellStyle name="Percent 2 3 2 2 4 2 2 2" xfId="45467"/>
    <cellStyle name="Percent 2 3 2 2 4 2 2 3" xfId="45468"/>
    <cellStyle name="Percent 2 3 2 2 4 2 3" xfId="45469"/>
    <cellStyle name="Percent 2 3 2 2 4 2 3 2" xfId="45470"/>
    <cellStyle name="Percent 2 3 2 2 4 2 3 3" xfId="45471"/>
    <cellStyle name="Percent 2 3 2 2 4 2 4" xfId="45472"/>
    <cellStyle name="Percent 2 3 2 2 4 2 4 2" xfId="45473"/>
    <cellStyle name="Percent 2 3 2 2 4 2 4 3" xfId="45474"/>
    <cellStyle name="Percent 2 3 2 2 4 2 5" xfId="45475"/>
    <cellStyle name="Percent 2 3 2 2 4 2 5 2" xfId="45476"/>
    <cellStyle name="Percent 2 3 2 2 4 2 5 3" xfId="45477"/>
    <cellStyle name="Percent 2 3 2 2 4 2 6" xfId="45478"/>
    <cellStyle name="Percent 2 3 2 2 4 2 7" xfId="45479"/>
    <cellStyle name="Percent 2 3 2 2 4 3" xfId="45480"/>
    <cellStyle name="Percent 2 3 2 2 4 3 2" xfId="45481"/>
    <cellStyle name="Percent 2 3 2 2 4 3 3" xfId="45482"/>
    <cellStyle name="Percent 2 3 2 2 4 4" xfId="45483"/>
    <cellStyle name="Percent 2 3 2 2 4 4 2" xfId="45484"/>
    <cellStyle name="Percent 2 3 2 2 4 4 3" xfId="45485"/>
    <cellStyle name="Percent 2 3 2 2 4 5" xfId="45486"/>
    <cellStyle name="Percent 2 3 2 2 4 5 2" xfId="45487"/>
    <cellStyle name="Percent 2 3 2 2 4 5 3" xfId="45488"/>
    <cellStyle name="Percent 2 3 2 2 4 6" xfId="45489"/>
    <cellStyle name="Percent 2 3 2 2 4 6 2" xfId="45490"/>
    <cellStyle name="Percent 2 3 2 2 4 6 3" xfId="45491"/>
    <cellStyle name="Percent 2 3 2 2 4 7" xfId="45492"/>
    <cellStyle name="Percent 2 3 2 2 4 8" xfId="45493"/>
    <cellStyle name="Percent 2 3 2 2 5" xfId="45494"/>
    <cellStyle name="Percent 2 3 2 2 5 2" xfId="45495"/>
    <cellStyle name="Percent 2 3 2 2 5 2 2" xfId="45496"/>
    <cellStyle name="Percent 2 3 2 2 5 2 3" xfId="45497"/>
    <cellStyle name="Percent 2 3 2 2 5 3" xfId="45498"/>
    <cellStyle name="Percent 2 3 2 2 5 3 2" xfId="45499"/>
    <cellStyle name="Percent 2 3 2 2 5 3 3" xfId="45500"/>
    <cellStyle name="Percent 2 3 2 2 5 4" xfId="45501"/>
    <cellStyle name="Percent 2 3 2 2 5 4 2" xfId="45502"/>
    <cellStyle name="Percent 2 3 2 2 5 4 3" xfId="45503"/>
    <cellStyle name="Percent 2 3 2 2 5 5" xfId="45504"/>
    <cellStyle name="Percent 2 3 2 2 5 5 2" xfId="45505"/>
    <cellStyle name="Percent 2 3 2 2 5 5 3" xfId="45506"/>
    <cellStyle name="Percent 2 3 2 2 5 6" xfId="45507"/>
    <cellStyle name="Percent 2 3 2 2 5 7" xfId="45508"/>
    <cellStyle name="Percent 2 3 2 2 6" xfId="45509"/>
    <cellStyle name="Percent 2 3 2 2 6 2" xfId="45510"/>
    <cellStyle name="Percent 2 3 2 2 6 2 2" xfId="45511"/>
    <cellStyle name="Percent 2 3 2 2 6 2 3" xfId="45512"/>
    <cellStyle name="Percent 2 3 2 2 6 3" xfId="45513"/>
    <cellStyle name="Percent 2 3 2 2 6 3 2" xfId="45514"/>
    <cellStyle name="Percent 2 3 2 2 6 3 3" xfId="45515"/>
    <cellStyle name="Percent 2 3 2 2 6 4" xfId="45516"/>
    <cellStyle name="Percent 2 3 2 2 6 4 2" xfId="45517"/>
    <cellStyle name="Percent 2 3 2 2 6 4 3" xfId="45518"/>
    <cellStyle name="Percent 2 3 2 2 6 5" xfId="45519"/>
    <cellStyle name="Percent 2 3 2 2 6 5 2" xfId="45520"/>
    <cellStyle name="Percent 2 3 2 2 6 5 3" xfId="45521"/>
    <cellStyle name="Percent 2 3 2 2 6 6" xfId="45522"/>
    <cellStyle name="Percent 2 3 2 2 6 7" xfId="45523"/>
    <cellStyle name="Percent 2 3 2 2 7" xfId="45524"/>
    <cellStyle name="Percent 2 3 2 2 7 2" xfId="45525"/>
    <cellStyle name="Percent 2 3 2 2 7 2 2" xfId="45526"/>
    <cellStyle name="Percent 2 3 2 2 7 2 3" xfId="45527"/>
    <cellStyle name="Percent 2 3 2 2 7 3" xfId="45528"/>
    <cellStyle name="Percent 2 3 2 2 7 3 2" xfId="45529"/>
    <cellStyle name="Percent 2 3 2 2 7 3 3" xfId="45530"/>
    <cellStyle name="Percent 2 3 2 2 7 4" xfId="45531"/>
    <cellStyle name="Percent 2 3 2 2 7 4 2" xfId="45532"/>
    <cellStyle name="Percent 2 3 2 2 7 4 3" xfId="45533"/>
    <cellStyle name="Percent 2 3 2 2 7 5" xfId="45534"/>
    <cellStyle name="Percent 2 3 2 2 7 5 2" xfId="45535"/>
    <cellStyle name="Percent 2 3 2 2 7 5 3" xfId="45536"/>
    <cellStyle name="Percent 2 3 2 2 7 6" xfId="45537"/>
    <cellStyle name="Percent 2 3 2 2 7 7" xfId="45538"/>
    <cellStyle name="Percent 2 3 2 2 8" xfId="45539"/>
    <cellStyle name="Percent 2 3 2 2 8 2" xfId="45540"/>
    <cellStyle name="Percent 2 3 2 2 8 2 2" xfId="45541"/>
    <cellStyle name="Percent 2 3 2 2 8 2 3" xfId="45542"/>
    <cellStyle name="Percent 2 3 2 2 8 3" xfId="45543"/>
    <cellStyle name="Percent 2 3 2 2 8 3 2" xfId="45544"/>
    <cellStyle name="Percent 2 3 2 2 8 3 3" xfId="45545"/>
    <cellStyle name="Percent 2 3 2 2 8 4" xfId="45546"/>
    <cellStyle name="Percent 2 3 2 2 8 4 2" xfId="45547"/>
    <cellStyle name="Percent 2 3 2 2 8 4 3" xfId="45548"/>
    <cellStyle name="Percent 2 3 2 2 8 5" xfId="45549"/>
    <cellStyle name="Percent 2 3 2 2 8 5 2" xfId="45550"/>
    <cellStyle name="Percent 2 3 2 2 8 5 3" xfId="45551"/>
    <cellStyle name="Percent 2 3 2 2 8 6" xfId="45552"/>
    <cellStyle name="Percent 2 3 2 2 8 7" xfId="45553"/>
    <cellStyle name="Percent 2 3 2 2 9" xfId="45554"/>
    <cellStyle name="Percent 2 3 2 2 9 2" xfId="45555"/>
    <cellStyle name="Percent 2 3 2 2 9 3" xfId="45556"/>
    <cellStyle name="Percent 2 3 2 3" xfId="45557"/>
    <cellStyle name="Percent 2 3 2 3 10" xfId="45558"/>
    <cellStyle name="Percent 2 3 2 3 11" xfId="45559"/>
    <cellStyle name="Percent 2 3 2 3 2" xfId="45560"/>
    <cellStyle name="Percent 2 3 2 3 2 2" xfId="45561"/>
    <cellStyle name="Percent 2 3 2 3 2 2 2" xfId="45562"/>
    <cellStyle name="Percent 2 3 2 3 2 2 2 2" xfId="45563"/>
    <cellStyle name="Percent 2 3 2 3 2 2 2 3" xfId="45564"/>
    <cellStyle name="Percent 2 3 2 3 2 2 3" xfId="45565"/>
    <cellStyle name="Percent 2 3 2 3 2 2 3 2" xfId="45566"/>
    <cellStyle name="Percent 2 3 2 3 2 2 3 3" xfId="45567"/>
    <cellStyle name="Percent 2 3 2 3 2 2 4" xfId="45568"/>
    <cellStyle name="Percent 2 3 2 3 2 2 4 2" xfId="45569"/>
    <cellStyle name="Percent 2 3 2 3 2 2 4 3" xfId="45570"/>
    <cellStyle name="Percent 2 3 2 3 2 2 5" xfId="45571"/>
    <cellStyle name="Percent 2 3 2 3 2 2 5 2" xfId="45572"/>
    <cellStyle name="Percent 2 3 2 3 2 2 5 3" xfId="45573"/>
    <cellStyle name="Percent 2 3 2 3 2 2 6" xfId="45574"/>
    <cellStyle name="Percent 2 3 2 3 2 2 7" xfId="45575"/>
    <cellStyle name="Percent 2 3 2 3 2 3" xfId="45576"/>
    <cellStyle name="Percent 2 3 2 3 2 3 2" xfId="45577"/>
    <cellStyle name="Percent 2 3 2 3 2 3 3" xfId="45578"/>
    <cellStyle name="Percent 2 3 2 3 2 4" xfId="45579"/>
    <cellStyle name="Percent 2 3 2 3 2 4 2" xfId="45580"/>
    <cellStyle name="Percent 2 3 2 3 2 4 3" xfId="45581"/>
    <cellStyle name="Percent 2 3 2 3 2 5" xfId="45582"/>
    <cellStyle name="Percent 2 3 2 3 2 5 2" xfId="45583"/>
    <cellStyle name="Percent 2 3 2 3 2 5 3" xfId="45584"/>
    <cellStyle name="Percent 2 3 2 3 2 6" xfId="45585"/>
    <cellStyle name="Percent 2 3 2 3 2 6 2" xfId="45586"/>
    <cellStyle name="Percent 2 3 2 3 2 6 3" xfId="45587"/>
    <cellStyle name="Percent 2 3 2 3 2 7" xfId="45588"/>
    <cellStyle name="Percent 2 3 2 3 2 8" xfId="45589"/>
    <cellStyle name="Percent 2 3 2 3 3" xfId="45590"/>
    <cellStyle name="Percent 2 3 2 3 3 2" xfId="45591"/>
    <cellStyle name="Percent 2 3 2 3 3 2 2" xfId="45592"/>
    <cellStyle name="Percent 2 3 2 3 3 2 3" xfId="45593"/>
    <cellStyle name="Percent 2 3 2 3 3 3" xfId="45594"/>
    <cellStyle name="Percent 2 3 2 3 3 3 2" xfId="45595"/>
    <cellStyle name="Percent 2 3 2 3 3 3 3" xfId="45596"/>
    <cellStyle name="Percent 2 3 2 3 3 4" xfId="45597"/>
    <cellStyle name="Percent 2 3 2 3 3 4 2" xfId="45598"/>
    <cellStyle name="Percent 2 3 2 3 3 4 3" xfId="45599"/>
    <cellStyle name="Percent 2 3 2 3 3 5" xfId="45600"/>
    <cellStyle name="Percent 2 3 2 3 3 5 2" xfId="45601"/>
    <cellStyle name="Percent 2 3 2 3 3 5 3" xfId="45602"/>
    <cellStyle name="Percent 2 3 2 3 3 6" xfId="45603"/>
    <cellStyle name="Percent 2 3 2 3 3 7" xfId="45604"/>
    <cellStyle name="Percent 2 3 2 3 4" xfId="45605"/>
    <cellStyle name="Percent 2 3 2 3 4 2" xfId="45606"/>
    <cellStyle name="Percent 2 3 2 3 4 2 2" xfId="45607"/>
    <cellStyle name="Percent 2 3 2 3 4 2 3" xfId="45608"/>
    <cellStyle name="Percent 2 3 2 3 4 3" xfId="45609"/>
    <cellStyle name="Percent 2 3 2 3 4 3 2" xfId="45610"/>
    <cellStyle name="Percent 2 3 2 3 4 3 3" xfId="45611"/>
    <cellStyle name="Percent 2 3 2 3 4 4" xfId="45612"/>
    <cellStyle name="Percent 2 3 2 3 4 4 2" xfId="45613"/>
    <cellStyle name="Percent 2 3 2 3 4 4 3" xfId="45614"/>
    <cellStyle name="Percent 2 3 2 3 4 5" xfId="45615"/>
    <cellStyle name="Percent 2 3 2 3 4 5 2" xfId="45616"/>
    <cellStyle name="Percent 2 3 2 3 4 5 3" xfId="45617"/>
    <cellStyle name="Percent 2 3 2 3 4 6" xfId="45618"/>
    <cellStyle name="Percent 2 3 2 3 4 7" xfId="45619"/>
    <cellStyle name="Percent 2 3 2 3 5" xfId="45620"/>
    <cellStyle name="Percent 2 3 2 3 5 2" xfId="45621"/>
    <cellStyle name="Percent 2 3 2 3 5 2 2" xfId="45622"/>
    <cellStyle name="Percent 2 3 2 3 5 2 3" xfId="45623"/>
    <cellStyle name="Percent 2 3 2 3 5 3" xfId="45624"/>
    <cellStyle name="Percent 2 3 2 3 5 3 2" xfId="45625"/>
    <cellStyle name="Percent 2 3 2 3 5 3 3" xfId="45626"/>
    <cellStyle name="Percent 2 3 2 3 5 4" xfId="45627"/>
    <cellStyle name="Percent 2 3 2 3 5 4 2" xfId="45628"/>
    <cellStyle name="Percent 2 3 2 3 5 4 3" xfId="45629"/>
    <cellStyle name="Percent 2 3 2 3 5 5" xfId="45630"/>
    <cellStyle name="Percent 2 3 2 3 5 5 2" xfId="45631"/>
    <cellStyle name="Percent 2 3 2 3 5 5 3" xfId="45632"/>
    <cellStyle name="Percent 2 3 2 3 5 6" xfId="45633"/>
    <cellStyle name="Percent 2 3 2 3 5 7" xfId="45634"/>
    <cellStyle name="Percent 2 3 2 3 6" xfId="45635"/>
    <cellStyle name="Percent 2 3 2 3 6 2" xfId="45636"/>
    <cellStyle name="Percent 2 3 2 3 6 3" xfId="45637"/>
    <cellStyle name="Percent 2 3 2 3 7" xfId="45638"/>
    <cellStyle name="Percent 2 3 2 3 7 2" xfId="45639"/>
    <cellStyle name="Percent 2 3 2 3 7 3" xfId="45640"/>
    <cellStyle name="Percent 2 3 2 3 8" xfId="45641"/>
    <cellStyle name="Percent 2 3 2 3 8 2" xfId="45642"/>
    <cellStyle name="Percent 2 3 2 3 8 3" xfId="45643"/>
    <cellStyle name="Percent 2 3 2 3 9" xfId="45644"/>
    <cellStyle name="Percent 2 3 2 3 9 2" xfId="45645"/>
    <cellStyle name="Percent 2 3 2 3 9 3" xfId="45646"/>
    <cellStyle name="Percent 2 3 2 4" xfId="45647"/>
    <cellStyle name="Percent 2 3 2 4 2" xfId="45648"/>
    <cellStyle name="Percent 2 3 2 4 2 2" xfId="45649"/>
    <cellStyle name="Percent 2 3 2 4 2 2 2" xfId="45650"/>
    <cellStyle name="Percent 2 3 2 4 2 2 3" xfId="45651"/>
    <cellStyle name="Percent 2 3 2 4 2 3" xfId="45652"/>
    <cellStyle name="Percent 2 3 2 4 2 3 2" xfId="45653"/>
    <cellStyle name="Percent 2 3 2 4 2 3 3" xfId="45654"/>
    <cellStyle name="Percent 2 3 2 4 2 4" xfId="45655"/>
    <cellStyle name="Percent 2 3 2 4 2 4 2" xfId="45656"/>
    <cellStyle name="Percent 2 3 2 4 2 4 3" xfId="45657"/>
    <cellStyle name="Percent 2 3 2 4 2 5" xfId="45658"/>
    <cellStyle name="Percent 2 3 2 4 2 5 2" xfId="45659"/>
    <cellStyle name="Percent 2 3 2 4 2 5 3" xfId="45660"/>
    <cellStyle name="Percent 2 3 2 4 2 6" xfId="45661"/>
    <cellStyle name="Percent 2 3 2 4 2 7" xfId="45662"/>
    <cellStyle name="Percent 2 3 2 4 3" xfId="45663"/>
    <cellStyle name="Percent 2 3 2 4 3 2" xfId="45664"/>
    <cellStyle name="Percent 2 3 2 4 3 3" xfId="45665"/>
    <cellStyle name="Percent 2 3 2 4 4" xfId="45666"/>
    <cellStyle name="Percent 2 3 2 4 4 2" xfId="45667"/>
    <cellStyle name="Percent 2 3 2 4 4 3" xfId="45668"/>
    <cellStyle name="Percent 2 3 2 4 5" xfId="45669"/>
    <cellStyle name="Percent 2 3 2 4 5 2" xfId="45670"/>
    <cellStyle name="Percent 2 3 2 4 5 3" xfId="45671"/>
    <cellStyle name="Percent 2 3 2 4 6" xfId="45672"/>
    <cellStyle name="Percent 2 3 2 4 6 2" xfId="45673"/>
    <cellStyle name="Percent 2 3 2 4 6 3" xfId="45674"/>
    <cellStyle name="Percent 2 3 2 4 7" xfId="45675"/>
    <cellStyle name="Percent 2 3 2 4 8" xfId="45676"/>
    <cellStyle name="Percent 2 3 2 5" xfId="45677"/>
    <cellStyle name="Percent 2 3 2 5 2" xfId="45678"/>
    <cellStyle name="Percent 2 3 2 5 2 2" xfId="45679"/>
    <cellStyle name="Percent 2 3 2 5 2 2 2" xfId="45680"/>
    <cellStyle name="Percent 2 3 2 5 2 2 3" xfId="45681"/>
    <cellStyle name="Percent 2 3 2 5 2 3" xfId="45682"/>
    <cellStyle name="Percent 2 3 2 5 2 3 2" xfId="45683"/>
    <cellStyle name="Percent 2 3 2 5 2 3 3" xfId="45684"/>
    <cellStyle name="Percent 2 3 2 5 2 4" xfId="45685"/>
    <cellStyle name="Percent 2 3 2 5 2 4 2" xfId="45686"/>
    <cellStyle name="Percent 2 3 2 5 2 4 3" xfId="45687"/>
    <cellStyle name="Percent 2 3 2 5 2 5" xfId="45688"/>
    <cellStyle name="Percent 2 3 2 5 2 5 2" xfId="45689"/>
    <cellStyle name="Percent 2 3 2 5 2 5 3" xfId="45690"/>
    <cellStyle name="Percent 2 3 2 5 2 6" xfId="45691"/>
    <cellStyle name="Percent 2 3 2 5 2 7" xfId="45692"/>
    <cellStyle name="Percent 2 3 2 5 3" xfId="45693"/>
    <cellStyle name="Percent 2 3 2 5 3 2" xfId="45694"/>
    <cellStyle name="Percent 2 3 2 5 3 3" xfId="45695"/>
    <cellStyle name="Percent 2 3 2 5 4" xfId="45696"/>
    <cellStyle name="Percent 2 3 2 5 4 2" xfId="45697"/>
    <cellStyle name="Percent 2 3 2 5 4 3" xfId="45698"/>
    <cellStyle name="Percent 2 3 2 5 5" xfId="45699"/>
    <cellStyle name="Percent 2 3 2 5 5 2" xfId="45700"/>
    <cellStyle name="Percent 2 3 2 5 5 3" xfId="45701"/>
    <cellStyle name="Percent 2 3 2 5 6" xfId="45702"/>
    <cellStyle name="Percent 2 3 2 5 6 2" xfId="45703"/>
    <cellStyle name="Percent 2 3 2 5 6 3" xfId="45704"/>
    <cellStyle name="Percent 2 3 2 5 7" xfId="45705"/>
    <cellStyle name="Percent 2 3 2 5 8" xfId="45706"/>
    <cellStyle name="Percent 2 3 2 6" xfId="45707"/>
    <cellStyle name="Percent 2 3 2 6 2" xfId="45708"/>
    <cellStyle name="Percent 2 3 2 6 2 2" xfId="45709"/>
    <cellStyle name="Percent 2 3 2 6 2 3" xfId="45710"/>
    <cellStyle name="Percent 2 3 2 6 3" xfId="45711"/>
    <cellStyle name="Percent 2 3 2 6 3 2" xfId="45712"/>
    <cellStyle name="Percent 2 3 2 6 3 3" xfId="45713"/>
    <cellStyle name="Percent 2 3 2 6 4" xfId="45714"/>
    <cellStyle name="Percent 2 3 2 6 4 2" xfId="45715"/>
    <cellStyle name="Percent 2 3 2 6 4 3" xfId="45716"/>
    <cellStyle name="Percent 2 3 2 6 5" xfId="45717"/>
    <cellStyle name="Percent 2 3 2 6 5 2" xfId="45718"/>
    <cellStyle name="Percent 2 3 2 6 5 3" xfId="45719"/>
    <cellStyle name="Percent 2 3 2 6 6" xfId="45720"/>
    <cellStyle name="Percent 2 3 2 6 7" xfId="45721"/>
    <cellStyle name="Percent 2 3 2 7" xfId="45722"/>
    <cellStyle name="Percent 2 3 2 7 2" xfId="45723"/>
    <cellStyle name="Percent 2 3 2 7 2 2" xfId="45724"/>
    <cellStyle name="Percent 2 3 2 7 2 3" xfId="45725"/>
    <cellStyle name="Percent 2 3 2 7 3" xfId="45726"/>
    <cellStyle name="Percent 2 3 2 7 3 2" xfId="45727"/>
    <cellStyle name="Percent 2 3 2 7 3 3" xfId="45728"/>
    <cellStyle name="Percent 2 3 2 7 4" xfId="45729"/>
    <cellStyle name="Percent 2 3 2 7 4 2" xfId="45730"/>
    <cellStyle name="Percent 2 3 2 7 4 3" xfId="45731"/>
    <cellStyle name="Percent 2 3 2 7 5" xfId="45732"/>
    <cellStyle name="Percent 2 3 2 7 5 2" xfId="45733"/>
    <cellStyle name="Percent 2 3 2 7 5 3" xfId="45734"/>
    <cellStyle name="Percent 2 3 2 7 6" xfId="45735"/>
    <cellStyle name="Percent 2 3 2 7 7" xfId="45736"/>
    <cellStyle name="Percent 2 3 2 8" xfId="45737"/>
    <cellStyle name="Percent 2 3 2 8 2" xfId="45738"/>
    <cellStyle name="Percent 2 3 2 8 2 2" xfId="45739"/>
    <cellStyle name="Percent 2 3 2 8 2 3" xfId="45740"/>
    <cellStyle name="Percent 2 3 2 8 3" xfId="45741"/>
    <cellStyle name="Percent 2 3 2 8 3 2" xfId="45742"/>
    <cellStyle name="Percent 2 3 2 8 3 3" xfId="45743"/>
    <cellStyle name="Percent 2 3 2 8 4" xfId="45744"/>
    <cellStyle name="Percent 2 3 2 8 4 2" xfId="45745"/>
    <cellStyle name="Percent 2 3 2 8 4 3" xfId="45746"/>
    <cellStyle name="Percent 2 3 2 8 5" xfId="45747"/>
    <cellStyle name="Percent 2 3 2 8 5 2" xfId="45748"/>
    <cellStyle name="Percent 2 3 2 8 5 3" xfId="45749"/>
    <cellStyle name="Percent 2 3 2 8 6" xfId="45750"/>
    <cellStyle name="Percent 2 3 2 8 7" xfId="45751"/>
    <cellStyle name="Percent 2 3 2 9" xfId="45752"/>
    <cellStyle name="Percent 2 3 2 9 2" xfId="45753"/>
    <cellStyle name="Percent 2 3 2 9 2 2" xfId="45754"/>
    <cellStyle name="Percent 2 3 2 9 2 3" xfId="45755"/>
    <cellStyle name="Percent 2 3 2 9 3" xfId="45756"/>
    <cellStyle name="Percent 2 3 2 9 3 2" xfId="45757"/>
    <cellStyle name="Percent 2 3 2 9 3 3" xfId="45758"/>
    <cellStyle name="Percent 2 3 2 9 4" xfId="45759"/>
    <cellStyle name="Percent 2 3 2 9 4 2" xfId="45760"/>
    <cellStyle name="Percent 2 3 2 9 4 3" xfId="45761"/>
    <cellStyle name="Percent 2 3 2 9 5" xfId="45762"/>
    <cellStyle name="Percent 2 3 2 9 5 2" xfId="45763"/>
    <cellStyle name="Percent 2 3 2 9 5 3" xfId="45764"/>
    <cellStyle name="Percent 2 3 2 9 6" xfId="45765"/>
    <cellStyle name="Percent 2 3 2 9 7" xfId="45766"/>
    <cellStyle name="Percent 2 3 3" xfId="45767"/>
    <cellStyle name="Percent 2 3 3 10" xfId="45768"/>
    <cellStyle name="Percent 2 3 3 10 2" xfId="45769"/>
    <cellStyle name="Percent 2 3 3 10 3" xfId="45770"/>
    <cellStyle name="Percent 2 3 3 11" xfId="45771"/>
    <cellStyle name="Percent 2 3 3 11 2" xfId="45772"/>
    <cellStyle name="Percent 2 3 3 11 3" xfId="45773"/>
    <cellStyle name="Percent 2 3 3 12" xfId="45774"/>
    <cellStyle name="Percent 2 3 3 12 2" xfId="45775"/>
    <cellStyle name="Percent 2 3 3 12 3" xfId="45776"/>
    <cellStyle name="Percent 2 3 3 13" xfId="45777"/>
    <cellStyle name="Percent 2 3 3 14" xfId="45778"/>
    <cellStyle name="Percent 2 3 3 2" xfId="45779"/>
    <cellStyle name="Percent 2 3 3 2 10" xfId="45780"/>
    <cellStyle name="Percent 2 3 3 2 11" xfId="45781"/>
    <cellStyle name="Percent 2 3 3 2 2" xfId="45782"/>
    <cellStyle name="Percent 2 3 3 2 2 2" xfId="45783"/>
    <cellStyle name="Percent 2 3 3 2 2 2 2" xfId="45784"/>
    <cellStyle name="Percent 2 3 3 2 2 2 2 2" xfId="45785"/>
    <cellStyle name="Percent 2 3 3 2 2 2 2 3" xfId="45786"/>
    <cellStyle name="Percent 2 3 3 2 2 2 3" xfId="45787"/>
    <cellStyle name="Percent 2 3 3 2 2 2 3 2" xfId="45788"/>
    <cellStyle name="Percent 2 3 3 2 2 2 3 3" xfId="45789"/>
    <cellStyle name="Percent 2 3 3 2 2 2 4" xfId="45790"/>
    <cellStyle name="Percent 2 3 3 2 2 2 4 2" xfId="45791"/>
    <cellStyle name="Percent 2 3 3 2 2 2 4 3" xfId="45792"/>
    <cellStyle name="Percent 2 3 3 2 2 2 5" xfId="45793"/>
    <cellStyle name="Percent 2 3 3 2 2 2 5 2" xfId="45794"/>
    <cellStyle name="Percent 2 3 3 2 2 2 5 3" xfId="45795"/>
    <cellStyle name="Percent 2 3 3 2 2 2 6" xfId="45796"/>
    <cellStyle name="Percent 2 3 3 2 2 2 7" xfId="45797"/>
    <cellStyle name="Percent 2 3 3 2 2 3" xfId="45798"/>
    <cellStyle name="Percent 2 3 3 2 2 3 2" xfId="45799"/>
    <cellStyle name="Percent 2 3 3 2 2 3 3" xfId="45800"/>
    <cellStyle name="Percent 2 3 3 2 2 4" xfId="45801"/>
    <cellStyle name="Percent 2 3 3 2 2 4 2" xfId="45802"/>
    <cellStyle name="Percent 2 3 3 2 2 4 3" xfId="45803"/>
    <cellStyle name="Percent 2 3 3 2 2 5" xfId="45804"/>
    <cellStyle name="Percent 2 3 3 2 2 5 2" xfId="45805"/>
    <cellStyle name="Percent 2 3 3 2 2 5 3" xfId="45806"/>
    <cellStyle name="Percent 2 3 3 2 2 6" xfId="45807"/>
    <cellStyle name="Percent 2 3 3 2 2 6 2" xfId="45808"/>
    <cellStyle name="Percent 2 3 3 2 2 6 3" xfId="45809"/>
    <cellStyle name="Percent 2 3 3 2 2 7" xfId="45810"/>
    <cellStyle name="Percent 2 3 3 2 2 8" xfId="45811"/>
    <cellStyle name="Percent 2 3 3 2 3" xfId="45812"/>
    <cellStyle name="Percent 2 3 3 2 3 2" xfId="45813"/>
    <cellStyle name="Percent 2 3 3 2 3 2 2" xfId="45814"/>
    <cellStyle name="Percent 2 3 3 2 3 2 3" xfId="45815"/>
    <cellStyle name="Percent 2 3 3 2 3 3" xfId="45816"/>
    <cellStyle name="Percent 2 3 3 2 3 3 2" xfId="45817"/>
    <cellStyle name="Percent 2 3 3 2 3 3 3" xfId="45818"/>
    <cellStyle name="Percent 2 3 3 2 3 4" xfId="45819"/>
    <cellStyle name="Percent 2 3 3 2 3 4 2" xfId="45820"/>
    <cellStyle name="Percent 2 3 3 2 3 4 3" xfId="45821"/>
    <cellStyle name="Percent 2 3 3 2 3 5" xfId="45822"/>
    <cellStyle name="Percent 2 3 3 2 3 5 2" xfId="45823"/>
    <cellStyle name="Percent 2 3 3 2 3 5 3" xfId="45824"/>
    <cellStyle name="Percent 2 3 3 2 3 6" xfId="45825"/>
    <cellStyle name="Percent 2 3 3 2 3 7" xfId="45826"/>
    <cellStyle name="Percent 2 3 3 2 4" xfId="45827"/>
    <cellStyle name="Percent 2 3 3 2 4 2" xfId="45828"/>
    <cellStyle name="Percent 2 3 3 2 4 2 2" xfId="45829"/>
    <cellStyle name="Percent 2 3 3 2 4 2 3" xfId="45830"/>
    <cellStyle name="Percent 2 3 3 2 4 3" xfId="45831"/>
    <cellStyle name="Percent 2 3 3 2 4 3 2" xfId="45832"/>
    <cellStyle name="Percent 2 3 3 2 4 3 3" xfId="45833"/>
    <cellStyle name="Percent 2 3 3 2 4 4" xfId="45834"/>
    <cellStyle name="Percent 2 3 3 2 4 4 2" xfId="45835"/>
    <cellStyle name="Percent 2 3 3 2 4 4 3" xfId="45836"/>
    <cellStyle name="Percent 2 3 3 2 4 5" xfId="45837"/>
    <cellStyle name="Percent 2 3 3 2 4 5 2" xfId="45838"/>
    <cellStyle name="Percent 2 3 3 2 4 5 3" xfId="45839"/>
    <cellStyle name="Percent 2 3 3 2 4 6" xfId="45840"/>
    <cellStyle name="Percent 2 3 3 2 4 7" xfId="45841"/>
    <cellStyle name="Percent 2 3 3 2 5" xfId="45842"/>
    <cellStyle name="Percent 2 3 3 2 5 2" xfId="45843"/>
    <cellStyle name="Percent 2 3 3 2 5 2 2" xfId="45844"/>
    <cellStyle name="Percent 2 3 3 2 5 2 3" xfId="45845"/>
    <cellStyle name="Percent 2 3 3 2 5 3" xfId="45846"/>
    <cellStyle name="Percent 2 3 3 2 5 3 2" xfId="45847"/>
    <cellStyle name="Percent 2 3 3 2 5 3 3" xfId="45848"/>
    <cellStyle name="Percent 2 3 3 2 5 4" xfId="45849"/>
    <cellStyle name="Percent 2 3 3 2 5 4 2" xfId="45850"/>
    <cellStyle name="Percent 2 3 3 2 5 4 3" xfId="45851"/>
    <cellStyle name="Percent 2 3 3 2 5 5" xfId="45852"/>
    <cellStyle name="Percent 2 3 3 2 5 5 2" xfId="45853"/>
    <cellStyle name="Percent 2 3 3 2 5 5 3" xfId="45854"/>
    <cellStyle name="Percent 2 3 3 2 5 6" xfId="45855"/>
    <cellStyle name="Percent 2 3 3 2 5 7" xfId="45856"/>
    <cellStyle name="Percent 2 3 3 2 6" xfId="45857"/>
    <cellStyle name="Percent 2 3 3 2 6 2" xfId="45858"/>
    <cellStyle name="Percent 2 3 3 2 6 3" xfId="45859"/>
    <cellStyle name="Percent 2 3 3 2 7" xfId="45860"/>
    <cellStyle name="Percent 2 3 3 2 7 2" xfId="45861"/>
    <cellStyle name="Percent 2 3 3 2 7 3" xfId="45862"/>
    <cellStyle name="Percent 2 3 3 2 8" xfId="45863"/>
    <cellStyle name="Percent 2 3 3 2 8 2" xfId="45864"/>
    <cellStyle name="Percent 2 3 3 2 8 3" xfId="45865"/>
    <cellStyle name="Percent 2 3 3 2 9" xfId="45866"/>
    <cellStyle name="Percent 2 3 3 2 9 2" xfId="45867"/>
    <cellStyle name="Percent 2 3 3 2 9 3" xfId="45868"/>
    <cellStyle name="Percent 2 3 3 3" xfId="45869"/>
    <cellStyle name="Percent 2 3 3 3 2" xfId="45870"/>
    <cellStyle name="Percent 2 3 3 3 2 2" xfId="45871"/>
    <cellStyle name="Percent 2 3 3 3 2 2 2" xfId="45872"/>
    <cellStyle name="Percent 2 3 3 3 2 2 3" xfId="45873"/>
    <cellStyle name="Percent 2 3 3 3 2 3" xfId="45874"/>
    <cellStyle name="Percent 2 3 3 3 2 3 2" xfId="45875"/>
    <cellStyle name="Percent 2 3 3 3 2 3 3" xfId="45876"/>
    <cellStyle name="Percent 2 3 3 3 2 4" xfId="45877"/>
    <cellStyle name="Percent 2 3 3 3 2 4 2" xfId="45878"/>
    <cellStyle name="Percent 2 3 3 3 2 4 3" xfId="45879"/>
    <cellStyle name="Percent 2 3 3 3 2 5" xfId="45880"/>
    <cellStyle name="Percent 2 3 3 3 2 5 2" xfId="45881"/>
    <cellStyle name="Percent 2 3 3 3 2 5 3" xfId="45882"/>
    <cellStyle name="Percent 2 3 3 3 2 6" xfId="45883"/>
    <cellStyle name="Percent 2 3 3 3 2 7" xfId="45884"/>
    <cellStyle name="Percent 2 3 3 3 3" xfId="45885"/>
    <cellStyle name="Percent 2 3 3 3 3 2" xfId="45886"/>
    <cellStyle name="Percent 2 3 3 3 3 3" xfId="45887"/>
    <cellStyle name="Percent 2 3 3 3 4" xfId="45888"/>
    <cellStyle name="Percent 2 3 3 3 4 2" xfId="45889"/>
    <cellStyle name="Percent 2 3 3 3 4 3" xfId="45890"/>
    <cellStyle name="Percent 2 3 3 3 5" xfId="45891"/>
    <cellStyle name="Percent 2 3 3 3 5 2" xfId="45892"/>
    <cellStyle name="Percent 2 3 3 3 5 3" xfId="45893"/>
    <cellStyle name="Percent 2 3 3 3 6" xfId="45894"/>
    <cellStyle name="Percent 2 3 3 3 6 2" xfId="45895"/>
    <cellStyle name="Percent 2 3 3 3 6 3" xfId="45896"/>
    <cellStyle name="Percent 2 3 3 3 7" xfId="45897"/>
    <cellStyle name="Percent 2 3 3 3 8" xfId="45898"/>
    <cellStyle name="Percent 2 3 3 4" xfId="45899"/>
    <cellStyle name="Percent 2 3 3 4 2" xfId="45900"/>
    <cellStyle name="Percent 2 3 3 4 2 2" xfId="45901"/>
    <cellStyle name="Percent 2 3 3 4 2 2 2" xfId="45902"/>
    <cellStyle name="Percent 2 3 3 4 2 2 3" xfId="45903"/>
    <cellStyle name="Percent 2 3 3 4 2 3" xfId="45904"/>
    <cellStyle name="Percent 2 3 3 4 2 3 2" xfId="45905"/>
    <cellStyle name="Percent 2 3 3 4 2 3 3" xfId="45906"/>
    <cellStyle name="Percent 2 3 3 4 2 4" xfId="45907"/>
    <cellStyle name="Percent 2 3 3 4 2 4 2" xfId="45908"/>
    <cellStyle name="Percent 2 3 3 4 2 4 3" xfId="45909"/>
    <cellStyle name="Percent 2 3 3 4 2 5" xfId="45910"/>
    <cellStyle name="Percent 2 3 3 4 2 5 2" xfId="45911"/>
    <cellStyle name="Percent 2 3 3 4 2 5 3" xfId="45912"/>
    <cellStyle name="Percent 2 3 3 4 2 6" xfId="45913"/>
    <cellStyle name="Percent 2 3 3 4 2 7" xfId="45914"/>
    <cellStyle name="Percent 2 3 3 4 3" xfId="45915"/>
    <cellStyle name="Percent 2 3 3 4 3 2" xfId="45916"/>
    <cellStyle name="Percent 2 3 3 4 3 3" xfId="45917"/>
    <cellStyle name="Percent 2 3 3 4 4" xfId="45918"/>
    <cellStyle name="Percent 2 3 3 4 4 2" xfId="45919"/>
    <cellStyle name="Percent 2 3 3 4 4 3" xfId="45920"/>
    <cellStyle name="Percent 2 3 3 4 5" xfId="45921"/>
    <cellStyle name="Percent 2 3 3 4 5 2" xfId="45922"/>
    <cellStyle name="Percent 2 3 3 4 5 3" xfId="45923"/>
    <cellStyle name="Percent 2 3 3 4 6" xfId="45924"/>
    <cellStyle name="Percent 2 3 3 4 6 2" xfId="45925"/>
    <cellStyle name="Percent 2 3 3 4 6 3" xfId="45926"/>
    <cellStyle name="Percent 2 3 3 4 7" xfId="45927"/>
    <cellStyle name="Percent 2 3 3 4 8" xfId="45928"/>
    <cellStyle name="Percent 2 3 3 5" xfId="45929"/>
    <cellStyle name="Percent 2 3 3 5 2" xfId="45930"/>
    <cellStyle name="Percent 2 3 3 5 2 2" xfId="45931"/>
    <cellStyle name="Percent 2 3 3 5 2 3" xfId="45932"/>
    <cellStyle name="Percent 2 3 3 5 3" xfId="45933"/>
    <cellStyle name="Percent 2 3 3 5 3 2" xfId="45934"/>
    <cellStyle name="Percent 2 3 3 5 3 3" xfId="45935"/>
    <cellStyle name="Percent 2 3 3 5 4" xfId="45936"/>
    <cellStyle name="Percent 2 3 3 5 4 2" xfId="45937"/>
    <cellStyle name="Percent 2 3 3 5 4 3" xfId="45938"/>
    <cellStyle name="Percent 2 3 3 5 5" xfId="45939"/>
    <cellStyle name="Percent 2 3 3 5 5 2" xfId="45940"/>
    <cellStyle name="Percent 2 3 3 5 5 3" xfId="45941"/>
    <cellStyle name="Percent 2 3 3 5 6" xfId="45942"/>
    <cellStyle name="Percent 2 3 3 5 7" xfId="45943"/>
    <cellStyle name="Percent 2 3 3 6" xfId="45944"/>
    <cellStyle name="Percent 2 3 3 6 2" xfId="45945"/>
    <cellStyle name="Percent 2 3 3 6 2 2" xfId="45946"/>
    <cellStyle name="Percent 2 3 3 6 2 3" xfId="45947"/>
    <cellStyle name="Percent 2 3 3 6 3" xfId="45948"/>
    <cellStyle name="Percent 2 3 3 6 3 2" xfId="45949"/>
    <cellStyle name="Percent 2 3 3 6 3 3" xfId="45950"/>
    <cellStyle name="Percent 2 3 3 6 4" xfId="45951"/>
    <cellStyle name="Percent 2 3 3 6 4 2" xfId="45952"/>
    <cellStyle name="Percent 2 3 3 6 4 3" xfId="45953"/>
    <cellStyle name="Percent 2 3 3 6 5" xfId="45954"/>
    <cellStyle name="Percent 2 3 3 6 5 2" xfId="45955"/>
    <cellStyle name="Percent 2 3 3 6 5 3" xfId="45956"/>
    <cellStyle name="Percent 2 3 3 6 6" xfId="45957"/>
    <cellStyle name="Percent 2 3 3 6 7" xfId="45958"/>
    <cellStyle name="Percent 2 3 3 7" xfId="45959"/>
    <cellStyle name="Percent 2 3 3 7 2" xfId="45960"/>
    <cellStyle name="Percent 2 3 3 7 2 2" xfId="45961"/>
    <cellStyle name="Percent 2 3 3 7 2 3" xfId="45962"/>
    <cellStyle name="Percent 2 3 3 7 3" xfId="45963"/>
    <cellStyle name="Percent 2 3 3 7 3 2" xfId="45964"/>
    <cellStyle name="Percent 2 3 3 7 3 3" xfId="45965"/>
    <cellStyle name="Percent 2 3 3 7 4" xfId="45966"/>
    <cellStyle name="Percent 2 3 3 7 4 2" xfId="45967"/>
    <cellStyle name="Percent 2 3 3 7 4 3" xfId="45968"/>
    <cellStyle name="Percent 2 3 3 7 5" xfId="45969"/>
    <cellStyle name="Percent 2 3 3 7 5 2" xfId="45970"/>
    <cellStyle name="Percent 2 3 3 7 5 3" xfId="45971"/>
    <cellStyle name="Percent 2 3 3 7 6" xfId="45972"/>
    <cellStyle name="Percent 2 3 3 7 7" xfId="45973"/>
    <cellStyle name="Percent 2 3 3 8" xfId="45974"/>
    <cellStyle name="Percent 2 3 3 8 2" xfId="45975"/>
    <cellStyle name="Percent 2 3 3 8 2 2" xfId="45976"/>
    <cellStyle name="Percent 2 3 3 8 2 3" xfId="45977"/>
    <cellStyle name="Percent 2 3 3 8 3" xfId="45978"/>
    <cellStyle name="Percent 2 3 3 8 3 2" xfId="45979"/>
    <cellStyle name="Percent 2 3 3 8 3 3" xfId="45980"/>
    <cellStyle name="Percent 2 3 3 8 4" xfId="45981"/>
    <cellStyle name="Percent 2 3 3 8 4 2" xfId="45982"/>
    <cellStyle name="Percent 2 3 3 8 4 3" xfId="45983"/>
    <cellStyle name="Percent 2 3 3 8 5" xfId="45984"/>
    <cellStyle name="Percent 2 3 3 8 5 2" xfId="45985"/>
    <cellStyle name="Percent 2 3 3 8 5 3" xfId="45986"/>
    <cellStyle name="Percent 2 3 3 8 6" xfId="45987"/>
    <cellStyle name="Percent 2 3 3 8 7" xfId="45988"/>
    <cellStyle name="Percent 2 3 3 9" xfId="45989"/>
    <cellStyle name="Percent 2 3 3 9 2" xfId="45990"/>
    <cellStyle name="Percent 2 3 3 9 3" xfId="45991"/>
    <cellStyle name="Percent 2 3 4" xfId="45992"/>
    <cellStyle name="Percent 2 3 4 10" xfId="45993"/>
    <cellStyle name="Percent 2 3 4 11" xfId="45994"/>
    <cellStyle name="Percent 2 3 4 2" xfId="45995"/>
    <cellStyle name="Percent 2 3 4 2 2" xfId="45996"/>
    <cellStyle name="Percent 2 3 4 2 2 2" xfId="45997"/>
    <cellStyle name="Percent 2 3 4 2 2 2 2" xfId="45998"/>
    <cellStyle name="Percent 2 3 4 2 2 2 3" xfId="45999"/>
    <cellStyle name="Percent 2 3 4 2 2 3" xfId="46000"/>
    <cellStyle name="Percent 2 3 4 2 2 3 2" xfId="46001"/>
    <cellStyle name="Percent 2 3 4 2 2 3 3" xfId="46002"/>
    <cellStyle name="Percent 2 3 4 2 2 4" xfId="46003"/>
    <cellStyle name="Percent 2 3 4 2 2 4 2" xfId="46004"/>
    <cellStyle name="Percent 2 3 4 2 2 4 3" xfId="46005"/>
    <cellStyle name="Percent 2 3 4 2 2 5" xfId="46006"/>
    <cellStyle name="Percent 2 3 4 2 2 5 2" xfId="46007"/>
    <cellStyle name="Percent 2 3 4 2 2 5 3" xfId="46008"/>
    <cellStyle name="Percent 2 3 4 2 2 6" xfId="46009"/>
    <cellStyle name="Percent 2 3 4 2 2 7" xfId="46010"/>
    <cellStyle name="Percent 2 3 4 2 3" xfId="46011"/>
    <cellStyle name="Percent 2 3 4 2 3 2" xfId="46012"/>
    <cellStyle name="Percent 2 3 4 2 3 3" xfId="46013"/>
    <cellStyle name="Percent 2 3 4 2 4" xfId="46014"/>
    <cellStyle name="Percent 2 3 4 2 4 2" xfId="46015"/>
    <cellStyle name="Percent 2 3 4 2 4 3" xfId="46016"/>
    <cellStyle name="Percent 2 3 4 2 5" xfId="46017"/>
    <cellStyle name="Percent 2 3 4 2 5 2" xfId="46018"/>
    <cellStyle name="Percent 2 3 4 2 5 3" xfId="46019"/>
    <cellStyle name="Percent 2 3 4 2 6" xfId="46020"/>
    <cellStyle name="Percent 2 3 4 2 6 2" xfId="46021"/>
    <cellStyle name="Percent 2 3 4 2 6 3" xfId="46022"/>
    <cellStyle name="Percent 2 3 4 2 7" xfId="46023"/>
    <cellStyle name="Percent 2 3 4 2 8" xfId="46024"/>
    <cellStyle name="Percent 2 3 4 3" xfId="46025"/>
    <cellStyle name="Percent 2 3 4 3 2" xfId="46026"/>
    <cellStyle name="Percent 2 3 4 3 2 2" xfId="46027"/>
    <cellStyle name="Percent 2 3 4 3 2 3" xfId="46028"/>
    <cellStyle name="Percent 2 3 4 3 3" xfId="46029"/>
    <cellStyle name="Percent 2 3 4 3 3 2" xfId="46030"/>
    <cellStyle name="Percent 2 3 4 3 3 3" xfId="46031"/>
    <cellStyle name="Percent 2 3 4 3 4" xfId="46032"/>
    <cellStyle name="Percent 2 3 4 3 4 2" xfId="46033"/>
    <cellStyle name="Percent 2 3 4 3 4 3" xfId="46034"/>
    <cellStyle name="Percent 2 3 4 3 5" xfId="46035"/>
    <cellStyle name="Percent 2 3 4 3 5 2" xfId="46036"/>
    <cellStyle name="Percent 2 3 4 3 5 3" xfId="46037"/>
    <cellStyle name="Percent 2 3 4 3 6" xfId="46038"/>
    <cellStyle name="Percent 2 3 4 3 7" xfId="46039"/>
    <cellStyle name="Percent 2 3 4 4" xfId="46040"/>
    <cellStyle name="Percent 2 3 4 4 2" xfId="46041"/>
    <cellStyle name="Percent 2 3 4 4 2 2" xfId="46042"/>
    <cellStyle name="Percent 2 3 4 4 2 3" xfId="46043"/>
    <cellStyle name="Percent 2 3 4 4 3" xfId="46044"/>
    <cellStyle name="Percent 2 3 4 4 3 2" xfId="46045"/>
    <cellStyle name="Percent 2 3 4 4 3 3" xfId="46046"/>
    <cellStyle name="Percent 2 3 4 4 4" xfId="46047"/>
    <cellStyle name="Percent 2 3 4 4 4 2" xfId="46048"/>
    <cellStyle name="Percent 2 3 4 4 4 3" xfId="46049"/>
    <cellStyle name="Percent 2 3 4 4 5" xfId="46050"/>
    <cellStyle name="Percent 2 3 4 4 5 2" xfId="46051"/>
    <cellStyle name="Percent 2 3 4 4 5 3" xfId="46052"/>
    <cellStyle name="Percent 2 3 4 4 6" xfId="46053"/>
    <cellStyle name="Percent 2 3 4 4 7" xfId="46054"/>
    <cellStyle name="Percent 2 3 4 5" xfId="46055"/>
    <cellStyle name="Percent 2 3 4 5 2" xfId="46056"/>
    <cellStyle name="Percent 2 3 4 5 2 2" xfId="46057"/>
    <cellStyle name="Percent 2 3 4 5 2 3" xfId="46058"/>
    <cellStyle name="Percent 2 3 4 5 3" xfId="46059"/>
    <cellStyle name="Percent 2 3 4 5 3 2" xfId="46060"/>
    <cellStyle name="Percent 2 3 4 5 3 3" xfId="46061"/>
    <cellStyle name="Percent 2 3 4 5 4" xfId="46062"/>
    <cellStyle name="Percent 2 3 4 5 4 2" xfId="46063"/>
    <cellStyle name="Percent 2 3 4 5 4 3" xfId="46064"/>
    <cellStyle name="Percent 2 3 4 5 5" xfId="46065"/>
    <cellStyle name="Percent 2 3 4 5 5 2" xfId="46066"/>
    <cellStyle name="Percent 2 3 4 5 5 3" xfId="46067"/>
    <cellStyle name="Percent 2 3 4 5 6" xfId="46068"/>
    <cellStyle name="Percent 2 3 4 5 7" xfId="46069"/>
    <cellStyle name="Percent 2 3 4 6" xfId="46070"/>
    <cellStyle name="Percent 2 3 4 6 2" xfId="46071"/>
    <cellStyle name="Percent 2 3 4 6 3" xfId="46072"/>
    <cellStyle name="Percent 2 3 4 7" xfId="46073"/>
    <cellStyle name="Percent 2 3 4 7 2" xfId="46074"/>
    <cellStyle name="Percent 2 3 4 7 3" xfId="46075"/>
    <cellStyle name="Percent 2 3 4 8" xfId="46076"/>
    <cellStyle name="Percent 2 3 4 8 2" xfId="46077"/>
    <cellStyle name="Percent 2 3 4 8 3" xfId="46078"/>
    <cellStyle name="Percent 2 3 4 9" xfId="46079"/>
    <cellStyle name="Percent 2 3 4 9 2" xfId="46080"/>
    <cellStyle name="Percent 2 3 4 9 3" xfId="46081"/>
    <cellStyle name="Percent 2 3 5" xfId="46082"/>
    <cellStyle name="Percent 2 3 5 2" xfId="46083"/>
    <cellStyle name="Percent 2 3 5 2 2" xfId="46084"/>
    <cellStyle name="Percent 2 3 5 2 2 2" xfId="46085"/>
    <cellStyle name="Percent 2 3 5 2 2 3" xfId="46086"/>
    <cellStyle name="Percent 2 3 5 2 3" xfId="46087"/>
    <cellStyle name="Percent 2 3 5 2 3 2" xfId="46088"/>
    <cellStyle name="Percent 2 3 5 2 3 3" xfId="46089"/>
    <cellStyle name="Percent 2 3 5 2 4" xfId="46090"/>
    <cellStyle name="Percent 2 3 5 2 4 2" xfId="46091"/>
    <cellStyle name="Percent 2 3 5 2 4 3" xfId="46092"/>
    <cellStyle name="Percent 2 3 5 2 5" xfId="46093"/>
    <cellStyle name="Percent 2 3 5 2 5 2" xfId="46094"/>
    <cellStyle name="Percent 2 3 5 2 5 3" xfId="46095"/>
    <cellStyle name="Percent 2 3 5 2 6" xfId="46096"/>
    <cellStyle name="Percent 2 3 5 2 7" xfId="46097"/>
    <cellStyle name="Percent 2 3 5 3" xfId="46098"/>
    <cellStyle name="Percent 2 3 5 3 2" xfId="46099"/>
    <cellStyle name="Percent 2 3 5 3 3" xfId="46100"/>
    <cellStyle name="Percent 2 3 5 4" xfId="46101"/>
    <cellStyle name="Percent 2 3 5 4 2" xfId="46102"/>
    <cellStyle name="Percent 2 3 5 4 3" xfId="46103"/>
    <cellStyle name="Percent 2 3 5 5" xfId="46104"/>
    <cellStyle name="Percent 2 3 5 5 2" xfId="46105"/>
    <cellStyle name="Percent 2 3 5 5 3" xfId="46106"/>
    <cellStyle name="Percent 2 3 5 6" xfId="46107"/>
    <cellStyle name="Percent 2 3 5 6 2" xfId="46108"/>
    <cellStyle name="Percent 2 3 5 6 3" xfId="46109"/>
    <cellStyle name="Percent 2 3 5 7" xfId="46110"/>
    <cellStyle name="Percent 2 3 5 8" xfId="46111"/>
    <cellStyle name="Percent 2 3 6" xfId="46112"/>
    <cellStyle name="Percent 2 3 6 2" xfId="46113"/>
    <cellStyle name="Percent 2 3 6 2 2" xfId="46114"/>
    <cellStyle name="Percent 2 3 6 2 2 2" xfId="46115"/>
    <cellStyle name="Percent 2 3 6 2 2 3" xfId="46116"/>
    <cellStyle name="Percent 2 3 6 2 3" xfId="46117"/>
    <cellStyle name="Percent 2 3 6 2 3 2" xfId="46118"/>
    <cellStyle name="Percent 2 3 6 2 3 3" xfId="46119"/>
    <cellStyle name="Percent 2 3 6 2 4" xfId="46120"/>
    <cellStyle name="Percent 2 3 6 2 4 2" xfId="46121"/>
    <cellStyle name="Percent 2 3 6 2 4 3" xfId="46122"/>
    <cellStyle name="Percent 2 3 6 2 5" xfId="46123"/>
    <cellStyle name="Percent 2 3 6 2 5 2" xfId="46124"/>
    <cellStyle name="Percent 2 3 6 2 5 3" xfId="46125"/>
    <cellStyle name="Percent 2 3 6 2 6" xfId="46126"/>
    <cellStyle name="Percent 2 3 6 2 7" xfId="46127"/>
    <cellStyle name="Percent 2 3 6 3" xfId="46128"/>
    <cellStyle name="Percent 2 3 6 3 2" xfId="46129"/>
    <cellStyle name="Percent 2 3 6 3 3" xfId="46130"/>
    <cellStyle name="Percent 2 3 6 4" xfId="46131"/>
    <cellStyle name="Percent 2 3 6 4 2" xfId="46132"/>
    <cellStyle name="Percent 2 3 6 4 3" xfId="46133"/>
    <cellStyle name="Percent 2 3 6 5" xfId="46134"/>
    <cellStyle name="Percent 2 3 6 5 2" xfId="46135"/>
    <cellStyle name="Percent 2 3 6 5 3" xfId="46136"/>
    <cellStyle name="Percent 2 3 6 6" xfId="46137"/>
    <cellStyle name="Percent 2 3 6 6 2" xfId="46138"/>
    <cellStyle name="Percent 2 3 6 6 3" xfId="46139"/>
    <cellStyle name="Percent 2 3 6 7" xfId="46140"/>
    <cellStyle name="Percent 2 3 6 8" xfId="46141"/>
    <cellStyle name="Percent 2 3 7" xfId="46142"/>
    <cellStyle name="Percent 2 3 7 2" xfId="46143"/>
    <cellStyle name="Percent 2 3 7 2 2" xfId="46144"/>
    <cellStyle name="Percent 2 3 7 2 3" xfId="46145"/>
    <cellStyle name="Percent 2 3 7 3" xfId="46146"/>
    <cellStyle name="Percent 2 3 7 3 2" xfId="46147"/>
    <cellStyle name="Percent 2 3 7 3 3" xfId="46148"/>
    <cellStyle name="Percent 2 3 7 4" xfId="46149"/>
    <cellStyle name="Percent 2 3 7 4 2" xfId="46150"/>
    <cellStyle name="Percent 2 3 7 4 3" xfId="46151"/>
    <cellStyle name="Percent 2 3 7 5" xfId="46152"/>
    <cellStyle name="Percent 2 3 7 5 2" xfId="46153"/>
    <cellStyle name="Percent 2 3 7 5 3" xfId="46154"/>
    <cellStyle name="Percent 2 3 7 6" xfId="46155"/>
    <cellStyle name="Percent 2 3 7 7" xfId="46156"/>
    <cellStyle name="Percent 2 3 8" xfId="46157"/>
    <cellStyle name="Percent 2 3 8 2" xfId="46158"/>
    <cellStyle name="Percent 2 3 8 2 2" xfId="46159"/>
    <cellStyle name="Percent 2 3 8 2 3" xfId="46160"/>
    <cellStyle name="Percent 2 3 8 3" xfId="46161"/>
    <cellStyle name="Percent 2 3 8 3 2" xfId="46162"/>
    <cellStyle name="Percent 2 3 8 3 3" xfId="46163"/>
    <cellStyle name="Percent 2 3 8 4" xfId="46164"/>
    <cellStyle name="Percent 2 3 8 4 2" xfId="46165"/>
    <cellStyle name="Percent 2 3 8 4 3" xfId="46166"/>
    <cellStyle name="Percent 2 3 8 5" xfId="46167"/>
    <cellStyle name="Percent 2 3 8 5 2" xfId="46168"/>
    <cellStyle name="Percent 2 3 8 5 3" xfId="46169"/>
    <cellStyle name="Percent 2 3 8 6" xfId="46170"/>
    <cellStyle name="Percent 2 3 8 7" xfId="46171"/>
    <cellStyle name="Percent 2 3 9" xfId="46172"/>
    <cellStyle name="Percent 2 3 9 2" xfId="46173"/>
    <cellStyle name="Percent 2 3 9 2 2" xfId="46174"/>
    <cellStyle name="Percent 2 3 9 2 3" xfId="46175"/>
    <cellStyle name="Percent 2 3 9 3" xfId="46176"/>
    <cellStyle name="Percent 2 3 9 3 2" xfId="46177"/>
    <cellStyle name="Percent 2 3 9 3 3" xfId="46178"/>
    <cellStyle name="Percent 2 3 9 4" xfId="46179"/>
    <cellStyle name="Percent 2 3 9 4 2" xfId="46180"/>
    <cellStyle name="Percent 2 3 9 4 3" xfId="46181"/>
    <cellStyle name="Percent 2 3 9 5" xfId="46182"/>
    <cellStyle name="Percent 2 3 9 5 2" xfId="46183"/>
    <cellStyle name="Percent 2 3 9 5 3" xfId="46184"/>
    <cellStyle name="Percent 2 3 9 6" xfId="46185"/>
    <cellStyle name="Percent 2 3 9 7" xfId="46186"/>
    <cellStyle name="Percent 2 4" xfId="1563"/>
    <cellStyle name="Percent 2 4 10" xfId="46188"/>
    <cellStyle name="Percent 2 4 10 2" xfId="46189"/>
    <cellStyle name="Percent 2 4 10 3" xfId="46190"/>
    <cellStyle name="Percent 2 4 11" xfId="46191"/>
    <cellStyle name="Percent 2 4 11 2" xfId="46192"/>
    <cellStyle name="Percent 2 4 11 3" xfId="46193"/>
    <cellStyle name="Percent 2 4 12" xfId="46194"/>
    <cellStyle name="Percent 2 4 12 2" xfId="46195"/>
    <cellStyle name="Percent 2 4 12 3" xfId="46196"/>
    <cellStyle name="Percent 2 4 13" xfId="46197"/>
    <cellStyle name="Percent 2 4 13 2" xfId="46198"/>
    <cellStyle name="Percent 2 4 13 3" xfId="46199"/>
    <cellStyle name="Percent 2 4 14" xfId="46200"/>
    <cellStyle name="Percent 2 4 15" xfId="46201"/>
    <cellStyle name="Percent 2 4 16" xfId="46187"/>
    <cellStyle name="Percent 2 4 2" xfId="46202"/>
    <cellStyle name="Percent 2 4 2 10" xfId="46203"/>
    <cellStyle name="Percent 2 4 2 10 2" xfId="46204"/>
    <cellStyle name="Percent 2 4 2 10 3" xfId="46205"/>
    <cellStyle name="Percent 2 4 2 11" xfId="46206"/>
    <cellStyle name="Percent 2 4 2 11 2" xfId="46207"/>
    <cellStyle name="Percent 2 4 2 11 3" xfId="46208"/>
    <cellStyle name="Percent 2 4 2 12" xfId="46209"/>
    <cellStyle name="Percent 2 4 2 12 2" xfId="46210"/>
    <cellStyle name="Percent 2 4 2 12 3" xfId="46211"/>
    <cellStyle name="Percent 2 4 2 13" xfId="46212"/>
    <cellStyle name="Percent 2 4 2 14" xfId="46213"/>
    <cellStyle name="Percent 2 4 2 2" xfId="46214"/>
    <cellStyle name="Percent 2 4 2 2 10" xfId="46215"/>
    <cellStyle name="Percent 2 4 2 2 11" xfId="46216"/>
    <cellStyle name="Percent 2 4 2 2 2" xfId="46217"/>
    <cellStyle name="Percent 2 4 2 2 2 2" xfId="46218"/>
    <cellStyle name="Percent 2 4 2 2 2 2 2" xfId="46219"/>
    <cellStyle name="Percent 2 4 2 2 2 2 2 2" xfId="46220"/>
    <cellStyle name="Percent 2 4 2 2 2 2 2 3" xfId="46221"/>
    <cellStyle name="Percent 2 4 2 2 2 2 3" xfId="46222"/>
    <cellStyle name="Percent 2 4 2 2 2 2 3 2" xfId="46223"/>
    <cellStyle name="Percent 2 4 2 2 2 2 3 3" xfId="46224"/>
    <cellStyle name="Percent 2 4 2 2 2 2 4" xfId="46225"/>
    <cellStyle name="Percent 2 4 2 2 2 2 4 2" xfId="46226"/>
    <cellStyle name="Percent 2 4 2 2 2 2 4 3" xfId="46227"/>
    <cellStyle name="Percent 2 4 2 2 2 2 5" xfId="46228"/>
    <cellStyle name="Percent 2 4 2 2 2 2 5 2" xfId="46229"/>
    <cellStyle name="Percent 2 4 2 2 2 2 5 3" xfId="46230"/>
    <cellStyle name="Percent 2 4 2 2 2 2 6" xfId="46231"/>
    <cellStyle name="Percent 2 4 2 2 2 2 7" xfId="46232"/>
    <cellStyle name="Percent 2 4 2 2 2 3" xfId="46233"/>
    <cellStyle name="Percent 2 4 2 2 2 3 2" xfId="46234"/>
    <cellStyle name="Percent 2 4 2 2 2 3 3" xfId="46235"/>
    <cellStyle name="Percent 2 4 2 2 2 4" xfId="46236"/>
    <cellStyle name="Percent 2 4 2 2 2 4 2" xfId="46237"/>
    <cellStyle name="Percent 2 4 2 2 2 4 3" xfId="46238"/>
    <cellStyle name="Percent 2 4 2 2 2 5" xfId="46239"/>
    <cellStyle name="Percent 2 4 2 2 2 5 2" xfId="46240"/>
    <cellStyle name="Percent 2 4 2 2 2 5 3" xfId="46241"/>
    <cellStyle name="Percent 2 4 2 2 2 6" xfId="46242"/>
    <cellStyle name="Percent 2 4 2 2 2 6 2" xfId="46243"/>
    <cellStyle name="Percent 2 4 2 2 2 6 3" xfId="46244"/>
    <cellStyle name="Percent 2 4 2 2 2 7" xfId="46245"/>
    <cellStyle name="Percent 2 4 2 2 2 8" xfId="46246"/>
    <cellStyle name="Percent 2 4 2 2 3" xfId="46247"/>
    <cellStyle name="Percent 2 4 2 2 3 2" xfId="46248"/>
    <cellStyle name="Percent 2 4 2 2 3 2 2" xfId="46249"/>
    <cellStyle name="Percent 2 4 2 2 3 2 3" xfId="46250"/>
    <cellStyle name="Percent 2 4 2 2 3 3" xfId="46251"/>
    <cellStyle name="Percent 2 4 2 2 3 3 2" xfId="46252"/>
    <cellStyle name="Percent 2 4 2 2 3 3 3" xfId="46253"/>
    <cellStyle name="Percent 2 4 2 2 3 4" xfId="46254"/>
    <cellStyle name="Percent 2 4 2 2 3 4 2" xfId="46255"/>
    <cellStyle name="Percent 2 4 2 2 3 4 3" xfId="46256"/>
    <cellStyle name="Percent 2 4 2 2 3 5" xfId="46257"/>
    <cellStyle name="Percent 2 4 2 2 3 5 2" xfId="46258"/>
    <cellStyle name="Percent 2 4 2 2 3 5 3" xfId="46259"/>
    <cellStyle name="Percent 2 4 2 2 3 6" xfId="46260"/>
    <cellStyle name="Percent 2 4 2 2 3 7" xfId="46261"/>
    <cellStyle name="Percent 2 4 2 2 4" xfId="46262"/>
    <cellStyle name="Percent 2 4 2 2 4 2" xfId="46263"/>
    <cellStyle name="Percent 2 4 2 2 4 2 2" xfId="46264"/>
    <cellStyle name="Percent 2 4 2 2 4 2 3" xfId="46265"/>
    <cellStyle name="Percent 2 4 2 2 4 3" xfId="46266"/>
    <cellStyle name="Percent 2 4 2 2 4 3 2" xfId="46267"/>
    <cellStyle name="Percent 2 4 2 2 4 3 3" xfId="46268"/>
    <cellStyle name="Percent 2 4 2 2 4 4" xfId="46269"/>
    <cellStyle name="Percent 2 4 2 2 4 4 2" xfId="46270"/>
    <cellStyle name="Percent 2 4 2 2 4 4 3" xfId="46271"/>
    <cellStyle name="Percent 2 4 2 2 4 5" xfId="46272"/>
    <cellStyle name="Percent 2 4 2 2 4 5 2" xfId="46273"/>
    <cellStyle name="Percent 2 4 2 2 4 5 3" xfId="46274"/>
    <cellStyle name="Percent 2 4 2 2 4 6" xfId="46275"/>
    <cellStyle name="Percent 2 4 2 2 4 7" xfId="46276"/>
    <cellStyle name="Percent 2 4 2 2 5" xfId="46277"/>
    <cellStyle name="Percent 2 4 2 2 5 2" xfId="46278"/>
    <cellStyle name="Percent 2 4 2 2 5 2 2" xfId="46279"/>
    <cellStyle name="Percent 2 4 2 2 5 2 3" xfId="46280"/>
    <cellStyle name="Percent 2 4 2 2 5 3" xfId="46281"/>
    <cellStyle name="Percent 2 4 2 2 5 3 2" xfId="46282"/>
    <cellStyle name="Percent 2 4 2 2 5 3 3" xfId="46283"/>
    <cellStyle name="Percent 2 4 2 2 5 4" xfId="46284"/>
    <cellStyle name="Percent 2 4 2 2 5 4 2" xfId="46285"/>
    <cellStyle name="Percent 2 4 2 2 5 4 3" xfId="46286"/>
    <cellStyle name="Percent 2 4 2 2 5 5" xfId="46287"/>
    <cellStyle name="Percent 2 4 2 2 5 5 2" xfId="46288"/>
    <cellStyle name="Percent 2 4 2 2 5 5 3" xfId="46289"/>
    <cellStyle name="Percent 2 4 2 2 5 6" xfId="46290"/>
    <cellStyle name="Percent 2 4 2 2 5 7" xfId="46291"/>
    <cellStyle name="Percent 2 4 2 2 6" xfId="46292"/>
    <cellStyle name="Percent 2 4 2 2 6 2" xfId="46293"/>
    <cellStyle name="Percent 2 4 2 2 6 3" xfId="46294"/>
    <cellStyle name="Percent 2 4 2 2 7" xfId="46295"/>
    <cellStyle name="Percent 2 4 2 2 7 2" xfId="46296"/>
    <cellStyle name="Percent 2 4 2 2 7 3" xfId="46297"/>
    <cellStyle name="Percent 2 4 2 2 8" xfId="46298"/>
    <cellStyle name="Percent 2 4 2 2 8 2" xfId="46299"/>
    <cellStyle name="Percent 2 4 2 2 8 3" xfId="46300"/>
    <cellStyle name="Percent 2 4 2 2 9" xfId="46301"/>
    <cellStyle name="Percent 2 4 2 2 9 2" xfId="46302"/>
    <cellStyle name="Percent 2 4 2 2 9 3" xfId="46303"/>
    <cellStyle name="Percent 2 4 2 3" xfId="46304"/>
    <cellStyle name="Percent 2 4 2 3 2" xfId="46305"/>
    <cellStyle name="Percent 2 4 2 3 2 2" xfId="46306"/>
    <cellStyle name="Percent 2 4 2 3 2 2 2" xfId="46307"/>
    <cellStyle name="Percent 2 4 2 3 2 2 3" xfId="46308"/>
    <cellStyle name="Percent 2 4 2 3 2 3" xfId="46309"/>
    <cellStyle name="Percent 2 4 2 3 2 3 2" xfId="46310"/>
    <cellStyle name="Percent 2 4 2 3 2 3 3" xfId="46311"/>
    <cellStyle name="Percent 2 4 2 3 2 4" xfId="46312"/>
    <cellStyle name="Percent 2 4 2 3 2 4 2" xfId="46313"/>
    <cellStyle name="Percent 2 4 2 3 2 4 3" xfId="46314"/>
    <cellStyle name="Percent 2 4 2 3 2 5" xfId="46315"/>
    <cellStyle name="Percent 2 4 2 3 2 5 2" xfId="46316"/>
    <cellStyle name="Percent 2 4 2 3 2 5 3" xfId="46317"/>
    <cellStyle name="Percent 2 4 2 3 2 6" xfId="46318"/>
    <cellStyle name="Percent 2 4 2 3 2 7" xfId="46319"/>
    <cellStyle name="Percent 2 4 2 3 3" xfId="46320"/>
    <cellStyle name="Percent 2 4 2 3 3 2" xfId="46321"/>
    <cellStyle name="Percent 2 4 2 3 3 3" xfId="46322"/>
    <cellStyle name="Percent 2 4 2 3 4" xfId="46323"/>
    <cellStyle name="Percent 2 4 2 3 4 2" xfId="46324"/>
    <cellStyle name="Percent 2 4 2 3 4 3" xfId="46325"/>
    <cellStyle name="Percent 2 4 2 3 5" xfId="46326"/>
    <cellStyle name="Percent 2 4 2 3 5 2" xfId="46327"/>
    <cellStyle name="Percent 2 4 2 3 5 3" xfId="46328"/>
    <cellStyle name="Percent 2 4 2 3 6" xfId="46329"/>
    <cellStyle name="Percent 2 4 2 3 6 2" xfId="46330"/>
    <cellStyle name="Percent 2 4 2 3 6 3" xfId="46331"/>
    <cellStyle name="Percent 2 4 2 3 7" xfId="46332"/>
    <cellStyle name="Percent 2 4 2 3 8" xfId="46333"/>
    <cellStyle name="Percent 2 4 2 4" xfId="46334"/>
    <cellStyle name="Percent 2 4 2 4 2" xfId="46335"/>
    <cellStyle name="Percent 2 4 2 4 2 2" xfId="46336"/>
    <cellStyle name="Percent 2 4 2 4 2 2 2" xfId="46337"/>
    <cellStyle name="Percent 2 4 2 4 2 2 3" xfId="46338"/>
    <cellStyle name="Percent 2 4 2 4 2 3" xfId="46339"/>
    <cellStyle name="Percent 2 4 2 4 2 3 2" xfId="46340"/>
    <cellStyle name="Percent 2 4 2 4 2 3 3" xfId="46341"/>
    <cellStyle name="Percent 2 4 2 4 2 4" xfId="46342"/>
    <cellStyle name="Percent 2 4 2 4 2 4 2" xfId="46343"/>
    <cellStyle name="Percent 2 4 2 4 2 4 3" xfId="46344"/>
    <cellStyle name="Percent 2 4 2 4 2 5" xfId="46345"/>
    <cellStyle name="Percent 2 4 2 4 2 5 2" xfId="46346"/>
    <cellStyle name="Percent 2 4 2 4 2 5 3" xfId="46347"/>
    <cellStyle name="Percent 2 4 2 4 2 6" xfId="46348"/>
    <cellStyle name="Percent 2 4 2 4 2 7" xfId="46349"/>
    <cellStyle name="Percent 2 4 2 4 3" xfId="46350"/>
    <cellStyle name="Percent 2 4 2 4 3 2" xfId="46351"/>
    <cellStyle name="Percent 2 4 2 4 3 3" xfId="46352"/>
    <cellStyle name="Percent 2 4 2 4 4" xfId="46353"/>
    <cellStyle name="Percent 2 4 2 4 4 2" xfId="46354"/>
    <cellStyle name="Percent 2 4 2 4 4 3" xfId="46355"/>
    <cellStyle name="Percent 2 4 2 4 5" xfId="46356"/>
    <cellStyle name="Percent 2 4 2 4 5 2" xfId="46357"/>
    <cellStyle name="Percent 2 4 2 4 5 3" xfId="46358"/>
    <cellStyle name="Percent 2 4 2 4 6" xfId="46359"/>
    <cellStyle name="Percent 2 4 2 4 6 2" xfId="46360"/>
    <cellStyle name="Percent 2 4 2 4 6 3" xfId="46361"/>
    <cellStyle name="Percent 2 4 2 4 7" xfId="46362"/>
    <cellStyle name="Percent 2 4 2 4 8" xfId="46363"/>
    <cellStyle name="Percent 2 4 2 5" xfId="46364"/>
    <cellStyle name="Percent 2 4 2 5 2" xfId="46365"/>
    <cellStyle name="Percent 2 4 2 5 2 2" xfId="46366"/>
    <cellStyle name="Percent 2 4 2 5 2 3" xfId="46367"/>
    <cellStyle name="Percent 2 4 2 5 3" xfId="46368"/>
    <cellStyle name="Percent 2 4 2 5 3 2" xfId="46369"/>
    <cellStyle name="Percent 2 4 2 5 3 3" xfId="46370"/>
    <cellStyle name="Percent 2 4 2 5 4" xfId="46371"/>
    <cellStyle name="Percent 2 4 2 5 4 2" xfId="46372"/>
    <cellStyle name="Percent 2 4 2 5 4 3" xfId="46373"/>
    <cellStyle name="Percent 2 4 2 5 5" xfId="46374"/>
    <cellStyle name="Percent 2 4 2 5 5 2" xfId="46375"/>
    <cellStyle name="Percent 2 4 2 5 5 3" xfId="46376"/>
    <cellStyle name="Percent 2 4 2 5 6" xfId="46377"/>
    <cellStyle name="Percent 2 4 2 5 7" xfId="46378"/>
    <cellStyle name="Percent 2 4 2 6" xfId="46379"/>
    <cellStyle name="Percent 2 4 2 6 2" xfId="46380"/>
    <cellStyle name="Percent 2 4 2 6 2 2" xfId="46381"/>
    <cellStyle name="Percent 2 4 2 6 2 3" xfId="46382"/>
    <cellStyle name="Percent 2 4 2 6 3" xfId="46383"/>
    <cellStyle name="Percent 2 4 2 6 3 2" xfId="46384"/>
    <cellStyle name="Percent 2 4 2 6 3 3" xfId="46385"/>
    <cellStyle name="Percent 2 4 2 6 4" xfId="46386"/>
    <cellStyle name="Percent 2 4 2 6 4 2" xfId="46387"/>
    <cellStyle name="Percent 2 4 2 6 4 3" xfId="46388"/>
    <cellStyle name="Percent 2 4 2 6 5" xfId="46389"/>
    <cellStyle name="Percent 2 4 2 6 5 2" xfId="46390"/>
    <cellStyle name="Percent 2 4 2 6 5 3" xfId="46391"/>
    <cellStyle name="Percent 2 4 2 6 6" xfId="46392"/>
    <cellStyle name="Percent 2 4 2 6 7" xfId="46393"/>
    <cellStyle name="Percent 2 4 2 7" xfId="46394"/>
    <cellStyle name="Percent 2 4 2 7 2" xfId="46395"/>
    <cellStyle name="Percent 2 4 2 7 2 2" xfId="46396"/>
    <cellStyle name="Percent 2 4 2 7 2 3" xfId="46397"/>
    <cellStyle name="Percent 2 4 2 7 3" xfId="46398"/>
    <cellStyle name="Percent 2 4 2 7 3 2" xfId="46399"/>
    <cellStyle name="Percent 2 4 2 7 3 3" xfId="46400"/>
    <cellStyle name="Percent 2 4 2 7 4" xfId="46401"/>
    <cellStyle name="Percent 2 4 2 7 4 2" xfId="46402"/>
    <cellStyle name="Percent 2 4 2 7 4 3" xfId="46403"/>
    <cellStyle name="Percent 2 4 2 7 5" xfId="46404"/>
    <cellStyle name="Percent 2 4 2 7 5 2" xfId="46405"/>
    <cellStyle name="Percent 2 4 2 7 5 3" xfId="46406"/>
    <cellStyle name="Percent 2 4 2 7 6" xfId="46407"/>
    <cellStyle name="Percent 2 4 2 7 7" xfId="46408"/>
    <cellStyle name="Percent 2 4 2 8" xfId="46409"/>
    <cellStyle name="Percent 2 4 2 8 2" xfId="46410"/>
    <cellStyle name="Percent 2 4 2 8 2 2" xfId="46411"/>
    <cellStyle name="Percent 2 4 2 8 2 3" xfId="46412"/>
    <cellStyle name="Percent 2 4 2 8 3" xfId="46413"/>
    <cellStyle name="Percent 2 4 2 8 3 2" xfId="46414"/>
    <cellStyle name="Percent 2 4 2 8 3 3" xfId="46415"/>
    <cellStyle name="Percent 2 4 2 8 4" xfId="46416"/>
    <cellStyle name="Percent 2 4 2 8 4 2" xfId="46417"/>
    <cellStyle name="Percent 2 4 2 8 4 3" xfId="46418"/>
    <cellStyle name="Percent 2 4 2 8 5" xfId="46419"/>
    <cellStyle name="Percent 2 4 2 8 5 2" xfId="46420"/>
    <cellStyle name="Percent 2 4 2 8 5 3" xfId="46421"/>
    <cellStyle name="Percent 2 4 2 8 6" xfId="46422"/>
    <cellStyle name="Percent 2 4 2 8 7" xfId="46423"/>
    <cellStyle name="Percent 2 4 2 9" xfId="46424"/>
    <cellStyle name="Percent 2 4 2 9 2" xfId="46425"/>
    <cellStyle name="Percent 2 4 2 9 3" xfId="46426"/>
    <cellStyle name="Percent 2 4 3" xfId="46427"/>
    <cellStyle name="Percent 2 4 3 10" xfId="46428"/>
    <cellStyle name="Percent 2 4 3 11" xfId="46429"/>
    <cellStyle name="Percent 2 4 3 2" xfId="46430"/>
    <cellStyle name="Percent 2 4 3 2 2" xfId="46431"/>
    <cellStyle name="Percent 2 4 3 2 2 2" xfId="46432"/>
    <cellStyle name="Percent 2 4 3 2 2 2 2" xfId="46433"/>
    <cellStyle name="Percent 2 4 3 2 2 2 3" xfId="46434"/>
    <cellStyle name="Percent 2 4 3 2 2 3" xfId="46435"/>
    <cellStyle name="Percent 2 4 3 2 2 3 2" xfId="46436"/>
    <cellStyle name="Percent 2 4 3 2 2 3 3" xfId="46437"/>
    <cellStyle name="Percent 2 4 3 2 2 4" xfId="46438"/>
    <cellStyle name="Percent 2 4 3 2 2 4 2" xfId="46439"/>
    <cellStyle name="Percent 2 4 3 2 2 4 3" xfId="46440"/>
    <cellStyle name="Percent 2 4 3 2 2 5" xfId="46441"/>
    <cellStyle name="Percent 2 4 3 2 2 5 2" xfId="46442"/>
    <cellStyle name="Percent 2 4 3 2 2 5 3" xfId="46443"/>
    <cellStyle name="Percent 2 4 3 2 2 6" xfId="46444"/>
    <cellStyle name="Percent 2 4 3 2 2 7" xfId="46445"/>
    <cellStyle name="Percent 2 4 3 2 3" xfId="46446"/>
    <cellStyle name="Percent 2 4 3 2 3 2" xfId="46447"/>
    <cellStyle name="Percent 2 4 3 2 3 3" xfId="46448"/>
    <cellStyle name="Percent 2 4 3 2 4" xfId="46449"/>
    <cellStyle name="Percent 2 4 3 2 4 2" xfId="46450"/>
    <cellStyle name="Percent 2 4 3 2 4 3" xfId="46451"/>
    <cellStyle name="Percent 2 4 3 2 5" xfId="46452"/>
    <cellStyle name="Percent 2 4 3 2 5 2" xfId="46453"/>
    <cellStyle name="Percent 2 4 3 2 5 3" xfId="46454"/>
    <cellStyle name="Percent 2 4 3 2 6" xfId="46455"/>
    <cellStyle name="Percent 2 4 3 2 6 2" xfId="46456"/>
    <cellStyle name="Percent 2 4 3 2 6 3" xfId="46457"/>
    <cellStyle name="Percent 2 4 3 2 7" xfId="46458"/>
    <cellStyle name="Percent 2 4 3 2 8" xfId="46459"/>
    <cellStyle name="Percent 2 4 3 3" xfId="46460"/>
    <cellStyle name="Percent 2 4 3 3 2" xfId="46461"/>
    <cellStyle name="Percent 2 4 3 3 2 2" xfId="46462"/>
    <cellStyle name="Percent 2 4 3 3 2 3" xfId="46463"/>
    <cellStyle name="Percent 2 4 3 3 3" xfId="46464"/>
    <cellStyle name="Percent 2 4 3 3 3 2" xfId="46465"/>
    <cellStyle name="Percent 2 4 3 3 3 3" xfId="46466"/>
    <cellStyle name="Percent 2 4 3 3 4" xfId="46467"/>
    <cellStyle name="Percent 2 4 3 3 4 2" xfId="46468"/>
    <cellStyle name="Percent 2 4 3 3 4 3" xfId="46469"/>
    <cellStyle name="Percent 2 4 3 3 5" xfId="46470"/>
    <cellStyle name="Percent 2 4 3 3 5 2" xfId="46471"/>
    <cellStyle name="Percent 2 4 3 3 5 3" xfId="46472"/>
    <cellStyle name="Percent 2 4 3 3 6" xfId="46473"/>
    <cellStyle name="Percent 2 4 3 3 7" xfId="46474"/>
    <cellStyle name="Percent 2 4 3 4" xfId="46475"/>
    <cellStyle name="Percent 2 4 3 4 2" xfId="46476"/>
    <cellStyle name="Percent 2 4 3 4 2 2" xfId="46477"/>
    <cellStyle name="Percent 2 4 3 4 2 3" xfId="46478"/>
    <cellStyle name="Percent 2 4 3 4 3" xfId="46479"/>
    <cellStyle name="Percent 2 4 3 4 3 2" xfId="46480"/>
    <cellStyle name="Percent 2 4 3 4 3 3" xfId="46481"/>
    <cellStyle name="Percent 2 4 3 4 4" xfId="46482"/>
    <cellStyle name="Percent 2 4 3 4 4 2" xfId="46483"/>
    <cellStyle name="Percent 2 4 3 4 4 3" xfId="46484"/>
    <cellStyle name="Percent 2 4 3 4 5" xfId="46485"/>
    <cellStyle name="Percent 2 4 3 4 5 2" xfId="46486"/>
    <cellStyle name="Percent 2 4 3 4 5 3" xfId="46487"/>
    <cellStyle name="Percent 2 4 3 4 6" xfId="46488"/>
    <cellStyle name="Percent 2 4 3 4 7" xfId="46489"/>
    <cellStyle name="Percent 2 4 3 5" xfId="46490"/>
    <cellStyle name="Percent 2 4 3 5 2" xfId="46491"/>
    <cellStyle name="Percent 2 4 3 5 2 2" xfId="46492"/>
    <cellStyle name="Percent 2 4 3 5 2 3" xfId="46493"/>
    <cellStyle name="Percent 2 4 3 5 3" xfId="46494"/>
    <cellStyle name="Percent 2 4 3 5 3 2" xfId="46495"/>
    <cellStyle name="Percent 2 4 3 5 3 3" xfId="46496"/>
    <cellStyle name="Percent 2 4 3 5 4" xfId="46497"/>
    <cellStyle name="Percent 2 4 3 5 4 2" xfId="46498"/>
    <cellStyle name="Percent 2 4 3 5 4 3" xfId="46499"/>
    <cellStyle name="Percent 2 4 3 5 5" xfId="46500"/>
    <cellStyle name="Percent 2 4 3 5 5 2" xfId="46501"/>
    <cellStyle name="Percent 2 4 3 5 5 3" xfId="46502"/>
    <cellStyle name="Percent 2 4 3 5 6" xfId="46503"/>
    <cellStyle name="Percent 2 4 3 5 7" xfId="46504"/>
    <cellStyle name="Percent 2 4 3 6" xfId="46505"/>
    <cellStyle name="Percent 2 4 3 6 2" xfId="46506"/>
    <cellStyle name="Percent 2 4 3 6 3" xfId="46507"/>
    <cellStyle name="Percent 2 4 3 7" xfId="46508"/>
    <cellStyle name="Percent 2 4 3 7 2" xfId="46509"/>
    <cellStyle name="Percent 2 4 3 7 3" xfId="46510"/>
    <cellStyle name="Percent 2 4 3 8" xfId="46511"/>
    <cellStyle name="Percent 2 4 3 8 2" xfId="46512"/>
    <cellStyle name="Percent 2 4 3 8 3" xfId="46513"/>
    <cellStyle name="Percent 2 4 3 9" xfId="46514"/>
    <cellStyle name="Percent 2 4 3 9 2" xfId="46515"/>
    <cellStyle name="Percent 2 4 3 9 3" xfId="46516"/>
    <cellStyle name="Percent 2 4 4" xfId="46517"/>
    <cellStyle name="Percent 2 4 4 2" xfId="46518"/>
    <cellStyle name="Percent 2 4 4 2 2" xfId="46519"/>
    <cellStyle name="Percent 2 4 4 2 2 2" xfId="46520"/>
    <cellStyle name="Percent 2 4 4 2 2 3" xfId="46521"/>
    <cellStyle name="Percent 2 4 4 2 3" xfId="46522"/>
    <cellStyle name="Percent 2 4 4 2 3 2" xfId="46523"/>
    <cellStyle name="Percent 2 4 4 2 3 3" xfId="46524"/>
    <cellStyle name="Percent 2 4 4 2 4" xfId="46525"/>
    <cellStyle name="Percent 2 4 4 2 4 2" xfId="46526"/>
    <cellStyle name="Percent 2 4 4 2 4 3" xfId="46527"/>
    <cellStyle name="Percent 2 4 4 2 5" xfId="46528"/>
    <cellStyle name="Percent 2 4 4 2 5 2" xfId="46529"/>
    <cellStyle name="Percent 2 4 4 2 5 3" xfId="46530"/>
    <cellStyle name="Percent 2 4 4 2 6" xfId="46531"/>
    <cellStyle name="Percent 2 4 4 2 7" xfId="46532"/>
    <cellStyle name="Percent 2 4 4 3" xfId="46533"/>
    <cellStyle name="Percent 2 4 4 3 2" xfId="46534"/>
    <cellStyle name="Percent 2 4 4 3 3" xfId="46535"/>
    <cellStyle name="Percent 2 4 4 4" xfId="46536"/>
    <cellStyle name="Percent 2 4 4 4 2" xfId="46537"/>
    <cellStyle name="Percent 2 4 4 4 3" xfId="46538"/>
    <cellStyle name="Percent 2 4 4 5" xfId="46539"/>
    <cellStyle name="Percent 2 4 4 5 2" xfId="46540"/>
    <cellStyle name="Percent 2 4 4 5 3" xfId="46541"/>
    <cellStyle name="Percent 2 4 4 6" xfId="46542"/>
    <cellStyle name="Percent 2 4 4 6 2" xfId="46543"/>
    <cellStyle name="Percent 2 4 4 6 3" xfId="46544"/>
    <cellStyle name="Percent 2 4 4 7" xfId="46545"/>
    <cellStyle name="Percent 2 4 4 8" xfId="46546"/>
    <cellStyle name="Percent 2 4 5" xfId="46547"/>
    <cellStyle name="Percent 2 4 5 2" xfId="46548"/>
    <cellStyle name="Percent 2 4 5 2 2" xfId="46549"/>
    <cellStyle name="Percent 2 4 5 2 2 2" xfId="46550"/>
    <cellStyle name="Percent 2 4 5 2 2 3" xfId="46551"/>
    <cellStyle name="Percent 2 4 5 2 3" xfId="46552"/>
    <cellStyle name="Percent 2 4 5 2 3 2" xfId="46553"/>
    <cellStyle name="Percent 2 4 5 2 3 3" xfId="46554"/>
    <cellStyle name="Percent 2 4 5 2 4" xfId="46555"/>
    <cellStyle name="Percent 2 4 5 2 4 2" xfId="46556"/>
    <cellStyle name="Percent 2 4 5 2 4 3" xfId="46557"/>
    <cellStyle name="Percent 2 4 5 2 5" xfId="46558"/>
    <cellStyle name="Percent 2 4 5 2 5 2" xfId="46559"/>
    <cellStyle name="Percent 2 4 5 2 5 3" xfId="46560"/>
    <cellStyle name="Percent 2 4 5 2 6" xfId="46561"/>
    <cellStyle name="Percent 2 4 5 2 7" xfId="46562"/>
    <cellStyle name="Percent 2 4 5 3" xfId="46563"/>
    <cellStyle name="Percent 2 4 5 3 2" xfId="46564"/>
    <cellStyle name="Percent 2 4 5 3 3" xfId="46565"/>
    <cellStyle name="Percent 2 4 5 4" xfId="46566"/>
    <cellStyle name="Percent 2 4 5 4 2" xfId="46567"/>
    <cellStyle name="Percent 2 4 5 4 3" xfId="46568"/>
    <cellStyle name="Percent 2 4 5 5" xfId="46569"/>
    <cellStyle name="Percent 2 4 5 5 2" xfId="46570"/>
    <cellStyle name="Percent 2 4 5 5 3" xfId="46571"/>
    <cellStyle name="Percent 2 4 5 6" xfId="46572"/>
    <cellStyle name="Percent 2 4 5 6 2" xfId="46573"/>
    <cellStyle name="Percent 2 4 5 6 3" xfId="46574"/>
    <cellStyle name="Percent 2 4 5 7" xfId="46575"/>
    <cellStyle name="Percent 2 4 5 8" xfId="46576"/>
    <cellStyle name="Percent 2 4 6" xfId="46577"/>
    <cellStyle name="Percent 2 4 6 2" xfId="46578"/>
    <cellStyle name="Percent 2 4 6 2 2" xfId="46579"/>
    <cellStyle name="Percent 2 4 6 2 3" xfId="46580"/>
    <cellStyle name="Percent 2 4 6 3" xfId="46581"/>
    <cellStyle name="Percent 2 4 6 3 2" xfId="46582"/>
    <cellStyle name="Percent 2 4 6 3 3" xfId="46583"/>
    <cellStyle name="Percent 2 4 6 4" xfId="46584"/>
    <cellStyle name="Percent 2 4 6 4 2" xfId="46585"/>
    <cellStyle name="Percent 2 4 6 4 3" xfId="46586"/>
    <cellStyle name="Percent 2 4 6 5" xfId="46587"/>
    <cellStyle name="Percent 2 4 6 5 2" xfId="46588"/>
    <cellStyle name="Percent 2 4 6 5 3" xfId="46589"/>
    <cellStyle name="Percent 2 4 6 6" xfId="46590"/>
    <cellStyle name="Percent 2 4 6 7" xfId="46591"/>
    <cellStyle name="Percent 2 4 7" xfId="46592"/>
    <cellStyle name="Percent 2 4 7 2" xfId="46593"/>
    <cellStyle name="Percent 2 4 7 2 2" xfId="46594"/>
    <cellStyle name="Percent 2 4 7 2 3" xfId="46595"/>
    <cellStyle name="Percent 2 4 7 3" xfId="46596"/>
    <cellStyle name="Percent 2 4 7 3 2" xfId="46597"/>
    <cellStyle name="Percent 2 4 7 3 3" xfId="46598"/>
    <cellStyle name="Percent 2 4 7 4" xfId="46599"/>
    <cellStyle name="Percent 2 4 7 4 2" xfId="46600"/>
    <cellStyle name="Percent 2 4 7 4 3" xfId="46601"/>
    <cellStyle name="Percent 2 4 7 5" xfId="46602"/>
    <cellStyle name="Percent 2 4 7 5 2" xfId="46603"/>
    <cellStyle name="Percent 2 4 7 5 3" xfId="46604"/>
    <cellStyle name="Percent 2 4 7 6" xfId="46605"/>
    <cellStyle name="Percent 2 4 7 7" xfId="46606"/>
    <cellStyle name="Percent 2 4 8" xfId="46607"/>
    <cellStyle name="Percent 2 4 8 2" xfId="46608"/>
    <cellStyle name="Percent 2 4 8 2 2" xfId="46609"/>
    <cellStyle name="Percent 2 4 8 2 3" xfId="46610"/>
    <cellStyle name="Percent 2 4 8 3" xfId="46611"/>
    <cellStyle name="Percent 2 4 8 3 2" xfId="46612"/>
    <cellStyle name="Percent 2 4 8 3 3" xfId="46613"/>
    <cellStyle name="Percent 2 4 8 4" xfId="46614"/>
    <cellStyle name="Percent 2 4 8 4 2" xfId="46615"/>
    <cellStyle name="Percent 2 4 8 4 3" xfId="46616"/>
    <cellStyle name="Percent 2 4 8 5" xfId="46617"/>
    <cellStyle name="Percent 2 4 8 5 2" xfId="46618"/>
    <cellStyle name="Percent 2 4 8 5 3" xfId="46619"/>
    <cellStyle name="Percent 2 4 8 6" xfId="46620"/>
    <cellStyle name="Percent 2 4 8 7" xfId="46621"/>
    <cellStyle name="Percent 2 4 9" xfId="46622"/>
    <cellStyle name="Percent 2 4 9 2" xfId="46623"/>
    <cellStyle name="Percent 2 4 9 2 2" xfId="46624"/>
    <cellStyle name="Percent 2 4 9 2 3" xfId="46625"/>
    <cellStyle name="Percent 2 4 9 3" xfId="46626"/>
    <cellStyle name="Percent 2 4 9 3 2" xfId="46627"/>
    <cellStyle name="Percent 2 4 9 3 3" xfId="46628"/>
    <cellStyle name="Percent 2 4 9 4" xfId="46629"/>
    <cellStyle name="Percent 2 4 9 4 2" xfId="46630"/>
    <cellStyle name="Percent 2 4 9 4 3" xfId="46631"/>
    <cellStyle name="Percent 2 4 9 5" xfId="46632"/>
    <cellStyle name="Percent 2 4 9 5 2" xfId="46633"/>
    <cellStyle name="Percent 2 4 9 5 3" xfId="46634"/>
    <cellStyle name="Percent 2 4 9 6" xfId="46635"/>
    <cellStyle name="Percent 2 4 9 7" xfId="46636"/>
    <cellStyle name="Percent 2 5" xfId="46637"/>
    <cellStyle name="Percent 2 5 10" xfId="46638"/>
    <cellStyle name="Percent 2 5 10 2" xfId="46639"/>
    <cellStyle name="Percent 2 5 10 3" xfId="46640"/>
    <cellStyle name="Percent 2 5 11" xfId="46641"/>
    <cellStyle name="Percent 2 5 11 2" xfId="46642"/>
    <cellStyle name="Percent 2 5 11 3" xfId="46643"/>
    <cellStyle name="Percent 2 5 12" xfId="46644"/>
    <cellStyle name="Percent 2 5 12 2" xfId="46645"/>
    <cellStyle name="Percent 2 5 12 3" xfId="46646"/>
    <cellStyle name="Percent 2 5 13" xfId="46647"/>
    <cellStyle name="Percent 2 5 14" xfId="46648"/>
    <cellStyle name="Percent 2 5 2" xfId="46649"/>
    <cellStyle name="Percent 2 5 2 10" xfId="46650"/>
    <cellStyle name="Percent 2 5 2 11" xfId="46651"/>
    <cellStyle name="Percent 2 5 2 2" xfId="46652"/>
    <cellStyle name="Percent 2 5 2 2 2" xfId="46653"/>
    <cellStyle name="Percent 2 5 2 2 2 2" xfId="46654"/>
    <cellStyle name="Percent 2 5 2 2 2 2 2" xfId="46655"/>
    <cellStyle name="Percent 2 5 2 2 2 2 3" xfId="46656"/>
    <cellStyle name="Percent 2 5 2 2 2 3" xfId="46657"/>
    <cellStyle name="Percent 2 5 2 2 2 3 2" xfId="46658"/>
    <cellStyle name="Percent 2 5 2 2 2 3 3" xfId="46659"/>
    <cellStyle name="Percent 2 5 2 2 2 4" xfId="46660"/>
    <cellStyle name="Percent 2 5 2 2 2 4 2" xfId="46661"/>
    <cellStyle name="Percent 2 5 2 2 2 4 3" xfId="46662"/>
    <cellStyle name="Percent 2 5 2 2 2 5" xfId="46663"/>
    <cellStyle name="Percent 2 5 2 2 2 5 2" xfId="46664"/>
    <cellStyle name="Percent 2 5 2 2 2 5 3" xfId="46665"/>
    <cellStyle name="Percent 2 5 2 2 2 6" xfId="46666"/>
    <cellStyle name="Percent 2 5 2 2 2 7" xfId="46667"/>
    <cellStyle name="Percent 2 5 2 2 3" xfId="46668"/>
    <cellStyle name="Percent 2 5 2 2 3 2" xfId="46669"/>
    <cellStyle name="Percent 2 5 2 2 3 3" xfId="46670"/>
    <cellStyle name="Percent 2 5 2 2 4" xfId="46671"/>
    <cellStyle name="Percent 2 5 2 2 4 2" xfId="46672"/>
    <cellStyle name="Percent 2 5 2 2 4 3" xfId="46673"/>
    <cellStyle name="Percent 2 5 2 2 5" xfId="46674"/>
    <cellStyle name="Percent 2 5 2 2 5 2" xfId="46675"/>
    <cellStyle name="Percent 2 5 2 2 5 3" xfId="46676"/>
    <cellStyle name="Percent 2 5 2 2 6" xfId="46677"/>
    <cellStyle name="Percent 2 5 2 2 6 2" xfId="46678"/>
    <cellStyle name="Percent 2 5 2 2 6 3" xfId="46679"/>
    <cellStyle name="Percent 2 5 2 2 7" xfId="46680"/>
    <cellStyle name="Percent 2 5 2 2 8" xfId="46681"/>
    <cellStyle name="Percent 2 5 2 3" xfId="46682"/>
    <cellStyle name="Percent 2 5 2 3 2" xfId="46683"/>
    <cellStyle name="Percent 2 5 2 3 2 2" xfId="46684"/>
    <cellStyle name="Percent 2 5 2 3 2 3" xfId="46685"/>
    <cellStyle name="Percent 2 5 2 3 3" xfId="46686"/>
    <cellStyle name="Percent 2 5 2 3 3 2" xfId="46687"/>
    <cellStyle name="Percent 2 5 2 3 3 3" xfId="46688"/>
    <cellStyle name="Percent 2 5 2 3 4" xfId="46689"/>
    <cellStyle name="Percent 2 5 2 3 4 2" xfId="46690"/>
    <cellStyle name="Percent 2 5 2 3 4 3" xfId="46691"/>
    <cellStyle name="Percent 2 5 2 3 5" xfId="46692"/>
    <cellStyle name="Percent 2 5 2 3 5 2" xfId="46693"/>
    <cellStyle name="Percent 2 5 2 3 5 3" xfId="46694"/>
    <cellStyle name="Percent 2 5 2 3 6" xfId="46695"/>
    <cellStyle name="Percent 2 5 2 3 7" xfId="46696"/>
    <cellStyle name="Percent 2 5 2 4" xfId="46697"/>
    <cellStyle name="Percent 2 5 2 4 2" xfId="46698"/>
    <cellStyle name="Percent 2 5 2 4 2 2" xfId="46699"/>
    <cellStyle name="Percent 2 5 2 4 2 3" xfId="46700"/>
    <cellStyle name="Percent 2 5 2 4 3" xfId="46701"/>
    <cellStyle name="Percent 2 5 2 4 3 2" xfId="46702"/>
    <cellStyle name="Percent 2 5 2 4 3 3" xfId="46703"/>
    <cellStyle name="Percent 2 5 2 4 4" xfId="46704"/>
    <cellStyle name="Percent 2 5 2 4 4 2" xfId="46705"/>
    <cellStyle name="Percent 2 5 2 4 4 3" xfId="46706"/>
    <cellStyle name="Percent 2 5 2 4 5" xfId="46707"/>
    <cellStyle name="Percent 2 5 2 4 5 2" xfId="46708"/>
    <cellStyle name="Percent 2 5 2 4 5 3" xfId="46709"/>
    <cellStyle name="Percent 2 5 2 4 6" xfId="46710"/>
    <cellStyle name="Percent 2 5 2 4 7" xfId="46711"/>
    <cellStyle name="Percent 2 5 2 5" xfId="46712"/>
    <cellStyle name="Percent 2 5 2 5 2" xfId="46713"/>
    <cellStyle name="Percent 2 5 2 5 2 2" xfId="46714"/>
    <cellStyle name="Percent 2 5 2 5 2 3" xfId="46715"/>
    <cellStyle name="Percent 2 5 2 5 3" xfId="46716"/>
    <cellStyle name="Percent 2 5 2 5 3 2" xfId="46717"/>
    <cellStyle name="Percent 2 5 2 5 3 3" xfId="46718"/>
    <cellStyle name="Percent 2 5 2 5 4" xfId="46719"/>
    <cellStyle name="Percent 2 5 2 5 4 2" xfId="46720"/>
    <cellStyle name="Percent 2 5 2 5 4 3" xfId="46721"/>
    <cellStyle name="Percent 2 5 2 5 5" xfId="46722"/>
    <cellStyle name="Percent 2 5 2 5 5 2" xfId="46723"/>
    <cellStyle name="Percent 2 5 2 5 5 3" xfId="46724"/>
    <cellStyle name="Percent 2 5 2 5 6" xfId="46725"/>
    <cellStyle name="Percent 2 5 2 5 7" xfId="46726"/>
    <cellStyle name="Percent 2 5 2 6" xfId="46727"/>
    <cellStyle name="Percent 2 5 2 6 2" xfId="46728"/>
    <cellStyle name="Percent 2 5 2 6 3" xfId="46729"/>
    <cellStyle name="Percent 2 5 2 7" xfId="46730"/>
    <cellStyle name="Percent 2 5 2 7 2" xfId="46731"/>
    <cellStyle name="Percent 2 5 2 7 3" xfId="46732"/>
    <cellStyle name="Percent 2 5 2 8" xfId="46733"/>
    <cellStyle name="Percent 2 5 2 8 2" xfId="46734"/>
    <cellStyle name="Percent 2 5 2 8 3" xfId="46735"/>
    <cellStyle name="Percent 2 5 2 9" xfId="46736"/>
    <cellStyle name="Percent 2 5 2 9 2" xfId="46737"/>
    <cellStyle name="Percent 2 5 2 9 3" xfId="46738"/>
    <cellStyle name="Percent 2 5 3" xfId="46739"/>
    <cellStyle name="Percent 2 5 3 2" xfId="46740"/>
    <cellStyle name="Percent 2 5 3 2 2" xfId="46741"/>
    <cellStyle name="Percent 2 5 3 2 2 2" xfId="46742"/>
    <cellStyle name="Percent 2 5 3 2 2 3" xfId="46743"/>
    <cellStyle name="Percent 2 5 3 2 3" xfId="46744"/>
    <cellStyle name="Percent 2 5 3 2 3 2" xfId="46745"/>
    <cellStyle name="Percent 2 5 3 2 3 3" xfId="46746"/>
    <cellStyle name="Percent 2 5 3 2 4" xfId="46747"/>
    <cellStyle name="Percent 2 5 3 2 4 2" xfId="46748"/>
    <cellStyle name="Percent 2 5 3 2 4 3" xfId="46749"/>
    <cellStyle name="Percent 2 5 3 2 5" xfId="46750"/>
    <cellStyle name="Percent 2 5 3 2 5 2" xfId="46751"/>
    <cellStyle name="Percent 2 5 3 2 5 3" xfId="46752"/>
    <cellStyle name="Percent 2 5 3 2 6" xfId="46753"/>
    <cellStyle name="Percent 2 5 3 2 7" xfId="46754"/>
    <cellStyle name="Percent 2 5 3 3" xfId="46755"/>
    <cellStyle name="Percent 2 5 3 3 2" xfId="46756"/>
    <cellStyle name="Percent 2 5 3 3 3" xfId="46757"/>
    <cellStyle name="Percent 2 5 3 4" xfId="46758"/>
    <cellStyle name="Percent 2 5 3 4 2" xfId="46759"/>
    <cellStyle name="Percent 2 5 3 4 3" xfId="46760"/>
    <cellStyle name="Percent 2 5 3 5" xfId="46761"/>
    <cellStyle name="Percent 2 5 3 5 2" xfId="46762"/>
    <cellStyle name="Percent 2 5 3 5 3" xfId="46763"/>
    <cellStyle name="Percent 2 5 3 6" xfId="46764"/>
    <cellStyle name="Percent 2 5 3 6 2" xfId="46765"/>
    <cellStyle name="Percent 2 5 3 6 3" xfId="46766"/>
    <cellStyle name="Percent 2 5 3 7" xfId="46767"/>
    <cellStyle name="Percent 2 5 3 8" xfId="46768"/>
    <cellStyle name="Percent 2 5 4" xfId="46769"/>
    <cellStyle name="Percent 2 5 4 2" xfId="46770"/>
    <cellStyle name="Percent 2 5 4 2 2" xfId="46771"/>
    <cellStyle name="Percent 2 5 4 2 2 2" xfId="46772"/>
    <cellStyle name="Percent 2 5 4 2 2 3" xfId="46773"/>
    <cellStyle name="Percent 2 5 4 2 3" xfId="46774"/>
    <cellStyle name="Percent 2 5 4 2 3 2" xfId="46775"/>
    <cellStyle name="Percent 2 5 4 2 3 3" xfId="46776"/>
    <cellStyle name="Percent 2 5 4 2 4" xfId="46777"/>
    <cellStyle name="Percent 2 5 4 2 4 2" xfId="46778"/>
    <cellStyle name="Percent 2 5 4 2 4 3" xfId="46779"/>
    <cellStyle name="Percent 2 5 4 2 5" xfId="46780"/>
    <cellStyle name="Percent 2 5 4 2 5 2" xfId="46781"/>
    <cellStyle name="Percent 2 5 4 2 5 3" xfId="46782"/>
    <cellStyle name="Percent 2 5 4 2 6" xfId="46783"/>
    <cellStyle name="Percent 2 5 4 2 7" xfId="46784"/>
    <cellStyle name="Percent 2 5 4 3" xfId="46785"/>
    <cellStyle name="Percent 2 5 4 3 2" xfId="46786"/>
    <cellStyle name="Percent 2 5 4 3 3" xfId="46787"/>
    <cellStyle name="Percent 2 5 4 4" xfId="46788"/>
    <cellStyle name="Percent 2 5 4 4 2" xfId="46789"/>
    <cellStyle name="Percent 2 5 4 4 3" xfId="46790"/>
    <cellStyle name="Percent 2 5 4 5" xfId="46791"/>
    <cellStyle name="Percent 2 5 4 5 2" xfId="46792"/>
    <cellStyle name="Percent 2 5 4 5 3" xfId="46793"/>
    <cellStyle name="Percent 2 5 4 6" xfId="46794"/>
    <cellStyle name="Percent 2 5 4 6 2" xfId="46795"/>
    <cellStyle name="Percent 2 5 4 6 3" xfId="46796"/>
    <cellStyle name="Percent 2 5 4 7" xfId="46797"/>
    <cellStyle name="Percent 2 5 4 8" xfId="46798"/>
    <cellStyle name="Percent 2 5 5" xfId="46799"/>
    <cellStyle name="Percent 2 5 5 2" xfId="46800"/>
    <cellStyle name="Percent 2 5 5 2 2" xfId="46801"/>
    <cellStyle name="Percent 2 5 5 2 3" xfId="46802"/>
    <cellStyle name="Percent 2 5 5 3" xfId="46803"/>
    <cellStyle name="Percent 2 5 5 3 2" xfId="46804"/>
    <cellStyle name="Percent 2 5 5 3 3" xfId="46805"/>
    <cellStyle name="Percent 2 5 5 4" xfId="46806"/>
    <cellStyle name="Percent 2 5 5 4 2" xfId="46807"/>
    <cellStyle name="Percent 2 5 5 4 3" xfId="46808"/>
    <cellStyle name="Percent 2 5 5 5" xfId="46809"/>
    <cellStyle name="Percent 2 5 5 5 2" xfId="46810"/>
    <cellStyle name="Percent 2 5 5 5 3" xfId="46811"/>
    <cellStyle name="Percent 2 5 5 6" xfId="46812"/>
    <cellStyle name="Percent 2 5 5 7" xfId="46813"/>
    <cellStyle name="Percent 2 5 6" xfId="46814"/>
    <cellStyle name="Percent 2 5 6 2" xfId="46815"/>
    <cellStyle name="Percent 2 5 6 2 2" xfId="46816"/>
    <cellStyle name="Percent 2 5 6 2 3" xfId="46817"/>
    <cellStyle name="Percent 2 5 6 3" xfId="46818"/>
    <cellStyle name="Percent 2 5 6 3 2" xfId="46819"/>
    <cellStyle name="Percent 2 5 6 3 3" xfId="46820"/>
    <cellStyle name="Percent 2 5 6 4" xfId="46821"/>
    <cellStyle name="Percent 2 5 6 4 2" xfId="46822"/>
    <cellStyle name="Percent 2 5 6 4 3" xfId="46823"/>
    <cellStyle name="Percent 2 5 6 5" xfId="46824"/>
    <cellStyle name="Percent 2 5 6 5 2" xfId="46825"/>
    <cellStyle name="Percent 2 5 6 5 3" xfId="46826"/>
    <cellStyle name="Percent 2 5 6 6" xfId="46827"/>
    <cellStyle name="Percent 2 5 6 7" xfId="46828"/>
    <cellStyle name="Percent 2 5 7" xfId="46829"/>
    <cellStyle name="Percent 2 5 7 2" xfId="46830"/>
    <cellStyle name="Percent 2 5 7 2 2" xfId="46831"/>
    <cellStyle name="Percent 2 5 7 2 3" xfId="46832"/>
    <cellStyle name="Percent 2 5 7 3" xfId="46833"/>
    <cellStyle name="Percent 2 5 7 3 2" xfId="46834"/>
    <cellStyle name="Percent 2 5 7 3 3" xfId="46835"/>
    <cellStyle name="Percent 2 5 7 4" xfId="46836"/>
    <cellStyle name="Percent 2 5 7 4 2" xfId="46837"/>
    <cellStyle name="Percent 2 5 7 4 3" xfId="46838"/>
    <cellStyle name="Percent 2 5 7 5" xfId="46839"/>
    <cellStyle name="Percent 2 5 7 5 2" xfId="46840"/>
    <cellStyle name="Percent 2 5 7 5 3" xfId="46841"/>
    <cellStyle name="Percent 2 5 7 6" xfId="46842"/>
    <cellStyle name="Percent 2 5 7 7" xfId="46843"/>
    <cellStyle name="Percent 2 5 8" xfId="46844"/>
    <cellStyle name="Percent 2 5 8 2" xfId="46845"/>
    <cellStyle name="Percent 2 5 8 2 2" xfId="46846"/>
    <cellStyle name="Percent 2 5 8 2 3" xfId="46847"/>
    <cellStyle name="Percent 2 5 8 3" xfId="46848"/>
    <cellStyle name="Percent 2 5 8 3 2" xfId="46849"/>
    <cellStyle name="Percent 2 5 8 3 3" xfId="46850"/>
    <cellStyle name="Percent 2 5 8 4" xfId="46851"/>
    <cellStyle name="Percent 2 5 8 4 2" xfId="46852"/>
    <cellStyle name="Percent 2 5 8 4 3" xfId="46853"/>
    <cellStyle name="Percent 2 5 8 5" xfId="46854"/>
    <cellStyle name="Percent 2 5 8 5 2" xfId="46855"/>
    <cellStyle name="Percent 2 5 8 5 3" xfId="46856"/>
    <cellStyle name="Percent 2 5 8 6" xfId="46857"/>
    <cellStyle name="Percent 2 5 8 7" xfId="46858"/>
    <cellStyle name="Percent 2 5 9" xfId="46859"/>
    <cellStyle name="Percent 2 5 9 2" xfId="46860"/>
    <cellStyle name="Percent 2 5 9 3" xfId="46861"/>
    <cellStyle name="Percent 2 6" xfId="46862"/>
    <cellStyle name="Percent 2 6 10" xfId="46863"/>
    <cellStyle name="Percent 2 6 11" xfId="46864"/>
    <cellStyle name="Percent 2 6 2" xfId="46865"/>
    <cellStyle name="Percent 2 6 2 2" xfId="46866"/>
    <cellStyle name="Percent 2 6 2 2 2" xfId="46867"/>
    <cellStyle name="Percent 2 6 2 2 2 2" xfId="46868"/>
    <cellStyle name="Percent 2 6 2 2 2 3" xfId="46869"/>
    <cellStyle name="Percent 2 6 2 2 3" xfId="46870"/>
    <cellStyle name="Percent 2 6 2 2 3 2" xfId="46871"/>
    <cellStyle name="Percent 2 6 2 2 3 3" xfId="46872"/>
    <cellStyle name="Percent 2 6 2 2 4" xfId="46873"/>
    <cellStyle name="Percent 2 6 2 2 4 2" xfId="46874"/>
    <cellStyle name="Percent 2 6 2 2 4 3" xfId="46875"/>
    <cellStyle name="Percent 2 6 2 2 5" xfId="46876"/>
    <cellStyle name="Percent 2 6 2 2 5 2" xfId="46877"/>
    <cellStyle name="Percent 2 6 2 2 5 3" xfId="46878"/>
    <cellStyle name="Percent 2 6 2 2 6" xfId="46879"/>
    <cellStyle name="Percent 2 6 2 2 7" xfId="46880"/>
    <cellStyle name="Percent 2 6 2 3" xfId="46881"/>
    <cellStyle name="Percent 2 6 2 3 2" xfId="46882"/>
    <cellStyle name="Percent 2 6 2 3 3" xfId="46883"/>
    <cellStyle name="Percent 2 6 2 4" xfId="46884"/>
    <cellStyle name="Percent 2 6 2 4 2" xfId="46885"/>
    <cellStyle name="Percent 2 6 2 4 3" xfId="46886"/>
    <cellStyle name="Percent 2 6 2 5" xfId="46887"/>
    <cellStyle name="Percent 2 6 2 5 2" xfId="46888"/>
    <cellStyle name="Percent 2 6 2 5 3" xfId="46889"/>
    <cellStyle name="Percent 2 6 2 6" xfId="46890"/>
    <cellStyle name="Percent 2 6 2 6 2" xfId="46891"/>
    <cellStyle name="Percent 2 6 2 6 3" xfId="46892"/>
    <cellStyle name="Percent 2 6 2 7" xfId="46893"/>
    <cellStyle name="Percent 2 6 2 8" xfId="46894"/>
    <cellStyle name="Percent 2 6 3" xfId="46895"/>
    <cellStyle name="Percent 2 6 3 2" xfId="46896"/>
    <cellStyle name="Percent 2 6 3 2 2" xfId="46897"/>
    <cellStyle name="Percent 2 6 3 2 3" xfId="46898"/>
    <cellStyle name="Percent 2 6 3 3" xfId="46899"/>
    <cellStyle name="Percent 2 6 3 3 2" xfId="46900"/>
    <cellStyle name="Percent 2 6 3 3 3" xfId="46901"/>
    <cellStyle name="Percent 2 6 3 4" xfId="46902"/>
    <cellStyle name="Percent 2 6 3 4 2" xfId="46903"/>
    <cellStyle name="Percent 2 6 3 4 3" xfId="46904"/>
    <cellStyle name="Percent 2 6 3 5" xfId="46905"/>
    <cellStyle name="Percent 2 6 3 5 2" xfId="46906"/>
    <cellStyle name="Percent 2 6 3 5 3" xfId="46907"/>
    <cellStyle name="Percent 2 6 3 6" xfId="46908"/>
    <cellStyle name="Percent 2 6 3 7" xfId="46909"/>
    <cellStyle name="Percent 2 6 4" xfId="46910"/>
    <cellStyle name="Percent 2 6 4 2" xfId="46911"/>
    <cellStyle name="Percent 2 6 4 2 2" xfId="46912"/>
    <cellStyle name="Percent 2 6 4 2 3" xfId="46913"/>
    <cellStyle name="Percent 2 6 4 3" xfId="46914"/>
    <cellStyle name="Percent 2 6 4 3 2" xfId="46915"/>
    <cellStyle name="Percent 2 6 4 3 3" xfId="46916"/>
    <cellStyle name="Percent 2 6 4 4" xfId="46917"/>
    <cellStyle name="Percent 2 6 4 4 2" xfId="46918"/>
    <cellStyle name="Percent 2 6 4 4 3" xfId="46919"/>
    <cellStyle name="Percent 2 6 4 5" xfId="46920"/>
    <cellStyle name="Percent 2 6 4 5 2" xfId="46921"/>
    <cellStyle name="Percent 2 6 4 5 3" xfId="46922"/>
    <cellStyle name="Percent 2 6 4 6" xfId="46923"/>
    <cellStyle name="Percent 2 6 4 7" xfId="46924"/>
    <cellStyle name="Percent 2 6 5" xfId="46925"/>
    <cellStyle name="Percent 2 6 5 2" xfId="46926"/>
    <cellStyle name="Percent 2 6 5 2 2" xfId="46927"/>
    <cellStyle name="Percent 2 6 5 2 3" xfId="46928"/>
    <cellStyle name="Percent 2 6 5 3" xfId="46929"/>
    <cellStyle name="Percent 2 6 5 3 2" xfId="46930"/>
    <cellStyle name="Percent 2 6 5 3 3" xfId="46931"/>
    <cellStyle name="Percent 2 6 5 4" xfId="46932"/>
    <cellStyle name="Percent 2 6 5 4 2" xfId="46933"/>
    <cellStyle name="Percent 2 6 5 4 3" xfId="46934"/>
    <cellStyle name="Percent 2 6 5 5" xfId="46935"/>
    <cellStyle name="Percent 2 6 5 5 2" xfId="46936"/>
    <cellStyle name="Percent 2 6 5 5 3" xfId="46937"/>
    <cellStyle name="Percent 2 6 5 6" xfId="46938"/>
    <cellStyle name="Percent 2 6 5 7" xfId="46939"/>
    <cellStyle name="Percent 2 6 6" xfId="46940"/>
    <cellStyle name="Percent 2 6 6 2" xfId="46941"/>
    <cellStyle name="Percent 2 6 6 3" xfId="46942"/>
    <cellStyle name="Percent 2 6 7" xfId="46943"/>
    <cellStyle name="Percent 2 6 7 2" xfId="46944"/>
    <cellStyle name="Percent 2 6 7 3" xfId="46945"/>
    <cellStyle name="Percent 2 6 8" xfId="46946"/>
    <cellStyle name="Percent 2 6 8 2" xfId="46947"/>
    <cellStyle name="Percent 2 6 8 3" xfId="46948"/>
    <cellStyle name="Percent 2 6 9" xfId="46949"/>
    <cellStyle name="Percent 2 6 9 2" xfId="46950"/>
    <cellStyle name="Percent 2 6 9 3" xfId="46951"/>
    <cellStyle name="Percent 2 7" xfId="46952"/>
    <cellStyle name="Percent 2 7 2" xfId="46953"/>
    <cellStyle name="Percent 2 7 2 2" xfId="46954"/>
    <cellStyle name="Percent 2 7 2 2 2" xfId="46955"/>
    <cellStyle name="Percent 2 7 2 2 3" xfId="46956"/>
    <cellStyle name="Percent 2 7 2 3" xfId="46957"/>
    <cellStyle name="Percent 2 7 2 3 2" xfId="46958"/>
    <cellStyle name="Percent 2 7 2 3 3" xfId="46959"/>
    <cellStyle name="Percent 2 7 2 4" xfId="46960"/>
    <cellStyle name="Percent 2 7 2 4 2" xfId="46961"/>
    <cellStyle name="Percent 2 7 2 4 3" xfId="46962"/>
    <cellStyle name="Percent 2 7 2 5" xfId="46963"/>
    <cellStyle name="Percent 2 7 2 5 2" xfId="46964"/>
    <cellStyle name="Percent 2 7 2 5 3" xfId="46965"/>
    <cellStyle name="Percent 2 7 2 6" xfId="46966"/>
    <cellStyle name="Percent 2 7 2 7" xfId="46967"/>
    <cellStyle name="Percent 2 7 3" xfId="46968"/>
    <cellStyle name="Percent 2 7 3 2" xfId="46969"/>
    <cellStyle name="Percent 2 7 3 3" xfId="46970"/>
    <cellStyle name="Percent 2 7 4" xfId="46971"/>
    <cellStyle name="Percent 2 7 4 2" xfId="46972"/>
    <cellStyle name="Percent 2 7 4 3" xfId="46973"/>
    <cellStyle name="Percent 2 7 5" xfId="46974"/>
    <cellStyle name="Percent 2 7 5 2" xfId="46975"/>
    <cellStyle name="Percent 2 7 5 3" xfId="46976"/>
    <cellStyle name="Percent 2 7 6" xfId="46977"/>
    <cellStyle name="Percent 2 7 6 2" xfId="46978"/>
    <cellStyle name="Percent 2 7 6 3" xfId="46979"/>
    <cellStyle name="Percent 2 7 7" xfId="46980"/>
    <cellStyle name="Percent 2 7 8" xfId="46981"/>
    <cellStyle name="Percent 2 8" xfId="46982"/>
    <cellStyle name="Percent 2 8 2" xfId="46983"/>
    <cellStyle name="Percent 2 8 2 2" xfId="46984"/>
    <cellStyle name="Percent 2 8 2 2 2" xfId="46985"/>
    <cellStyle name="Percent 2 8 2 2 3" xfId="46986"/>
    <cellStyle name="Percent 2 8 2 3" xfId="46987"/>
    <cellStyle name="Percent 2 8 2 3 2" xfId="46988"/>
    <cellStyle name="Percent 2 8 2 3 3" xfId="46989"/>
    <cellStyle name="Percent 2 8 2 4" xfId="46990"/>
    <cellStyle name="Percent 2 8 2 4 2" xfId="46991"/>
    <cellStyle name="Percent 2 8 2 4 3" xfId="46992"/>
    <cellStyle name="Percent 2 8 2 5" xfId="46993"/>
    <cellStyle name="Percent 2 8 2 5 2" xfId="46994"/>
    <cellStyle name="Percent 2 8 2 5 3" xfId="46995"/>
    <cellStyle name="Percent 2 8 2 6" xfId="46996"/>
    <cellStyle name="Percent 2 8 2 7" xfId="46997"/>
    <cellStyle name="Percent 2 8 3" xfId="46998"/>
    <cellStyle name="Percent 2 8 3 2" xfId="46999"/>
    <cellStyle name="Percent 2 8 3 3" xfId="47000"/>
    <cellStyle name="Percent 2 8 4" xfId="47001"/>
    <cellStyle name="Percent 2 8 4 2" xfId="47002"/>
    <cellStyle name="Percent 2 8 4 3" xfId="47003"/>
    <cellStyle name="Percent 2 8 5" xfId="47004"/>
    <cellStyle name="Percent 2 8 5 2" xfId="47005"/>
    <cellStyle name="Percent 2 8 5 3" xfId="47006"/>
    <cellStyle name="Percent 2 8 6" xfId="47007"/>
    <cellStyle name="Percent 2 8 6 2" xfId="47008"/>
    <cellStyle name="Percent 2 8 6 3" xfId="47009"/>
    <cellStyle name="Percent 2 8 7" xfId="47010"/>
    <cellStyle name="Percent 2 8 8" xfId="47011"/>
    <cellStyle name="Percent 2 9" xfId="47012"/>
    <cellStyle name="Percent 2 9 2" xfId="47013"/>
    <cellStyle name="Percent 2 9 2 2" xfId="47014"/>
    <cellStyle name="Percent 2 9 2 2 2" xfId="47015"/>
    <cellStyle name="Percent 2 9 2 2 3" xfId="47016"/>
    <cellStyle name="Percent 2 9 2 3" xfId="47017"/>
    <cellStyle name="Percent 2 9 2 3 2" xfId="47018"/>
    <cellStyle name="Percent 2 9 2 3 3" xfId="47019"/>
    <cellStyle name="Percent 2 9 2 4" xfId="47020"/>
    <cellStyle name="Percent 2 9 2 4 2" xfId="47021"/>
    <cellStyle name="Percent 2 9 2 4 3" xfId="47022"/>
    <cellStyle name="Percent 2 9 2 5" xfId="47023"/>
    <cellStyle name="Percent 2 9 2 5 2" xfId="47024"/>
    <cellStyle name="Percent 2 9 2 5 3" xfId="47025"/>
    <cellStyle name="Percent 2 9 2 6" xfId="47026"/>
    <cellStyle name="Percent 2 9 2 7" xfId="47027"/>
    <cellStyle name="Percent 2 9 3" xfId="47028"/>
    <cellStyle name="Percent 2 9 3 2" xfId="47029"/>
    <cellStyle name="Percent 2 9 3 3" xfId="47030"/>
    <cellStyle name="Percent 2 9 4" xfId="47031"/>
    <cellStyle name="Percent 2 9 4 2" xfId="47032"/>
    <cellStyle name="Percent 2 9 4 3" xfId="47033"/>
    <cellStyle name="Percent 2 9 5" xfId="47034"/>
    <cellStyle name="Percent 2 9 5 2" xfId="47035"/>
    <cellStyle name="Percent 2 9 5 3" xfId="47036"/>
    <cellStyle name="Percent 2 9 6" xfId="47037"/>
    <cellStyle name="Percent 2 9 6 2" xfId="47038"/>
    <cellStyle name="Percent 2 9 6 3" xfId="47039"/>
    <cellStyle name="Percent 2 9 7" xfId="47040"/>
    <cellStyle name="Percent 2 9 8" xfId="47041"/>
    <cellStyle name="Percent 3" xfId="1351"/>
    <cellStyle name="Percent 3 2" xfId="1352"/>
    <cellStyle name="Percent 3 2 2" xfId="1353"/>
    <cellStyle name="Percent 3 2 2 2" xfId="1354"/>
    <cellStyle name="Percent 3 2 2 2 2" xfId="1355"/>
    <cellStyle name="Percent 3 2 2 3" xfId="1356"/>
    <cellStyle name="Percent 3 2 2 4" xfId="47042"/>
    <cellStyle name="Percent 3 2 3" xfId="1357"/>
    <cellStyle name="Percent 3 2 3 2" xfId="1358"/>
    <cellStyle name="Percent 3 2 4" xfId="1359"/>
    <cellStyle name="Percent 3 2 5" xfId="1485"/>
    <cellStyle name="Percent 3 3" xfId="1360"/>
    <cellStyle name="Percent 3 3 2" xfId="47043"/>
    <cellStyle name="Percent 3 4" xfId="1361"/>
    <cellStyle name="Percent 3 4 2" xfId="1362"/>
    <cellStyle name="Percent 3 4 2 2" xfId="1363"/>
    <cellStyle name="Percent 3 4 3" xfId="1364"/>
    <cellStyle name="Percent 3 5" xfId="1365"/>
    <cellStyle name="Percent 3 5 2" xfId="1366"/>
    <cellStyle name="Percent 3 6" xfId="1367"/>
    <cellStyle name="Percent 3 7" xfId="1476"/>
    <cellStyle name="Percent 4" xfId="1368"/>
    <cellStyle name="Percent 4 2" xfId="1369"/>
    <cellStyle name="Percent 4 2 2" xfId="1487"/>
    <cellStyle name="Percent 4 2 3" xfId="47045"/>
    <cellStyle name="Percent 4 3" xfId="1370"/>
    <cellStyle name="Percent 4 4" xfId="1371"/>
    <cellStyle name="Percent 4 4 2" xfId="1372"/>
    <cellStyle name="Percent 4 4 2 2" xfId="1373"/>
    <cellStyle name="Percent 4 4 3" xfId="1374"/>
    <cellStyle name="Percent 4 5" xfId="1375"/>
    <cellStyle name="Percent 4 5 2" xfId="1376"/>
    <cellStyle name="Percent 4 6" xfId="1377"/>
    <cellStyle name="Percent 4 7" xfId="1488"/>
    <cellStyle name="Percent 4 8" xfId="47044"/>
    <cellStyle name="Percent 5" xfId="1378"/>
    <cellStyle name="Percent 5 2" xfId="1379"/>
    <cellStyle name="Percent 5 2 2" xfId="1380"/>
    <cellStyle name="Percent 5 2 2 2" xfId="1381"/>
    <cellStyle name="Percent 5 2 2 2 2" xfId="1382"/>
    <cellStyle name="Percent 5 2 2 2 2 2" xfId="1383"/>
    <cellStyle name="Percent 5 2 2 2 3" xfId="1384"/>
    <cellStyle name="Percent 5 2 2 2 4" xfId="47049"/>
    <cellStyle name="Percent 5 2 2 3" xfId="1385"/>
    <cellStyle name="Percent 5 2 2 3 2" xfId="1386"/>
    <cellStyle name="Percent 5 2 2 3 2 2" xfId="1387"/>
    <cellStyle name="Percent 5 2 2 3 3" xfId="1388"/>
    <cellStyle name="Percent 5 2 2 3 4" xfId="47050"/>
    <cellStyle name="Percent 5 2 2 4" xfId="1389"/>
    <cellStyle name="Percent 5 2 2 4 2" xfId="1390"/>
    <cellStyle name="Percent 5 2 2 5" xfId="1391"/>
    <cellStyle name="Percent 5 2 2 6" xfId="47048"/>
    <cellStyle name="Percent 5 2 3" xfId="1392"/>
    <cellStyle name="Percent 5 2 3 2" xfId="1393"/>
    <cellStyle name="Percent 5 2 3 2 2" xfId="1394"/>
    <cellStyle name="Percent 5 2 3 3" xfId="1395"/>
    <cellStyle name="Percent 5 2 3 4" xfId="47051"/>
    <cellStyle name="Percent 5 2 4" xfId="1396"/>
    <cellStyle name="Percent 5 2 4 2" xfId="1397"/>
    <cellStyle name="Percent 5 2 4 2 2" xfId="1398"/>
    <cellStyle name="Percent 5 2 4 3" xfId="1399"/>
    <cellStyle name="Percent 5 2 4 4" xfId="47052"/>
    <cellStyle name="Percent 5 2 5" xfId="1400"/>
    <cellStyle name="Percent 5 2 5 2" xfId="1401"/>
    <cellStyle name="Percent 5 2 6" xfId="1402"/>
    <cellStyle name="Percent 5 2 7" xfId="47047"/>
    <cellStyle name="Percent 5 3" xfId="1403"/>
    <cellStyle name="Percent 5 3 2" xfId="1404"/>
    <cellStyle name="Percent 5 3 2 2" xfId="1405"/>
    <cellStyle name="Percent 5 3 2 2 2" xfId="1406"/>
    <cellStyle name="Percent 5 3 2 3" xfId="1407"/>
    <cellStyle name="Percent 5 3 2 4" xfId="47054"/>
    <cellStyle name="Percent 5 3 3" xfId="1408"/>
    <cellStyle name="Percent 5 3 3 2" xfId="1409"/>
    <cellStyle name="Percent 5 3 3 2 2" xfId="1410"/>
    <cellStyle name="Percent 5 3 3 3" xfId="1411"/>
    <cellStyle name="Percent 5 3 3 4" xfId="47055"/>
    <cellStyle name="Percent 5 3 4" xfId="1412"/>
    <cellStyle name="Percent 5 3 4 2" xfId="1413"/>
    <cellStyle name="Percent 5 3 5" xfId="1414"/>
    <cellStyle name="Percent 5 3 6" xfId="47053"/>
    <cellStyle name="Percent 5 4" xfId="1415"/>
    <cellStyle name="Percent 5 4 2" xfId="1416"/>
    <cellStyle name="Percent 5 4 2 2" xfId="1417"/>
    <cellStyle name="Percent 5 4 2 3" xfId="47057"/>
    <cellStyle name="Percent 5 4 3" xfId="1418"/>
    <cellStyle name="Percent 5 4 4" xfId="47056"/>
    <cellStyle name="Percent 5 5" xfId="1419"/>
    <cellStyle name="Percent 5 5 2" xfId="1420"/>
    <cellStyle name="Percent 5 5 2 2" xfId="1421"/>
    <cellStyle name="Percent 5 5 3" xfId="1422"/>
    <cellStyle name="Percent 5 5 4" xfId="47058"/>
    <cellStyle name="Percent 5 6" xfId="1423"/>
    <cellStyle name="Percent 5 6 2" xfId="1424"/>
    <cellStyle name="Percent 5 7" xfId="1425"/>
    <cellStyle name="Percent 5 8" xfId="47046"/>
    <cellStyle name="Percent 6" xfId="1426"/>
    <cellStyle name="Percent 6 2" xfId="1564"/>
    <cellStyle name="Percent 6 3" xfId="47060"/>
    <cellStyle name="Percent 6 4" xfId="47059"/>
    <cellStyle name="Percent 7" xfId="1427"/>
    <cellStyle name="Percent 7 2" xfId="1565"/>
    <cellStyle name="Percent 7 2 2" xfId="47062"/>
    <cellStyle name="Percent 7 3" xfId="47061"/>
    <cellStyle name="Percent 8" xfId="1428"/>
    <cellStyle name="Percent 8 2" xfId="47064"/>
    <cellStyle name="Percent 8 3" xfId="47063"/>
    <cellStyle name="Percent 9" xfId="1429"/>
    <cellStyle name="Percent 9 2" xfId="1566"/>
    <cellStyle name="Percent 9 3" xfId="47065"/>
    <cellStyle name="Sheet Title" xfId="47066"/>
    <cellStyle name="TextStyle" xfId="47067"/>
    <cellStyle name="Title" xfId="4" builtinId="15" customBuiltin="1"/>
    <cellStyle name="Title 2" xfId="1437"/>
    <cellStyle name="Title 3" xfId="1481"/>
    <cellStyle name="Total" xfId="19" builtinId="25" customBuiltin="1"/>
    <cellStyle name="Total 2" xfId="1464"/>
    <cellStyle name="Total 2 2" xfId="47068"/>
    <cellStyle name="Total 3" xfId="1517"/>
    <cellStyle name="Warning Text" xfId="17" builtinId="11" customBuiltin="1"/>
    <cellStyle name="Warning Text 2" xfId="1440"/>
    <cellStyle name="Warning Text 3" xfId="1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pane ySplit="4" topLeftCell="A41" activePane="bottomLeft" state="frozen"/>
      <selection pane="bottomLeft" activeCell="A44" sqref="A44"/>
    </sheetView>
  </sheetViews>
  <sheetFormatPr defaultRowHeight="15"/>
  <cols>
    <col min="1" max="1" width="41.140625" customWidth="1"/>
    <col min="6" max="6" width="26.85546875" style="203" customWidth="1"/>
    <col min="7" max="8" width="9.140625" style="203"/>
    <col min="9" max="9" width="27.7109375" style="203" customWidth="1"/>
  </cols>
  <sheetData>
    <row r="1" spans="1:9">
      <c r="A1" s="238" t="s">
        <v>116</v>
      </c>
      <c r="B1" s="238"/>
      <c r="C1" s="238"/>
      <c r="D1" s="238"/>
      <c r="E1" s="238"/>
      <c r="F1" s="238"/>
      <c r="G1" s="238"/>
      <c r="H1" s="238"/>
      <c r="I1" s="238"/>
    </row>
    <row r="3" spans="1:9">
      <c r="A3" s="36" t="s">
        <v>214</v>
      </c>
    </row>
    <row r="4" spans="1:9">
      <c r="A4" s="40" t="s">
        <v>431</v>
      </c>
      <c r="F4" s="202" t="s">
        <v>119</v>
      </c>
      <c r="I4" s="202" t="s">
        <v>120</v>
      </c>
    </row>
    <row r="6" spans="1:9" ht="55.5" customHeight="1">
      <c r="A6" s="237" t="s">
        <v>433</v>
      </c>
      <c r="B6" s="237"/>
      <c r="C6" s="237"/>
      <c r="D6" s="237"/>
      <c r="E6" s="237"/>
      <c r="F6" s="237"/>
      <c r="G6" s="237"/>
      <c r="H6" s="237"/>
      <c r="I6" s="237"/>
    </row>
    <row r="8" spans="1:9">
      <c r="A8" t="s">
        <v>117</v>
      </c>
      <c r="F8" s="203">
        <f>VLOOKUP(A4,'PPA Information'!A:B,2,FALSE)</f>
        <v>7240957.4199999999</v>
      </c>
    </row>
    <row r="9" spans="1:9">
      <c r="A9" t="s">
        <v>118</v>
      </c>
      <c r="E9" s="44"/>
      <c r="I9" s="203">
        <f>F8</f>
        <v>7240957.4199999999</v>
      </c>
    </row>
    <row r="10" spans="1:9">
      <c r="A10" t="s">
        <v>439</v>
      </c>
    </row>
    <row r="12" spans="1:9">
      <c r="A12" t="s">
        <v>121</v>
      </c>
      <c r="F12" s="203">
        <f>I13</f>
        <v>12992238</v>
      </c>
    </row>
    <row r="13" spans="1:9">
      <c r="A13" t="s">
        <v>122</v>
      </c>
      <c r="I13" s="203">
        <f>VLOOKUP(A4,'EGOP Valuation Results'!A:BM,5,FALSE)</f>
        <v>12992238</v>
      </c>
    </row>
    <row r="14" spans="1:9">
      <c r="A14" t="s">
        <v>440</v>
      </c>
    </row>
    <row r="16" spans="1:9" ht="64.5" customHeight="1">
      <c r="A16" s="239" t="s">
        <v>434</v>
      </c>
      <c r="B16" s="239"/>
      <c r="C16" s="239"/>
      <c r="D16" s="239"/>
      <c r="E16" s="239"/>
      <c r="F16" s="239"/>
      <c r="G16" s="239"/>
      <c r="H16" s="239"/>
      <c r="I16" s="239"/>
    </row>
    <row r="18" spans="1:9">
      <c r="A18" t="s">
        <v>190</v>
      </c>
      <c r="F18" s="203">
        <f>-VLOOKUP($A$4,'EGOP Valuation Results'!$A:$BM,11,FALSE)</f>
        <v>849714</v>
      </c>
    </row>
    <row r="19" spans="1:9">
      <c r="A19" t="s">
        <v>118</v>
      </c>
      <c r="I19" s="203">
        <f>F18</f>
        <v>849714</v>
      </c>
    </row>
    <row r="20" spans="1:9">
      <c r="A20" t="s">
        <v>441</v>
      </c>
    </row>
    <row r="22" spans="1:9" ht="32.25" customHeight="1">
      <c r="A22" s="237" t="s">
        <v>435</v>
      </c>
      <c r="B22" s="237"/>
      <c r="C22" s="237"/>
      <c r="D22" s="237"/>
      <c r="E22" s="237"/>
      <c r="F22" s="237"/>
      <c r="G22" s="237"/>
      <c r="H22" s="237"/>
      <c r="I22" s="237"/>
    </row>
    <row r="24" spans="1:9">
      <c r="A24" t="s">
        <v>127</v>
      </c>
      <c r="F24" s="203">
        <f>VLOOKUP($A$4,'EGOP Valuation Results'!$A:$BM,39,FALSE)</f>
        <v>967492</v>
      </c>
    </row>
    <row r="25" spans="1:9">
      <c r="A25" t="s">
        <v>122</v>
      </c>
      <c r="I25" s="203">
        <f>F24</f>
        <v>967492</v>
      </c>
    </row>
    <row r="26" spans="1:9">
      <c r="A26" t="s">
        <v>442</v>
      </c>
    </row>
    <row r="28" spans="1:9" ht="76.5" customHeight="1">
      <c r="A28" s="237" t="s">
        <v>436</v>
      </c>
      <c r="B28" s="237"/>
      <c r="C28" s="237"/>
      <c r="D28" s="237"/>
      <c r="E28" s="237"/>
      <c r="F28" s="237"/>
      <c r="G28" s="237"/>
      <c r="H28" s="237"/>
      <c r="I28" s="237"/>
    </row>
    <row r="30" spans="1:9">
      <c r="A30" t="s">
        <v>117</v>
      </c>
      <c r="F30" s="203">
        <f>I31</f>
        <v>554433</v>
      </c>
    </row>
    <row r="31" spans="1:9">
      <c r="A31" t="s">
        <v>191</v>
      </c>
      <c r="I31" s="203">
        <f>-VLOOKUP($A$4,'EGOP Valuation Results'!$A:$BM,10,FALSE)</f>
        <v>554433</v>
      </c>
    </row>
    <row r="32" spans="1:9">
      <c r="A32" t="s">
        <v>443</v>
      </c>
    </row>
    <row r="34" spans="1:9" ht="75" customHeight="1">
      <c r="A34" s="237" t="s">
        <v>437</v>
      </c>
      <c r="B34" s="237"/>
      <c r="C34" s="237"/>
      <c r="D34" s="237"/>
      <c r="E34" s="237"/>
      <c r="F34" s="237"/>
      <c r="G34" s="237"/>
      <c r="H34" s="237"/>
      <c r="I34" s="237"/>
    </row>
    <row r="36" spans="1:9">
      <c r="A36" t="s">
        <v>192</v>
      </c>
      <c r="F36" s="203">
        <f>-VLOOKUP($A$4,'EGOP Valuation Results'!$A:$BM,37,FALSE)</f>
        <v>69304</v>
      </c>
    </row>
    <row r="37" spans="1:9">
      <c r="A37" t="s">
        <v>122</v>
      </c>
      <c r="I37" s="203">
        <f>F36</f>
        <v>69304</v>
      </c>
    </row>
    <row r="38" spans="1:9">
      <c r="A38" t="s">
        <v>444</v>
      </c>
    </row>
    <row r="40" spans="1:9" ht="66.75" customHeight="1">
      <c r="A40" s="237" t="s">
        <v>438</v>
      </c>
      <c r="B40" s="237"/>
      <c r="C40" s="237"/>
      <c r="D40" s="237"/>
      <c r="E40" s="237"/>
      <c r="F40" s="237"/>
      <c r="G40" s="237"/>
      <c r="H40" s="237"/>
      <c r="I40" s="237"/>
    </row>
    <row r="42" spans="1:9">
      <c r="A42" t="s">
        <v>117</v>
      </c>
      <c r="F42" s="203">
        <f>I43</f>
        <v>849714</v>
      </c>
    </row>
    <row r="43" spans="1:9">
      <c r="A43" t="s">
        <v>195</v>
      </c>
      <c r="I43" s="203">
        <f>-VLOOKUP($A$4,'EGOP Valuation Results'!$A:$BM,11,FALSE)</f>
        <v>849714</v>
      </c>
    </row>
    <row r="44" spans="1:9">
      <c r="A44" t="s">
        <v>441</v>
      </c>
    </row>
    <row r="46" spans="1:9" ht="39.75" customHeight="1">
      <c r="A46" s="237" t="s">
        <v>215</v>
      </c>
      <c r="B46" s="237"/>
      <c r="C46" s="237"/>
      <c r="D46" s="237"/>
      <c r="E46" s="237"/>
      <c r="F46" s="237"/>
      <c r="G46" s="237"/>
      <c r="H46" s="237"/>
      <c r="I46" s="237"/>
    </row>
    <row r="48" spans="1:9">
      <c r="A48" t="s">
        <v>190</v>
      </c>
      <c r="F48" s="203">
        <f>VLOOKUP(A4,'Payment Subsequent Information'!A:B,2,FALSE)</f>
        <v>1564369.43</v>
      </c>
    </row>
    <row r="49" spans="1:9">
      <c r="A49" t="s">
        <v>196</v>
      </c>
      <c r="I49" s="203">
        <f>F48</f>
        <v>1564369.43</v>
      </c>
    </row>
    <row r="51" spans="1:9" ht="33" customHeight="1">
      <c r="A51" s="237" t="s">
        <v>432</v>
      </c>
      <c r="B51" s="237"/>
      <c r="C51" s="237"/>
      <c r="D51" s="237"/>
      <c r="E51" s="237"/>
      <c r="F51" s="237"/>
      <c r="G51" s="237"/>
      <c r="H51" s="237"/>
      <c r="I51" s="237"/>
    </row>
    <row r="53" spans="1:9">
      <c r="A53" t="s">
        <v>197</v>
      </c>
      <c r="F53" s="203">
        <f>VLOOKUP(A4,'On-Behalf Information'!A:B,2,FALSE)</f>
        <v>85232.84</v>
      </c>
    </row>
    <row r="54" spans="1:9">
      <c r="A54" t="s">
        <v>198</v>
      </c>
      <c r="I54" s="203">
        <f>F53</f>
        <v>85232.84</v>
      </c>
    </row>
    <row r="57" spans="1:9">
      <c r="A57" s="36" t="s">
        <v>244</v>
      </c>
      <c r="I57" s="203">
        <f>I49</f>
        <v>1564369.43</v>
      </c>
    </row>
    <row r="59" spans="1:9" ht="15.75" thickBot="1"/>
    <row r="60" spans="1:9">
      <c r="A60" s="47" t="s">
        <v>212</v>
      </c>
      <c r="B60" s="48"/>
      <c r="C60" s="48"/>
      <c r="D60" s="48"/>
      <c r="E60" s="48"/>
      <c r="F60" s="201"/>
      <c r="G60" s="201"/>
      <c r="H60" s="201"/>
      <c r="I60" s="200">
        <f>+I13+I25-F30+I37-F42</f>
        <v>12624887</v>
      </c>
    </row>
    <row r="61" spans="1:9">
      <c r="A61" s="49" t="s">
        <v>213</v>
      </c>
      <c r="B61" s="50"/>
      <c r="C61" s="50"/>
      <c r="D61" s="50"/>
      <c r="E61" s="50"/>
      <c r="F61" s="199"/>
      <c r="G61" s="199"/>
      <c r="H61" s="199"/>
      <c r="I61" s="198">
        <f>-VLOOKUP($A$4,'EGOP Valuation Results'!$A:$BM,13,FALSE)</f>
        <v>-12624884</v>
      </c>
    </row>
    <row r="62" spans="1:9" ht="33" customHeight="1">
      <c r="A62" s="235" t="s">
        <v>428</v>
      </c>
      <c r="B62" s="236"/>
      <c r="C62" s="236"/>
      <c r="D62" s="236"/>
      <c r="E62" s="236"/>
      <c r="F62" s="236"/>
      <c r="G62" s="236"/>
      <c r="H62" s="236"/>
      <c r="I62" s="198">
        <f>I60+I61</f>
        <v>3</v>
      </c>
    </row>
    <row r="63" spans="1:9">
      <c r="A63" s="49" t="s">
        <v>199</v>
      </c>
      <c r="B63" s="50"/>
      <c r="C63" s="50"/>
      <c r="D63" s="50"/>
      <c r="E63" s="50"/>
      <c r="F63" s="199"/>
      <c r="G63" s="199"/>
      <c r="H63" s="199"/>
      <c r="I63" s="198">
        <f>I25-F30+I37-F42</f>
        <v>-367351</v>
      </c>
    </row>
    <row r="64" spans="1:9">
      <c r="A64" s="49" t="s">
        <v>200</v>
      </c>
      <c r="B64" s="50"/>
      <c r="C64" s="50"/>
      <c r="D64" s="50"/>
      <c r="E64" s="50"/>
      <c r="F64" s="199"/>
      <c r="G64" s="199"/>
      <c r="H64" s="199"/>
      <c r="I64" s="198">
        <f>-VLOOKUP($A$4,'EGOP Valuation Results'!$A:$BM,12,FALSE)</f>
        <v>367351</v>
      </c>
    </row>
    <row r="65" spans="1:9">
      <c r="A65" s="49"/>
      <c r="B65" s="50"/>
      <c r="C65" s="50"/>
      <c r="D65" s="50"/>
      <c r="E65" s="50"/>
      <c r="F65" s="199"/>
      <c r="G65" s="199"/>
      <c r="H65" s="199"/>
      <c r="I65" s="198">
        <f>I63+I64</f>
        <v>0</v>
      </c>
    </row>
    <row r="66" spans="1:9">
      <c r="B66" s="50"/>
      <c r="C66" s="50"/>
      <c r="D66" s="50"/>
      <c r="E66" s="50"/>
      <c r="F66" s="199"/>
      <c r="G66" s="199"/>
      <c r="H66" s="199"/>
      <c r="I66" s="198"/>
    </row>
    <row r="67" spans="1:9">
      <c r="A67" s="51" t="s">
        <v>201</v>
      </c>
      <c r="B67" s="50"/>
      <c r="C67" s="50"/>
      <c r="D67" s="50"/>
      <c r="E67" s="50"/>
      <c r="F67" s="199"/>
      <c r="G67" s="199"/>
      <c r="H67" s="199"/>
      <c r="I67" s="198"/>
    </row>
    <row r="68" spans="1:9">
      <c r="A68" s="49"/>
      <c r="B68" s="50"/>
      <c r="C68" s="50"/>
      <c r="D68" s="50"/>
      <c r="E68" s="50"/>
      <c r="F68" s="199"/>
      <c r="G68" s="199"/>
      <c r="H68" s="199"/>
      <c r="I68" s="198"/>
    </row>
    <row r="69" spans="1:9">
      <c r="A69" s="49" t="s">
        <v>202</v>
      </c>
      <c r="B69" s="50"/>
      <c r="C69" s="50"/>
      <c r="D69" s="50"/>
      <c r="E69" s="50"/>
      <c r="F69" s="199"/>
      <c r="G69" s="199"/>
      <c r="H69" s="199"/>
      <c r="I69" s="198"/>
    </row>
    <row r="70" spans="1:9" ht="15.75" thickBot="1">
      <c r="A70" s="52" t="s">
        <v>203</v>
      </c>
      <c r="B70" s="53"/>
      <c r="C70" s="53"/>
      <c r="D70" s="53"/>
      <c r="E70" s="53"/>
      <c r="F70" s="197"/>
      <c r="G70" s="197"/>
      <c r="H70" s="197"/>
      <c r="I70" s="196"/>
    </row>
  </sheetData>
  <mergeCells count="10">
    <mergeCell ref="A62:H62"/>
    <mergeCell ref="A46:I46"/>
    <mergeCell ref="A40:I40"/>
    <mergeCell ref="A51:I51"/>
    <mergeCell ref="A1:I1"/>
    <mergeCell ref="A6:I6"/>
    <mergeCell ref="A16:I16"/>
    <mergeCell ref="A22:I22"/>
    <mergeCell ref="A28:I28"/>
    <mergeCell ref="A34:I34"/>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'PPA Information'!$A$4:$A$55</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opLeftCell="A93" zoomScaleNormal="100" workbookViewId="0">
      <selection activeCell="M106" sqref="M106"/>
    </sheetView>
  </sheetViews>
  <sheetFormatPr defaultRowHeight="12.75"/>
  <cols>
    <col min="1" max="1" width="33" style="130" customWidth="1"/>
    <col min="2" max="2" width="9.140625" style="55"/>
    <col min="3" max="3" width="10.7109375" style="55" customWidth="1"/>
    <col min="4" max="4" width="15" style="55" customWidth="1"/>
    <col min="5" max="5" width="14" style="55" bestFit="1" customWidth="1"/>
    <col min="6" max="6" width="11.42578125" style="55" customWidth="1"/>
    <col min="7" max="7" width="10.85546875" style="55" customWidth="1"/>
    <col min="8" max="8" width="8.5703125" style="55" customWidth="1"/>
    <col min="9" max="9" width="9.7109375" style="55" customWidth="1"/>
    <col min="10" max="10" width="6.140625" style="55" customWidth="1"/>
    <col min="11" max="11" width="8.42578125" style="55" customWidth="1"/>
    <col min="12" max="12" width="9.85546875" style="57" bestFit="1" customWidth="1"/>
    <col min="13" max="13" width="55.7109375" style="58" customWidth="1"/>
    <col min="14" max="16384" width="9.140625" style="2"/>
  </cols>
  <sheetData>
    <row r="1" spans="1:13" ht="15">
      <c r="A1" s="125" t="s">
        <v>431</v>
      </c>
      <c r="B1" s="126" t="s">
        <v>211</v>
      </c>
    </row>
    <row r="3" spans="1:13">
      <c r="A3" s="127" t="s">
        <v>402</v>
      </c>
    </row>
    <row r="4" spans="1:13" s="5" customFormat="1">
      <c r="A4" s="127" t="s">
        <v>0</v>
      </c>
      <c r="B4" s="126"/>
      <c r="C4" s="126"/>
      <c r="D4" s="126"/>
      <c r="E4" s="126"/>
      <c r="F4" s="126"/>
      <c r="G4" s="126"/>
      <c r="H4" s="126"/>
      <c r="I4" s="126"/>
      <c r="J4" s="126"/>
      <c r="K4" s="126"/>
      <c r="L4" s="128"/>
      <c r="M4" s="129"/>
    </row>
    <row r="5" spans="1:13" ht="63.75" customHeight="1">
      <c r="B5" s="240" t="s">
        <v>204</v>
      </c>
      <c r="C5" s="240"/>
      <c r="D5" s="240"/>
      <c r="E5" s="240"/>
      <c r="F5" s="240"/>
      <c r="G5" s="240"/>
      <c r="H5" s="240"/>
      <c r="I5" s="240"/>
    </row>
    <row r="7" spans="1:13">
      <c r="B7" s="55" t="s">
        <v>1</v>
      </c>
    </row>
    <row r="8" spans="1:13">
      <c r="B8" s="55" t="s">
        <v>2</v>
      </c>
    </row>
    <row r="9" spans="1:13">
      <c r="B9" s="55" t="s">
        <v>3</v>
      </c>
    </row>
    <row r="11" spans="1:13">
      <c r="A11" s="131"/>
      <c r="B11" s="126" t="s">
        <v>4</v>
      </c>
    </row>
    <row r="12" spans="1:13" ht="52.5" customHeight="1">
      <c r="A12" s="131" t="s">
        <v>5</v>
      </c>
      <c r="B12" s="240" t="s">
        <v>6</v>
      </c>
      <c r="C12" s="240"/>
      <c r="D12" s="240"/>
      <c r="E12" s="240"/>
      <c r="F12" s="240"/>
      <c r="G12" s="240"/>
      <c r="H12" s="240"/>
      <c r="I12" s="240"/>
      <c r="K12" s="55" t="s">
        <v>7</v>
      </c>
      <c r="L12" s="57">
        <v>172</v>
      </c>
    </row>
    <row r="13" spans="1:13">
      <c r="A13" s="131"/>
    </row>
    <row r="14" spans="1:13" ht="42" customHeight="1">
      <c r="A14" s="131" t="s">
        <v>5</v>
      </c>
      <c r="B14" s="240" t="s">
        <v>8</v>
      </c>
      <c r="C14" s="240"/>
      <c r="D14" s="240"/>
      <c r="E14" s="240"/>
      <c r="F14" s="240"/>
      <c r="G14" s="240"/>
      <c r="H14" s="240"/>
      <c r="I14" s="240"/>
      <c r="K14" s="55" t="s">
        <v>9</v>
      </c>
      <c r="L14" s="57">
        <v>184</v>
      </c>
    </row>
    <row r="15" spans="1:13">
      <c r="A15" s="131"/>
    </row>
    <row r="16" spans="1:13">
      <c r="A16" s="131"/>
      <c r="B16" s="126" t="s">
        <v>10</v>
      </c>
    </row>
    <row r="17" spans="1:13" s="9" customFormat="1" ht="51" customHeight="1">
      <c r="A17" s="131" t="s">
        <v>5</v>
      </c>
      <c r="B17" s="240" t="s">
        <v>11</v>
      </c>
      <c r="C17" s="240"/>
      <c r="D17" s="240"/>
      <c r="E17" s="240"/>
      <c r="F17" s="240"/>
      <c r="G17" s="240"/>
      <c r="H17" s="240"/>
      <c r="I17" s="240"/>
      <c r="J17" s="55"/>
      <c r="K17" s="55" t="s">
        <v>7</v>
      </c>
      <c r="L17" s="132" t="s">
        <v>12</v>
      </c>
      <c r="M17" s="133"/>
    </row>
    <row r="18" spans="1:13" s="9" customFormat="1" ht="15">
      <c r="A18" s="131"/>
      <c r="B18" s="126"/>
      <c r="C18" s="55"/>
      <c r="D18" s="55"/>
      <c r="E18" s="55"/>
      <c r="F18" s="55"/>
      <c r="G18" s="55"/>
      <c r="H18" s="55"/>
      <c r="I18" s="55"/>
      <c r="J18" s="55"/>
      <c r="K18" s="55"/>
      <c r="L18" s="55"/>
      <c r="M18" s="134"/>
    </row>
    <row r="19" spans="1:13" s="9" customFormat="1" ht="39.75" customHeight="1">
      <c r="A19" s="131">
        <v>1</v>
      </c>
      <c r="B19" s="240" t="s">
        <v>13</v>
      </c>
      <c r="C19" s="240"/>
      <c r="D19" s="240"/>
      <c r="E19" s="240"/>
      <c r="F19" s="240"/>
      <c r="G19" s="240"/>
      <c r="H19" s="240"/>
      <c r="I19" s="240"/>
      <c r="J19" s="55"/>
      <c r="K19" s="55" t="s">
        <v>7</v>
      </c>
      <c r="L19" s="132" t="s">
        <v>14</v>
      </c>
      <c r="M19" s="133"/>
    </row>
    <row r="20" spans="1:13" s="9" customFormat="1" ht="15">
      <c r="A20" s="131"/>
      <c r="B20" s="55"/>
      <c r="C20" s="55"/>
      <c r="D20" s="55"/>
      <c r="E20" s="55"/>
      <c r="F20" s="55"/>
      <c r="G20" s="55"/>
      <c r="H20" s="55"/>
      <c r="I20" s="55"/>
      <c r="J20" s="55"/>
      <c r="K20" s="55"/>
      <c r="L20" s="132"/>
      <c r="M20" s="133"/>
    </row>
    <row r="21" spans="1:13" s="9" customFormat="1" ht="39.75" customHeight="1">
      <c r="A21" s="131">
        <v>2</v>
      </c>
      <c r="B21" s="240" t="s">
        <v>15</v>
      </c>
      <c r="C21" s="240"/>
      <c r="D21" s="240"/>
      <c r="E21" s="240"/>
      <c r="F21" s="240"/>
      <c r="G21" s="240"/>
      <c r="H21" s="240"/>
      <c r="I21" s="240"/>
      <c r="J21" s="55"/>
      <c r="K21" s="55" t="s">
        <v>7</v>
      </c>
      <c r="L21" s="132" t="s">
        <v>16</v>
      </c>
      <c r="M21" s="133"/>
    </row>
    <row r="22" spans="1:13" s="9" customFormat="1" ht="15">
      <c r="A22" s="131"/>
      <c r="B22" s="55"/>
      <c r="C22" s="55"/>
      <c r="D22" s="55"/>
      <c r="E22" s="55"/>
      <c r="F22" s="55"/>
      <c r="G22" s="55"/>
      <c r="H22" s="55"/>
      <c r="I22" s="55"/>
      <c r="J22" s="55"/>
      <c r="K22" s="55"/>
      <c r="L22" s="55"/>
      <c r="M22" s="134"/>
    </row>
    <row r="23" spans="1:13" s="9" customFormat="1" ht="68.25" customHeight="1">
      <c r="A23" s="131">
        <v>3</v>
      </c>
      <c r="B23" s="240" t="s">
        <v>17</v>
      </c>
      <c r="C23" s="240"/>
      <c r="D23" s="240"/>
      <c r="E23" s="240"/>
      <c r="F23" s="240"/>
      <c r="G23" s="240"/>
      <c r="H23" s="240"/>
      <c r="I23" s="240"/>
      <c r="J23" s="55"/>
      <c r="K23" s="55" t="s">
        <v>7</v>
      </c>
      <c r="L23" s="132">
        <v>178</v>
      </c>
      <c r="M23" s="133"/>
    </row>
    <row r="24" spans="1:13" s="9" customFormat="1" ht="15">
      <c r="A24" s="131"/>
      <c r="B24" s="55"/>
      <c r="C24" s="55"/>
      <c r="D24" s="55"/>
      <c r="E24" s="55"/>
      <c r="F24" s="55"/>
      <c r="G24" s="55"/>
      <c r="H24" s="55"/>
      <c r="I24" s="55"/>
      <c r="J24" s="55"/>
      <c r="K24" s="55"/>
      <c r="L24" s="132"/>
      <c r="M24" s="133"/>
    </row>
    <row r="25" spans="1:13" s="9" customFormat="1" ht="65.25" customHeight="1">
      <c r="A25" s="131">
        <v>4</v>
      </c>
      <c r="B25" s="240" t="s">
        <v>18</v>
      </c>
      <c r="C25" s="240"/>
      <c r="D25" s="240"/>
      <c r="E25" s="240"/>
      <c r="F25" s="240"/>
      <c r="G25" s="240"/>
      <c r="H25" s="240"/>
      <c r="I25" s="240"/>
      <c r="J25" s="55"/>
      <c r="K25" s="55" t="s">
        <v>7</v>
      </c>
      <c r="L25" s="132">
        <v>179</v>
      </c>
      <c r="M25" s="133"/>
    </row>
    <row r="26" spans="1:13" s="9" customFormat="1" ht="15">
      <c r="A26" s="131"/>
      <c r="B26" s="55"/>
      <c r="C26" s="55"/>
      <c r="D26" s="55"/>
      <c r="E26" s="55"/>
      <c r="F26" s="55"/>
      <c r="G26" s="55"/>
      <c r="H26" s="55"/>
      <c r="I26" s="55"/>
      <c r="J26" s="55"/>
      <c r="K26" s="55"/>
      <c r="L26" s="55"/>
      <c r="M26" s="134"/>
    </row>
    <row r="27" spans="1:13" s="9" customFormat="1" ht="15">
      <c r="A27" s="131">
        <v>5</v>
      </c>
      <c r="B27" s="240" t="s">
        <v>19</v>
      </c>
      <c r="C27" s="240"/>
      <c r="D27" s="240"/>
      <c r="E27" s="240"/>
      <c r="F27" s="240"/>
      <c r="G27" s="240"/>
      <c r="H27" s="240"/>
      <c r="I27" s="240"/>
      <c r="J27" s="55"/>
      <c r="K27" s="55" t="s">
        <v>7</v>
      </c>
      <c r="L27" s="57">
        <v>180</v>
      </c>
      <c r="M27" s="134"/>
    </row>
    <row r="28" spans="1:13" s="9" customFormat="1" ht="15">
      <c r="A28" s="131"/>
      <c r="B28" s="55"/>
      <c r="C28" s="55"/>
      <c r="D28" s="55"/>
      <c r="E28" s="55"/>
      <c r="F28" s="55"/>
      <c r="G28" s="55"/>
      <c r="H28" s="55"/>
      <c r="I28" s="55"/>
      <c r="J28" s="55"/>
      <c r="K28" s="55"/>
      <c r="L28" s="57"/>
      <c r="M28" s="134"/>
    </row>
    <row r="29" spans="1:13" s="9" customFormat="1" ht="40.5" customHeight="1">
      <c r="A29" s="131">
        <v>6</v>
      </c>
      <c r="B29" s="240" t="s">
        <v>20</v>
      </c>
      <c r="C29" s="240"/>
      <c r="D29" s="240"/>
      <c r="E29" s="240"/>
      <c r="F29" s="240"/>
      <c r="G29" s="240"/>
      <c r="H29" s="240"/>
      <c r="I29" s="240"/>
      <c r="J29" s="55"/>
      <c r="K29" s="55" t="s">
        <v>9</v>
      </c>
      <c r="L29" s="57">
        <v>184</v>
      </c>
      <c r="M29" s="134"/>
    </row>
    <row r="30" spans="1:13" s="9" customFormat="1" ht="15">
      <c r="A30" s="131"/>
      <c r="B30" s="58"/>
      <c r="C30" s="58"/>
      <c r="D30" s="58"/>
      <c r="E30" s="58"/>
      <c r="F30" s="58"/>
      <c r="G30" s="58"/>
      <c r="H30" s="58"/>
      <c r="I30" s="58"/>
      <c r="J30" s="55"/>
      <c r="K30" s="55"/>
      <c r="L30" s="55"/>
      <c r="M30" s="134"/>
    </row>
    <row r="31" spans="1:13" s="9" customFormat="1" ht="25.5" customHeight="1">
      <c r="A31" s="131" t="s">
        <v>5</v>
      </c>
      <c r="B31" s="240" t="s">
        <v>21</v>
      </c>
      <c r="C31" s="240"/>
      <c r="D31" s="240"/>
      <c r="E31" s="240"/>
      <c r="F31" s="240"/>
      <c r="G31" s="240"/>
      <c r="H31" s="240"/>
      <c r="I31" s="240"/>
      <c r="J31" s="55"/>
      <c r="K31" s="55" t="s">
        <v>7</v>
      </c>
      <c r="L31" s="132" t="s">
        <v>22</v>
      </c>
      <c r="M31" s="134"/>
    </row>
    <row r="32" spans="1:13" s="9" customFormat="1" ht="15">
      <c r="A32" s="131"/>
      <c r="B32" s="55"/>
      <c r="C32" s="55"/>
      <c r="D32" s="55"/>
      <c r="E32" s="55"/>
      <c r="F32" s="55"/>
      <c r="G32" s="55"/>
      <c r="H32" s="55"/>
      <c r="I32" s="55"/>
      <c r="J32" s="55"/>
      <c r="K32" s="55"/>
      <c r="L32" s="55"/>
      <c r="M32" s="134"/>
    </row>
    <row r="33" spans="1:14">
      <c r="A33" s="131"/>
      <c r="B33" s="126" t="s">
        <v>23</v>
      </c>
    </row>
    <row r="34" spans="1:14" s="9" customFormat="1" ht="15">
      <c r="A34" s="131">
        <v>1</v>
      </c>
      <c r="B34" s="240" t="s">
        <v>24</v>
      </c>
      <c r="C34" s="240"/>
      <c r="D34" s="240"/>
      <c r="E34" s="240"/>
      <c r="F34" s="240"/>
      <c r="G34" s="240"/>
      <c r="H34" s="240"/>
      <c r="I34" s="240"/>
      <c r="J34" s="55"/>
      <c r="K34" s="55" t="s">
        <v>7</v>
      </c>
      <c r="L34" s="132" t="s">
        <v>14</v>
      </c>
      <c r="M34" s="133"/>
    </row>
    <row r="35" spans="1:14" s="9" customFormat="1" ht="15">
      <c r="A35" s="131"/>
      <c r="B35" s="55"/>
      <c r="C35" s="55"/>
      <c r="D35" s="55"/>
      <c r="E35" s="55"/>
      <c r="F35" s="55"/>
      <c r="G35" s="55"/>
      <c r="H35" s="55"/>
      <c r="I35" s="55"/>
      <c r="J35" s="55"/>
      <c r="K35" s="55"/>
      <c r="L35" s="132"/>
      <c r="M35" s="133"/>
    </row>
    <row r="36" spans="1:14" s="9" customFormat="1" ht="15">
      <c r="A36" s="131">
        <v>2</v>
      </c>
      <c r="B36" s="240" t="s">
        <v>25</v>
      </c>
      <c r="C36" s="240"/>
      <c r="D36" s="240"/>
      <c r="E36" s="240"/>
      <c r="F36" s="240"/>
      <c r="G36" s="240"/>
      <c r="H36" s="240"/>
      <c r="I36" s="240"/>
      <c r="J36" s="55"/>
      <c r="K36" s="55" t="s">
        <v>7</v>
      </c>
      <c r="L36" s="132" t="s">
        <v>16</v>
      </c>
      <c r="M36" s="133"/>
    </row>
    <row r="37" spans="1:14" s="9" customFormat="1" ht="15">
      <c r="A37" s="131"/>
      <c r="B37" s="55"/>
      <c r="C37" s="55"/>
      <c r="D37" s="55"/>
      <c r="E37" s="55"/>
      <c r="F37" s="55"/>
      <c r="G37" s="55"/>
      <c r="H37" s="55"/>
      <c r="I37" s="55"/>
      <c r="J37" s="55"/>
      <c r="K37" s="55"/>
      <c r="L37" s="55"/>
      <c r="M37" s="134"/>
    </row>
    <row r="38" spans="1:14" s="9" customFormat="1" ht="29.25" customHeight="1">
      <c r="A38" s="131">
        <v>3</v>
      </c>
      <c r="B38" s="240" t="s">
        <v>26</v>
      </c>
      <c r="C38" s="240"/>
      <c r="D38" s="240"/>
      <c r="E38" s="240"/>
      <c r="F38" s="240"/>
      <c r="G38" s="240"/>
      <c r="H38" s="240"/>
      <c r="I38" s="240"/>
      <c r="J38" s="55"/>
      <c r="K38" s="55" t="s">
        <v>7</v>
      </c>
      <c r="L38" s="132">
        <v>178</v>
      </c>
      <c r="M38" s="133"/>
    </row>
    <row r="39" spans="1:14" s="9" customFormat="1" ht="15">
      <c r="A39" s="131"/>
      <c r="B39" s="58"/>
      <c r="C39" s="58"/>
      <c r="D39" s="58"/>
      <c r="E39" s="58"/>
      <c r="F39" s="58"/>
      <c r="G39" s="58"/>
      <c r="H39" s="58"/>
      <c r="I39" s="58"/>
      <c r="J39" s="55"/>
      <c r="K39" s="55"/>
      <c r="L39" s="132"/>
      <c r="M39" s="133"/>
    </row>
    <row r="40" spans="1:14" s="9" customFormat="1" ht="27" customHeight="1">
      <c r="A40" s="131">
        <v>4</v>
      </c>
      <c r="B40" s="240" t="s">
        <v>27</v>
      </c>
      <c r="C40" s="240"/>
      <c r="D40" s="240"/>
      <c r="E40" s="240"/>
      <c r="F40" s="240"/>
      <c r="G40" s="240"/>
      <c r="H40" s="240"/>
      <c r="I40" s="240"/>
      <c r="J40" s="55"/>
      <c r="K40" s="55" t="s">
        <v>7</v>
      </c>
      <c r="L40" s="132">
        <v>179</v>
      </c>
      <c r="M40" s="133"/>
    </row>
    <row r="41" spans="1:14" s="9" customFormat="1" ht="15">
      <c r="A41" s="131"/>
      <c r="B41" s="55"/>
      <c r="C41" s="55"/>
      <c r="D41" s="55"/>
      <c r="E41" s="55"/>
      <c r="F41" s="55"/>
      <c r="G41" s="55"/>
      <c r="H41" s="55"/>
      <c r="I41" s="55"/>
      <c r="J41" s="55"/>
      <c r="K41" s="55"/>
      <c r="L41" s="55"/>
      <c r="M41" s="134"/>
    </row>
    <row r="42" spans="1:14" s="9" customFormat="1" ht="52.5" customHeight="1">
      <c r="A42" s="131">
        <v>5</v>
      </c>
      <c r="B42" s="240" t="s">
        <v>28</v>
      </c>
      <c r="C42" s="240"/>
      <c r="D42" s="240"/>
      <c r="E42" s="240"/>
      <c r="F42" s="240"/>
      <c r="G42" s="240"/>
      <c r="H42" s="240"/>
      <c r="I42" s="240"/>
      <c r="J42" s="55"/>
      <c r="K42" s="55" t="s">
        <v>7</v>
      </c>
      <c r="L42" s="57">
        <v>181</v>
      </c>
      <c r="M42" s="134"/>
    </row>
    <row r="43" spans="1:14" s="9" customFormat="1" ht="15">
      <c r="A43" s="131"/>
      <c r="B43" s="58"/>
      <c r="C43" s="58"/>
      <c r="D43" s="58"/>
      <c r="E43" s="58"/>
      <c r="F43" s="58"/>
      <c r="G43" s="58"/>
      <c r="H43" s="58"/>
      <c r="I43" s="58"/>
      <c r="J43" s="55"/>
      <c r="K43" s="55"/>
      <c r="L43" s="55"/>
      <c r="M43" s="134"/>
    </row>
    <row r="44" spans="1:14" s="9" customFormat="1" ht="15">
      <c r="A44" s="131" t="s">
        <v>5</v>
      </c>
      <c r="B44" s="240" t="s">
        <v>29</v>
      </c>
      <c r="C44" s="240"/>
      <c r="D44" s="240"/>
      <c r="E44" s="240"/>
      <c r="F44" s="240"/>
      <c r="G44" s="240"/>
      <c r="H44" s="240"/>
      <c r="I44" s="240"/>
      <c r="J44" s="55"/>
      <c r="K44" s="55" t="s">
        <v>9</v>
      </c>
      <c r="L44" s="55"/>
      <c r="M44" s="132" t="s">
        <v>30</v>
      </c>
      <c r="N44" s="8"/>
    </row>
    <row r="45" spans="1:14" s="9" customFormat="1" ht="15">
      <c r="A45" s="131"/>
      <c r="B45" s="55"/>
      <c r="C45" s="55"/>
      <c r="D45" s="55"/>
      <c r="E45" s="55"/>
      <c r="F45" s="55"/>
      <c r="G45" s="55"/>
      <c r="H45" s="55"/>
      <c r="I45" s="55"/>
      <c r="J45" s="55"/>
      <c r="K45" s="55"/>
      <c r="L45" s="55"/>
      <c r="M45" s="132"/>
      <c r="N45" s="8"/>
    </row>
    <row r="46" spans="1:14" s="9" customFormat="1" ht="42" customHeight="1">
      <c r="A46" s="131"/>
      <c r="B46" s="240" t="s">
        <v>238</v>
      </c>
      <c r="C46" s="240"/>
      <c r="D46" s="240"/>
      <c r="E46" s="240"/>
      <c r="F46" s="240"/>
      <c r="G46" s="240"/>
      <c r="H46" s="240"/>
      <c r="I46" s="240"/>
      <c r="J46" s="55"/>
      <c r="K46" s="55"/>
      <c r="L46" s="55"/>
      <c r="M46" s="134"/>
    </row>
    <row r="47" spans="1:14" s="9" customFormat="1" ht="15">
      <c r="A47" s="131"/>
      <c r="B47" s="58"/>
      <c r="C47" s="58"/>
      <c r="D47" s="58"/>
      <c r="E47" s="58"/>
      <c r="F47" s="58"/>
      <c r="G47" s="58"/>
      <c r="H47" s="58"/>
      <c r="I47" s="58"/>
      <c r="J47" s="55"/>
      <c r="K47" s="55"/>
      <c r="L47" s="55"/>
      <c r="M47" s="134"/>
    </row>
    <row r="48" spans="1:14">
      <c r="A48" s="126" t="s">
        <v>31</v>
      </c>
      <c r="B48" s="126"/>
    </row>
    <row r="50" spans="1:18">
      <c r="A50" s="126" t="s">
        <v>32</v>
      </c>
      <c r="B50" s="126"/>
    </row>
    <row r="51" spans="1:18">
      <c r="A51" s="126"/>
      <c r="B51" s="126"/>
    </row>
    <row r="52" spans="1:18">
      <c r="A52" s="126" t="s">
        <v>400</v>
      </c>
      <c r="B52" s="126"/>
    </row>
    <row r="53" spans="1:18">
      <c r="A53" s="55"/>
    </row>
    <row r="54" spans="1:18" ht="13.5">
      <c r="A54" s="135" t="s">
        <v>33</v>
      </c>
      <c r="B54" s="135"/>
    </row>
    <row r="56" spans="1:18" ht="80.25" customHeight="1">
      <c r="A56" s="241" t="s">
        <v>412</v>
      </c>
      <c r="B56" s="241"/>
      <c r="C56" s="241"/>
      <c r="D56" s="241"/>
      <c r="E56" s="241"/>
      <c r="F56" s="241"/>
      <c r="G56" s="241"/>
      <c r="H56" s="241"/>
      <c r="I56" s="241"/>
      <c r="L56" s="57" t="s">
        <v>34</v>
      </c>
      <c r="M56" s="55"/>
    </row>
    <row r="58" spans="1:18" ht="123" customHeight="1">
      <c r="A58" s="241" t="s">
        <v>401</v>
      </c>
      <c r="B58" s="241"/>
      <c r="C58" s="241"/>
      <c r="D58" s="241"/>
      <c r="E58" s="241"/>
      <c r="F58" s="241"/>
      <c r="G58" s="241"/>
      <c r="H58" s="241"/>
      <c r="I58" s="241"/>
      <c r="L58" s="57" t="s">
        <v>35</v>
      </c>
    </row>
    <row r="60" spans="1:18" ht="41.25" customHeight="1">
      <c r="A60" s="240" t="s">
        <v>403</v>
      </c>
      <c r="B60" s="240"/>
      <c r="C60" s="240"/>
      <c r="D60" s="240"/>
      <c r="E60" s="240"/>
      <c r="F60" s="240"/>
      <c r="G60" s="240"/>
      <c r="H60" s="240"/>
      <c r="I60" s="240"/>
      <c r="L60" s="57" t="s">
        <v>36</v>
      </c>
      <c r="N60" s="4"/>
      <c r="O60" s="4"/>
      <c r="P60" s="4"/>
      <c r="Q60" s="4"/>
      <c r="R60" s="4"/>
    </row>
    <row r="62" spans="1:18" ht="13.5">
      <c r="A62" s="135" t="s">
        <v>37</v>
      </c>
    </row>
    <row r="64" spans="1:18" ht="64.5" customHeight="1">
      <c r="A64" s="241" t="s">
        <v>396</v>
      </c>
      <c r="B64" s="241"/>
      <c r="C64" s="241"/>
      <c r="D64" s="241"/>
      <c r="E64" s="241"/>
      <c r="F64" s="241"/>
      <c r="G64" s="241"/>
      <c r="H64" s="241"/>
      <c r="I64" s="241"/>
      <c r="L64" s="57" t="s">
        <v>389</v>
      </c>
      <c r="M64" s="226" t="s">
        <v>445</v>
      </c>
    </row>
    <row r="65" spans="1:13" ht="13.5" thickBot="1">
      <c r="A65" s="136"/>
      <c r="B65" s="136"/>
      <c r="C65" s="136"/>
      <c r="D65" s="136"/>
      <c r="E65" s="136"/>
      <c r="F65" s="136"/>
      <c r="G65" s="136"/>
      <c r="H65" s="136"/>
      <c r="I65" s="136"/>
      <c r="M65" s="55"/>
    </row>
    <row r="66" spans="1:13" ht="15" customHeight="1">
      <c r="A66" s="180"/>
      <c r="B66" s="181"/>
      <c r="C66" s="181"/>
      <c r="D66" s="181"/>
      <c r="E66" s="181"/>
      <c r="F66" s="181"/>
      <c r="G66" s="181"/>
      <c r="H66" s="181"/>
      <c r="I66" s="182"/>
      <c r="M66" s="55"/>
    </row>
    <row r="67" spans="1:13">
      <c r="A67" s="183" t="s">
        <v>38</v>
      </c>
      <c r="B67" s="184"/>
      <c r="C67" s="184"/>
      <c r="D67" s="185">
        <f>VLOOKUP($A$1,'EGOP Valuation Results'!$A:$BM,3,FALSE)</f>
        <v>9.4037254450000003E-3</v>
      </c>
      <c r="E67" s="184"/>
      <c r="F67" s="184"/>
      <c r="G67" s="184"/>
      <c r="H67" s="184"/>
      <c r="I67" s="186"/>
      <c r="M67" s="55"/>
    </row>
    <row r="68" spans="1:13">
      <c r="A68" s="183" t="s">
        <v>39</v>
      </c>
      <c r="B68" s="184"/>
      <c r="C68" s="184"/>
      <c r="D68" s="185">
        <f>VLOOKUP($A$1,'EGOP Valuation Results'!$A:$BM,2,FALSE)</f>
        <v>9.4037254450000003E-3</v>
      </c>
      <c r="E68" s="184"/>
      <c r="F68" s="184"/>
      <c r="G68" s="184"/>
      <c r="H68" s="184"/>
      <c r="I68" s="186"/>
      <c r="M68" s="55"/>
    </row>
    <row r="69" spans="1:13">
      <c r="A69" s="183" t="s">
        <v>40</v>
      </c>
      <c r="B69" s="184"/>
      <c r="C69" s="184"/>
      <c r="D69" s="187">
        <f>D68-D67</f>
        <v>0</v>
      </c>
      <c r="E69" s="184"/>
      <c r="F69" s="184"/>
      <c r="G69" s="184"/>
      <c r="H69" s="184"/>
      <c r="I69" s="186"/>
      <c r="M69" s="55"/>
    </row>
    <row r="70" spans="1:13" ht="26.25" thickBot="1">
      <c r="A70" s="188" t="s">
        <v>422</v>
      </c>
      <c r="B70" s="189"/>
      <c r="C70" s="189"/>
      <c r="D70" s="190">
        <f>VLOOKUP($A$1,'EGOP Valuation Results'!$A:$BM,13,FALSE)/1000</f>
        <v>12624.884</v>
      </c>
      <c r="E70" s="189"/>
      <c r="F70" s="189"/>
      <c r="G70" s="189"/>
      <c r="H70" s="189"/>
      <c r="I70" s="191"/>
      <c r="M70" s="55"/>
    </row>
    <row r="72" spans="1:13" ht="34.5" customHeight="1">
      <c r="A72" s="240" t="s">
        <v>390</v>
      </c>
      <c r="B72" s="240"/>
      <c r="C72" s="240"/>
      <c r="D72" s="240"/>
      <c r="E72" s="240"/>
      <c r="F72" s="240"/>
      <c r="G72" s="240"/>
      <c r="H72" s="240"/>
      <c r="I72" s="240"/>
      <c r="J72" s="56"/>
      <c r="L72" s="57">
        <v>188</v>
      </c>
      <c r="M72" s="55"/>
    </row>
    <row r="73" spans="1:13">
      <c r="A73" s="55"/>
      <c r="J73" s="56"/>
      <c r="M73" s="55"/>
    </row>
    <row r="74" spans="1:13">
      <c r="A74" s="55"/>
      <c r="B74" s="55" t="s">
        <v>41</v>
      </c>
      <c r="E74" s="242">
        <v>2.2499999999999999E-2</v>
      </c>
      <c r="F74" s="242"/>
      <c r="G74" s="242"/>
      <c r="H74" s="242"/>
      <c r="J74" s="56"/>
      <c r="M74" s="55" t="s">
        <v>446</v>
      </c>
    </row>
    <row r="75" spans="1:13" ht="12.75" customHeight="1">
      <c r="A75" s="55"/>
      <c r="B75" s="55" t="s">
        <v>43</v>
      </c>
      <c r="E75" s="243" t="s">
        <v>44</v>
      </c>
      <c r="F75" s="243"/>
      <c r="G75" s="243"/>
      <c r="H75" s="243"/>
      <c r="J75" s="56"/>
      <c r="M75" s="55" t="s">
        <v>446</v>
      </c>
    </row>
    <row r="76" spans="1:13" hidden="1">
      <c r="A76" s="55"/>
      <c r="B76" s="55" t="s">
        <v>46</v>
      </c>
      <c r="E76" s="242" t="s">
        <v>47</v>
      </c>
      <c r="F76" s="242"/>
      <c r="G76" s="242"/>
      <c r="H76" s="242"/>
      <c r="J76" s="56"/>
      <c r="M76" s="55"/>
    </row>
    <row r="77" spans="1:13" ht="40.5" customHeight="1">
      <c r="A77" s="55"/>
      <c r="B77" s="130" t="s">
        <v>48</v>
      </c>
      <c r="E77" s="244" t="s">
        <v>49</v>
      </c>
      <c r="F77" s="244"/>
      <c r="G77" s="244"/>
      <c r="H77" s="244"/>
      <c r="J77" s="56"/>
      <c r="M77" s="55" t="s">
        <v>446</v>
      </c>
    </row>
    <row r="78" spans="1:13" ht="64.5" customHeight="1">
      <c r="A78" s="55"/>
      <c r="B78" s="244" t="s">
        <v>51</v>
      </c>
      <c r="C78" s="244"/>
      <c r="D78" s="244"/>
      <c r="E78" s="240" t="s">
        <v>52</v>
      </c>
      <c r="F78" s="240"/>
      <c r="G78" s="240"/>
      <c r="H78" s="240"/>
      <c r="J78" s="56"/>
      <c r="M78" s="55" t="s">
        <v>447</v>
      </c>
    </row>
    <row r="79" spans="1:13">
      <c r="A79" s="55"/>
      <c r="J79" s="56"/>
    </row>
    <row r="80" spans="1:13">
      <c r="A80" s="55"/>
      <c r="J80" s="56"/>
    </row>
    <row r="81" spans="1:13" ht="101.25" customHeight="1">
      <c r="A81" s="240" t="s">
        <v>53</v>
      </c>
      <c r="B81" s="240"/>
      <c r="C81" s="240"/>
      <c r="D81" s="240"/>
      <c r="E81" s="240"/>
      <c r="F81" s="240"/>
      <c r="G81" s="240"/>
      <c r="H81" s="240"/>
      <c r="I81" s="240"/>
      <c r="J81" s="56"/>
      <c r="L81" s="57">
        <v>188</v>
      </c>
      <c r="M81" s="58" t="s">
        <v>448</v>
      </c>
    </row>
    <row r="82" spans="1:13">
      <c r="A82" s="55"/>
      <c r="J82" s="56"/>
    </row>
    <row r="83" spans="1:13" ht="40.5" hidden="1" customHeight="1">
      <c r="A83" s="240"/>
      <c r="B83" s="240"/>
      <c r="C83" s="240"/>
      <c r="D83" s="240"/>
      <c r="E83" s="240"/>
      <c r="F83" s="240"/>
      <c r="G83" s="240"/>
      <c r="H83" s="240"/>
      <c r="I83" s="240"/>
      <c r="J83" s="56"/>
      <c r="L83" s="57">
        <v>188</v>
      </c>
    </row>
    <row r="84" spans="1:13" hidden="1">
      <c r="A84" s="55"/>
      <c r="J84" s="56"/>
    </row>
    <row r="85" spans="1:13" ht="42.75" customHeight="1">
      <c r="A85" s="240" t="s">
        <v>391</v>
      </c>
      <c r="B85" s="240"/>
      <c r="C85" s="240"/>
      <c r="D85" s="240"/>
      <c r="E85" s="240"/>
      <c r="F85" s="240"/>
      <c r="G85" s="240"/>
      <c r="H85" s="240"/>
      <c r="I85" s="240"/>
      <c r="J85" s="56"/>
      <c r="L85" s="57">
        <v>188</v>
      </c>
      <c r="M85" s="226" t="s">
        <v>449</v>
      </c>
    </row>
    <row r="86" spans="1:13">
      <c r="A86" s="55"/>
      <c r="J86" s="56"/>
    </row>
    <row r="87" spans="1:13" ht="30.75" customHeight="1">
      <c r="A87" s="240" t="s">
        <v>395</v>
      </c>
      <c r="B87" s="240"/>
      <c r="C87" s="240"/>
      <c r="D87" s="240"/>
      <c r="E87" s="240"/>
      <c r="F87" s="240"/>
      <c r="G87" s="240"/>
      <c r="H87" s="240"/>
      <c r="I87" s="240"/>
      <c r="J87" s="56"/>
      <c r="L87" s="57" t="s">
        <v>56</v>
      </c>
      <c r="M87" s="55" t="s">
        <v>446</v>
      </c>
    </row>
    <row r="88" spans="1:13">
      <c r="A88" s="55"/>
      <c r="J88" s="56"/>
    </row>
    <row r="89" spans="1:13" ht="30.75" hidden="1" customHeight="1">
      <c r="A89" s="240" t="s">
        <v>392</v>
      </c>
      <c r="B89" s="240"/>
      <c r="C89" s="240"/>
      <c r="D89" s="240"/>
      <c r="E89" s="240"/>
      <c r="F89" s="240"/>
      <c r="G89" s="240"/>
      <c r="H89" s="240"/>
      <c r="I89" s="240"/>
      <c r="J89" s="56"/>
      <c r="L89" s="57" t="s">
        <v>58</v>
      </c>
    </row>
    <row r="90" spans="1:13" hidden="1">
      <c r="A90" s="55"/>
      <c r="J90" s="56"/>
    </row>
    <row r="91" spans="1:13" ht="54" hidden="1" customHeight="1">
      <c r="A91" s="240" t="s">
        <v>393</v>
      </c>
      <c r="B91" s="240"/>
      <c r="C91" s="240"/>
      <c r="D91" s="240"/>
      <c r="E91" s="240"/>
      <c r="F91" s="240"/>
      <c r="G91" s="240"/>
      <c r="H91" s="240"/>
      <c r="I91" s="240"/>
      <c r="J91" s="56"/>
      <c r="L91" s="57" t="s">
        <v>59</v>
      </c>
    </row>
    <row r="92" spans="1:13" hidden="1">
      <c r="A92" s="58"/>
      <c r="B92" s="58"/>
      <c r="C92" s="58"/>
      <c r="D92" s="58"/>
      <c r="E92" s="58"/>
      <c r="F92" s="58"/>
      <c r="G92" s="58"/>
      <c r="H92" s="58"/>
      <c r="I92" s="58"/>
      <c r="J92" s="56"/>
    </row>
    <row r="93" spans="1:13" ht="36" customHeight="1">
      <c r="A93" s="240" t="s">
        <v>423</v>
      </c>
      <c r="B93" s="240"/>
      <c r="C93" s="240"/>
      <c r="D93" s="240"/>
      <c r="E93" s="240"/>
      <c r="F93" s="240"/>
      <c r="G93" s="240"/>
      <c r="H93" s="240"/>
      <c r="I93" s="247"/>
      <c r="J93" s="56"/>
      <c r="L93" s="57" t="s">
        <v>60</v>
      </c>
      <c r="M93" s="226" t="s">
        <v>451</v>
      </c>
    </row>
    <row r="94" spans="1:13" hidden="1">
      <c r="A94" s="55"/>
      <c r="J94" s="56"/>
    </row>
    <row r="95" spans="1:13" ht="26.25" customHeight="1">
      <c r="A95" s="55"/>
      <c r="D95" s="245" t="s">
        <v>62</v>
      </c>
      <c r="E95" s="246"/>
      <c r="F95" s="245" t="s">
        <v>63</v>
      </c>
      <c r="G95" s="246"/>
      <c r="H95" s="245" t="s">
        <v>64</v>
      </c>
      <c r="I95" s="246"/>
      <c r="J95" s="56"/>
    </row>
    <row r="96" spans="1:13" ht="29.25" customHeight="1">
      <c r="A96" s="240" t="s">
        <v>65</v>
      </c>
      <c r="B96" s="240"/>
      <c r="C96" s="240"/>
      <c r="D96" s="139" t="s">
        <v>66</v>
      </c>
      <c r="E96" s="140">
        <f>VLOOKUP($A$1,'EGOP Valuation Results'!$A:$BM,26,FALSE)/1000</f>
        <v>13500.994000000001</v>
      </c>
      <c r="F96" s="139" t="s">
        <v>66</v>
      </c>
      <c r="G96" s="140">
        <f>VLOOKUP($A$1,'EGOP Valuation Results'!$A:$BM,13,FALSE)/1000</f>
        <v>12624.884</v>
      </c>
      <c r="H96" s="139" t="s">
        <v>66</v>
      </c>
      <c r="I96" s="140">
        <f>VLOOKUP($A$1,'EGOP Valuation Results'!$A:$BM,27,FALSE)/1000</f>
        <v>11803.763999999999</v>
      </c>
      <c r="J96" s="56"/>
    </row>
    <row r="97" spans="1:13">
      <c r="A97" s="55"/>
      <c r="E97" s="141"/>
      <c r="G97" s="141"/>
      <c r="I97" s="141"/>
      <c r="J97" s="56"/>
    </row>
    <row r="98" spans="1:13" ht="52.5" customHeight="1">
      <c r="A98" s="240" t="s">
        <v>397</v>
      </c>
      <c r="B98" s="240"/>
      <c r="C98" s="240"/>
      <c r="D98" s="240"/>
      <c r="E98" s="240"/>
      <c r="F98" s="240"/>
      <c r="G98" s="240"/>
      <c r="H98" s="240"/>
      <c r="I98" s="247"/>
      <c r="J98" s="56"/>
      <c r="L98" s="57" t="s">
        <v>67</v>
      </c>
      <c r="M98" s="226" t="s">
        <v>452</v>
      </c>
    </row>
    <row r="99" spans="1:13">
      <c r="A99" s="55"/>
      <c r="J99" s="56"/>
    </row>
    <row r="100" spans="1:13" ht="50.25" customHeight="1">
      <c r="A100" s="55"/>
      <c r="D100" s="245" t="s">
        <v>69</v>
      </c>
      <c r="E100" s="246"/>
      <c r="F100" s="245" t="s">
        <v>70</v>
      </c>
      <c r="G100" s="246"/>
      <c r="H100" s="245" t="s">
        <v>71</v>
      </c>
      <c r="I100" s="246"/>
      <c r="J100" s="56"/>
    </row>
    <row r="101" spans="1:13" ht="29.25" customHeight="1">
      <c r="A101" s="240" t="s">
        <v>65</v>
      </c>
      <c r="B101" s="240"/>
      <c r="C101" s="240"/>
      <c r="D101" s="139" t="s">
        <v>66</v>
      </c>
      <c r="E101" s="140">
        <f>VLOOKUP($A$1,'EGOP Valuation Results'!$A:$BM,28,FALSE)/1000</f>
        <v>11365.308000000001</v>
      </c>
      <c r="F101" s="139" t="s">
        <v>66</v>
      </c>
      <c r="G101" s="140">
        <f>VLOOKUP($A$1,'EGOP Valuation Results'!$A:$BM,13,FALSE)/1000</f>
        <v>12624.884</v>
      </c>
      <c r="H101" s="139" t="s">
        <v>66</v>
      </c>
      <c r="I101" s="140">
        <f>VLOOKUP($A$1,'EGOP Valuation Results'!$A:$BM,29,FALSE)/1000</f>
        <v>14102.056</v>
      </c>
      <c r="J101" s="56"/>
    </row>
    <row r="102" spans="1:13">
      <c r="A102" s="55"/>
      <c r="J102" s="56"/>
    </row>
    <row r="103" spans="1:13">
      <c r="A103" s="55"/>
      <c r="J103" s="56"/>
    </row>
    <row r="104" spans="1:13" ht="13.5">
      <c r="A104" s="135" t="s">
        <v>72</v>
      </c>
      <c r="J104" s="56"/>
    </row>
    <row r="105" spans="1:13">
      <c r="A105" s="55"/>
      <c r="J105" s="56"/>
    </row>
    <row r="106" spans="1:13" ht="17.25" customHeight="1">
      <c r="A106" s="240" t="s">
        <v>394</v>
      </c>
      <c r="B106" s="240"/>
      <c r="C106" s="240"/>
      <c r="D106" s="240"/>
      <c r="E106" s="240"/>
      <c r="F106" s="240"/>
      <c r="G106" s="240"/>
      <c r="H106" s="240"/>
      <c r="I106" s="240"/>
      <c r="J106" s="56"/>
      <c r="L106" s="57" t="s">
        <v>73</v>
      </c>
      <c r="M106" s="227" t="s">
        <v>453</v>
      </c>
    </row>
    <row r="107" spans="1:13" ht="13.5" thickBot="1">
      <c r="A107" s="136"/>
      <c r="B107" s="136"/>
      <c r="C107" s="136"/>
      <c r="D107" s="138"/>
      <c r="E107" s="136"/>
      <c r="F107" s="136"/>
      <c r="G107" s="136"/>
      <c r="H107" s="136"/>
      <c r="I107" s="136"/>
      <c r="M107" s="55"/>
    </row>
    <row r="108" spans="1:13" ht="13.5" thickBot="1">
      <c r="A108" s="192" t="s">
        <v>424</v>
      </c>
      <c r="B108" s="193"/>
      <c r="C108" s="193"/>
      <c r="D108" s="194">
        <f>VLOOKUP($A$1,'EGOP Valuation Results'!$A:$BM,39,FALSE)/1000</f>
        <v>967.49199999999996</v>
      </c>
      <c r="E108" s="193"/>
      <c r="F108" s="193"/>
      <c r="G108" s="193"/>
      <c r="H108" s="193"/>
      <c r="I108" s="195"/>
      <c r="M108" s="55"/>
    </row>
    <row r="109" spans="1:13">
      <c r="A109" s="55"/>
      <c r="J109" s="56"/>
    </row>
    <row r="110" spans="1:13" ht="27" customHeight="1">
      <c r="A110" s="240" t="s">
        <v>398</v>
      </c>
      <c r="B110" s="240"/>
      <c r="C110" s="240"/>
      <c r="D110" s="240"/>
      <c r="E110" s="240"/>
      <c r="F110" s="240"/>
      <c r="G110" s="240"/>
      <c r="H110" s="240"/>
      <c r="I110" s="240"/>
      <c r="J110" s="56"/>
      <c r="L110" s="57" t="s">
        <v>76</v>
      </c>
    </row>
    <row r="111" spans="1:13">
      <c r="A111" s="58"/>
      <c r="B111" s="58"/>
      <c r="C111" s="58"/>
      <c r="D111" s="58"/>
      <c r="E111" s="58"/>
      <c r="F111" s="58"/>
      <c r="G111" s="58"/>
      <c r="H111" s="58"/>
      <c r="I111" s="58"/>
      <c r="J111" s="56"/>
    </row>
    <row r="112" spans="1:13">
      <c r="A112" s="251" t="s">
        <v>425</v>
      </c>
      <c r="B112" s="251"/>
      <c r="C112" s="58"/>
      <c r="D112" s="58"/>
      <c r="E112" s="58"/>
      <c r="F112" s="58"/>
      <c r="G112" s="58"/>
      <c r="H112" s="58"/>
      <c r="I112" s="58"/>
      <c r="J112" s="56"/>
    </row>
    <row r="113" spans="1:13" ht="53.25" customHeight="1">
      <c r="A113" s="58"/>
      <c r="B113" s="58"/>
      <c r="C113" s="58"/>
      <c r="D113" s="58"/>
      <c r="E113" s="58"/>
      <c r="F113" s="58"/>
      <c r="G113" s="142" t="s">
        <v>77</v>
      </c>
      <c r="H113" s="58"/>
      <c r="I113" s="142" t="s">
        <v>78</v>
      </c>
      <c r="J113" s="56"/>
    </row>
    <row r="114" spans="1:13">
      <c r="A114" s="143" t="s">
        <v>79</v>
      </c>
      <c r="B114" s="58"/>
      <c r="C114" s="58"/>
      <c r="D114" s="58"/>
      <c r="E114" s="58"/>
      <c r="F114" s="58"/>
      <c r="G114" s="144">
        <f>VLOOKUP($A$1,'EGOP Valuation Results'!$A:$BM,43,FALSE)/1000</f>
        <v>0</v>
      </c>
      <c r="H114" s="145"/>
      <c r="I114" s="144">
        <f>VLOOKUP($A$1,'EGOP Valuation Results'!$A:$BM,44,FALSE)/1000</f>
        <v>0</v>
      </c>
      <c r="J114" s="56"/>
      <c r="L114" s="57" t="s">
        <v>80</v>
      </c>
    </row>
    <row r="115" spans="1:13" ht="15" customHeight="1">
      <c r="A115" s="143" t="s">
        <v>81</v>
      </c>
      <c r="B115" s="58"/>
      <c r="C115" s="58"/>
      <c r="D115" s="58"/>
      <c r="E115" s="58"/>
      <c r="F115" s="58"/>
      <c r="G115" s="146">
        <f>VLOOKUP($A$1,'EGOP Valuation Results'!$A:$BM,45,FALSE)/1000</f>
        <v>0</v>
      </c>
      <c r="H115" s="147"/>
      <c r="I115" s="140">
        <f>-VLOOKUP($A$1,'EGOP Valuation Results'!$A:$BM,46,FALSE)/1000</f>
        <v>485.12900000000002</v>
      </c>
      <c r="J115" s="56"/>
      <c r="L115" s="57" t="s">
        <v>82</v>
      </c>
      <c r="M115" s="227" t="s">
        <v>454</v>
      </c>
    </row>
    <row r="116" spans="1:13" ht="40.5" customHeight="1">
      <c r="A116" s="252" t="s">
        <v>83</v>
      </c>
      <c r="B116" s="252"/>
      <c r="C116" s="252"/>
      <c r="D116" s="252"/>
      <c r="E116" s="252"/>
      <c r="F116" s="58"/>
      <c r="G116" s="146">
        <f>(VLOOKUP($A$1,'EGOP Valuation Results'!$A:$BM,48,FALSE))+(VLOOKUP($A$1,'EGOP Valuation Results'!$A:$BM,49,FALSE))/1000</f>
        <v>0</v>
      </c>
      <c r="H116" s="147"/>
      <c r="I116" s="146">
        <f>(VLOOKUP($A$1,'EGOP Valuation Results'!$A:$BM,48,FALSE))+(VLOOKUP($A$1,'EGOP Valuation Results'!$A:$BM,49,FALSE))/1000</f>
        <v>0</v>
      </c>
      <c r="J116" s="56"/>
      <c r="L116" s="57" t="s">
        <v>84</v>
      </c>
    </row>
    <row r="117" spans="1:13">
      <c r="A117" s="143" t="s">
        <v>86</v>
      </c>
      <c r="B117" s="58"/>
      <c r="C117" s="58"/>
      <c r="D117" s="58"/>
      <c r="E117" s="58"/>
      <c r="F117" s="58"/>
      <c r="G117" s="148">
        <f>VLOOKUP(A1,'Payment Subsequent Information'!A:B,2,FALSE)/1000</f>
        <v>1564.36943</v>
      </c>
      <c r="H117" s="147"/>
      <c r="I117" s="149"/>
      <c r="J117" s="56"/>
      <c r="L117" s="57" t="s">
        <v>87</v>
      </c>
      <c r="M117" s="58" t="s">
        <v>455</v>
      </c>
    </row>
    <row r="118" spans="1:13" ht="13.5" thickBot="1">
      <c r="A118" s="58"/>
      <c r="B118" s="58" t="s">
        <v>88</v>
      </c>
      <c r="C118" s="58"/>
      <c r="D118" s="58"/>
      <c r="E118" s="58"/>
      <c r="F118" s="58"/>
      <c r="G118" s="150">
        <f>SUM(G114:G117)</f>
        <v>1564.36943</v>
      </c>
      <c r="H118" s="151"/>
      <c r="I118" s="150">
        <f>SUM(I114:I117)</f>
        <v>485.12900000000002</v>
      </c>
      <c r="J118" s="56"/>
    </row>
    <row r="119" spans="1:13" ht="13.5" thickTop="1">
      <c r="A119" s="58"/>
      <c r="B119" s="58"/>
      <c r="C119" s="58"/>
      <c r="D119" s="58"/>
      <c r="E119" s="58"/>
      <c r="F119" s="58"/>
      <c r="G119" s="58"/>
      <c r="H119" s="58"/>
      <c r="I119" s="58"/>
      <c r="J119" s="56"/>
    </row>
    <row r="120" spans="1:13" ht="26.25" customHeight="1">
      <c r="A120" s="240" t="s">
        <v>89</v>
      </c>
      <c r="B120" s="240"/>
      <c r="C120" s="240"/>
      <c r="D120" s="240"/>
      <c r="E120" s="240"/>
      <c r="F120" s="240"/>
      <c r="G120" s="240"/>
      <c r="H120" s="240"/>
      <c r="I120" s="240"/>
      <c r="J120" s="56"/>
      <c r="L120" s="57" t="s">
        <v>90</v>
      </c>
    </row>
    <row r="121" spans="1:13">
      <c r="A121" s="58"/>
      <c r="B121" s="58"/>
      <c r="C121" s="58"/>
      <c r="D121" s="58"/>
      <c r="E121" s="58"/>
      <c r="F121" s="58"/>
      <c r="G121" s="58"/>
      <c r="H121" s="58"/>
      <c r="I121" s="58"/>
      <c r="J121" s="56"/>
    </row>
    <row r="122" spans="1:13" ht="25.5" customHeight="1">
      <c r="A122" s="240" t="s">
        <v>413</v>
      </c>
      <c r="B122" s="240"/>
      <c r="C122" s="240"/>
      <c r="D122" s="240"/>
      <c r="E122" s="240"/>
      <c r="F122" s="240"/>
      <c r="G122" s="240"/>
      <c r="H122" s="240"/>
      <c r="I122" s="240"/>
      <c r="J122" s="56"/>
      <c r="L122" s="57" t="s">
        <v>92</v>
      </c>
      <c r="M122" s="227" t="s">
        <v>456</v>
      </c>
    </row>
    <row r="123" spans="1:13">
      <c r="A123" s="58"/>
      <c r="B123" s="58"/>
      <c r="C123" s="58"/>
      <c r="D123" s="58"/>
      <c r="E123" s="58"/>
      <c r="F123" s="58"/>
      <c r="G123" s="58"/>
      <c r="H123" s="58"/>
      <c r="I123" s="58"/>
      <c r="J123" s="56"/>
    </row>
    <row r="124" spans="1:13">
      <c r="A124" s="251" t="s">
        <v>425</v>
      </c>
      <c r="B124" s="251"/>
      <c r="C124" s="58"/>
      <c r="D124" s="58"/>
      <c r="E124" s="58"/>
      <c r="F124" s="58"/>
      <c r="G124" s="58"/>
      <c r="H124" s="58"/>
      <c r="I124" s="58"/>
      <c r="J124" s="56"/>
    </row>
    <row r="125" spans="1:13">
      <c r="A125" s="58"/>
      <c r="B125" s="58"/>
      <c r="C125" s="58"/>
      <c r="D125" s="58"/>
      <c r="E125" s="58"/>
      <c r="F125" s="58"/>
      <c r="G125" s="58"/>
      <c r="H125" s="58"/>
      <c r="I125" s="58"/>
      <c r="J125" s="56"/>
    </row>
    <row r="126" spans="1:13">
      <c r="A126" s="152" t="s">
        <v>93</v>
      </c>
      <c r="B126" s="58"/>
      <c r="C126" s="58"/>
      <c r="D126" s="58"/>
      <c r="E126" s="58"/>
      <c r="F126" s="58"/>
      <c r="G126" s="58"/>
      <c r="H126" s="58"/>
      <c r="I126" s="58"/>
      <c r="J126" s="56"/>
    </row>
    <row r="127" spans="1:13">
      <c r="A127" s="152"/>
      <c r="B127" s="58">
        <v>2019</v>
      </c>
      <c r="C127" s="58"/>
      <c r="D127" s="58"/>
      <c r="E127" s="58"/>
      <c r="F127" s="153">
        <f>VLOOKUP($A$1,'EGOP Valuation Results'!$A:$BM,51,FALSE)/1000</f>
        <v>-69.304000000000002</v>
      </c>
      <c r="G127" s="58"/>
      <c r="H127" s="58"/>
      <c r="I127" s="58"/>
      <c r="J127" s="56"/>
    </row>
    <row r="128" spans="1:13">
      <c r="A128" s="152"/>
      <c r="B128" s="58">
        <v>2020</v>
      </c>
      <c r="C128" s="58"/>
      <c r="D128" s="58"/>
      <c r="E128" s="58"/>
      <c r="F128" s="140">
        <f>VLOOKUP($A$1,'EGOP Valuation Results'!$A:$BM,52,FALSE)/1000</f>
        <v>-69.304000000000002</v>
      </c>
      <c r="G128" s="58"/>
      <c r="H128" s="58"/>
      <c r="I128" s="58"/>
      <c r="J128" s="56"/>
    </row>
    <row r="129" spans="1:13">
      <c r="A129" s="152"/>
      <c r="B129" s="58">
        <v>2021</v>
      </c>
      <c r="C129" s="58"/>
      <c r="D129" s="58"/>
      <c r="E129" s="58"/>
      <c r="F129" s="140">
        <f>VLOOKUP($A$1,'EGOP Valuation Results'!$A:$BM,53,FALSE)/1000</f>
        <v>-69.304000000000002</v>
      </c>
      <c r="G129" s="58"/>
      <c r="H129" s="58"/>
      <c r="I129" s="58"/>
      <c r="J129" s="56"/>
    </row>
    <row r="130" spans="1:13">
      <c r="A130" s="152"/>
      <c r="B130" s="58">
        <v>2022</v>
      </c>
      <c r="C130" s="58"/>
      <c r="D130" s="58"/>
      <c r="E130" s="58"/>
      <c r="F130" s="140">
        <f>VLOOKUP($A$1,'EGOP Valuation Results'!$A:$BM,54,FALSE)/1000</f>
        <v>-69.304000000000002</v>
      </c>
      <c r="G130" s="58"/>
      <c r="H130" s="58"/>
      <c r="I130" s="58"/>
      <c r="J130" s="56"/>
    </row>
    <row r="131" spans="1:13">
      <c r="A131" s="152"/>
      <c r="B131" s="58">
        <v>2023</v>
      </c>
      <c r="C131" s="58"/>
      <c r="D131" s="58"/>
      <c r="E131" s="58"/>
      <c r="F131" s="140">
        <f>VLOOKUP($A$1,'EGOP Valuation Results'!$A:$BM,55,FALSE)/1000</f>
        <v>-69.304000000000002</v>
      </c>
      <c r="G131" s="58"/>
      <c r="H131" s="58"/>
      <c r="I131" s="58"/>
      <c r="J131" s="56"/>
    </row>
    <row r="132" spans="1:13">
      <c r="A132" s="152"/>
      <c r="B132" s="58" t="s">
        <v>94</v>
      </c>
      <c r="C132" s="58"/>
      <c r="D132" s="58"/>
      <c r="E132" s="58"/>
      <c r="F132" s="140">
        <f>VLOOKUP($A$1,'EGOP Valuation Results'!$A:$BM,56,FALSE)/1000</f>
        <v>-138.60900000000001</v>
      </c>
      <c r="G132" s="58"/>
      <c r="H132" s="58"/>
      <c r="I132" s="58"/>
      <c r="J132" s="56"/>
    </row>
    <row r="133" spans="1:13">
      <c r="A133" s="152"/>
      <c r="B133" s="58"/>
      <c r="C133" s="58"/>
      <c r="D133" s="58"/>
      <c r="E133" s="58"/>
      <c r="F133" s="147"/>
      <c r="G133" s="58"/>
      <c r="H133" s="58"/>
      <c r="I133" s="58"/>
      <c r="J133" s="56"/>
    </row>
    <row r="134" spans="1:13" ht="17.25" customHeight="1">
      <c r="A134" s="240" t="s">
        <v>95</v>
      </c>
      <c r="B134" s="240"/>
      <c r="C134" s="240"/>
      <c r="D134" s="240"/>
      <c r="E134" s="240"/>
      <c r="F134" s="240"/>
      <c r="G134" s="240"/>
      <c r="H134" s="240"/>
      <c r="I134" s="240"/>
      <c r="J134" s="56"/>
    </row>
    <row r="135" spans="1:13">
      <c r="A135" s="58"/>
      <c r="B135" s="58"/>
      <c r="C135" s="58"/>
      <c r="D135" s="58"/>
      <c r="E135" s="58"/>
      <c r="F135" s="58"/>
      <c r="G135" s="58"/>
      <c r="H135" s="58"/>
      <c r="I135" s="58"/>
      <c r="J135" s="56"/>
    </row>
    <row r="136" spans="1:13">
      <c r="A136" s="249" t="s">
        <v>96</v>
      </c>
      <c r="B136" s="249"/>
      <c r="C136" s="249"/>
      <c r="D136" s="249"/>
      <c r="E136" s="249"/>
      <c r="F136" s="249"/>
      <c r="G136" s="249"/>
      <c r="H136" s="249"/>
      <c r="I136" s="250"/>
      <c r="J136" s="56"/>
      <c r="K136" s="55" t="s">
        <v>97</v>
      </c>
    </row>
    <row r="137" spans="1:13">
      <c r="A137" s="154"/>
      <c r="B137" s="154"/>
      <c r="C137" s="154"/>
      <c r="D137" s="154"/>
      <c r="E137" s="154"/>
      <c r="F137" s="154"/>
      <c r="G137" s="154"/>
      <c r="H137" s="154"/>
      <c r="I137" s="155"/>
      <c r="J137" s="56"/>
    </row>
    <row r="138" spans="1:13">
      <c r="A138" s="248" t="s">
        <v>98</v>
      </c>
      <c r="B138" s="248"/>
      <c r="C138" s="248"/>
      <c r="D138" s="248"/>
      <c r="E138" s="248"/>
      <c r="F138" s="248"/>
      <c r="G138" s="248"/>
      <c r="H138" s="248"/>
      <c r="I138" s="253"/>
      <c r="J138" s="56"/>
    </row>
    <row r="139" spans="1:13" ht="24" customHeight="1">
      <c r="A139" s="248" t="s">
        <v>99</v>
      </c>
      <c r="B139" s="249"/>
      <c r="C139" s="249"/>
      <c r="D139" s="249"/>
      <c r="E139" s="249"/>
      <c r="F139" s="249"/>
      <c r="G139" s="249"/>
      <c r="H139" s="249"/>
      <c r="I139" s="250"/>
      <c r="J139" s="56"/>
    </row>
    <row r="140" spans="1:13">
      <c r="A140" s="126" t="s">
        <v>399</v>
      </c>
      <c r="J140" s="56"/>
    </row>
    <row r="141" spans="1:13">
      <c r="A141" s="55"/>
      <c r="E141" s="156">
        <v>2018</v>
      </c>
      <c r="F141" s="155"/>
      <c r="G141" s="155"/>
      <c r="H141" s="155"/>
      <c r="I141" s="155"/>
      <c r="J141" s="56"/>
    </row>
    <row r="142" spans="1:13">
      <c r="A142" s="126"/>
      <c r="C142" s="155"/>
      <c r="D142" s="155"/>
      <c r="E142" s="155"/>
      <c r="F142" s="155"/>
      <c r="G142" s="155"/>
      <c r="H142" s="155"/>
      <c r="I142" s="155"/>
      <c r="J142" s="155"/>
      <c r="K142" s="155"/>
      <c r="L142" s="157"/>
    </row>
    <row r="143" spans="1:13" ht="12.75" customHeight="1">
      <c r="A143" s="240" t="s">
        <v>100</v>
      </c>
      <c r="B143" s="240"/>
      <c r="C143" s="240"/>
      <c r="D143" s="240"/>
      <c r="E143" s="137">
        <f>VLOOKUP($A$1,'EGOP Valuation Results'!$A:$BM,3,FALSE)</f>
        <v>9.4037254450000003E-3</v>
      </c>
      <c r="F143" s="158"/>
      <c r="G143" s="158"/>
      <c r="H143" s="158"/>
      <c r="I143" s="158"/>
      <c r="J143" s="159"/>
      <c r="K143" s="160"/>
      <c r="L143" s="57" t="s">
        <v>101</v>
      </c>
      <c r="M143" s="227" t="s">
        <v>450</v>
      </c>
    </row>
    <row r="144" spans="1:13">
      <c r="A144" s="240" t="s">
        <v>102</v>
      </c>
      <c r="B144" s="240"/>
      <c r="C144" s="240"/>
      <c r="D144" s="240"/>
      <c r="E144" s="153">
        <f>VLOOKUP($A$1,'EGOP Valuation Results'!$A:$BM,13,FALSE)/1000</f>
        <v>12624.884</v>
      </c>
      <c r="F144" s="159"/>
      <c r="G144" s="159"/>
      <c r="H144" s="159"/>
      <c r="I144" s="159"/>
      <c r="J144" s="56"/>
      <c r="L144" s="57" t="s">
        <v>103</v>
      </c>
      <c r="M144" s="58" t="s">
        <v>457</v>
      </c>
    </row>
    <row r="145" spans="1:14">
      <c r="A145" s="55"/>
      <c r="F145" s="56"/>
      <c r="G145" s="56"/>
      <c r="H145" s="56"/>
      <c r="I145" s="56"/>
      <c r="J145" s="56"/>
    </row>
    <row r="146" spans="1:14" ht="51">
      <c r="A146" s="126" t="s">
        <v>104</v>
      </c>
      <c r="E146" s="160"/>
      <c r="F146" s="159"/>
      <c r="G146" s="159"/>
      <c r="H146" s="159"/>
      <c r="I146" s="159"/>
      <c r="J146" s="56"/>
      <c r="K146" s="58"/>
      <c r="L146" s="57" t="s">
        <v>210</v>
      </c>
      <c r="M146" s="129" t="s">
        <v>209</v>
      </c>
    </row>
    <row r="147" spans="1:14">
      <c r="A147" s="55"/>
      <c r="F147" s="56"/>
      <c r="G147" s="56"/>
      <c r="H147" s="56"/>
      <c r="I147" s="56"/>
      <c r="J147" s="56"/>
    </row>
    <row r="148" spans="1:14" ht="44.25" customHeight="1">
      <c r="A148" s="254" t="s">
        <v>105</v>
      </c>
      <c r="B148" s="240"/>
      <c r="C148" s="240"/>
      <c r="D148" s="240"/>
      <c r="E148" s="161" t="e">
        <f>E144/E146</f>
        <v>#DIV/0!</v>
      </c>
      <c r="F148" s="158"/>
      <c r="G148" s="158"/>
      <c r="H148" s="158"/>
      <c r="I148" s="158"/>
      <c r="J148" s="56"/>
      <c r="L148" s="57" t="s">
        <v>106</v>
      </c>
      <c r="M148" s="58" t="s">
        <v>107</v>
      </c>
    </row>
    <row r="149" spans="1:14">
      <c r="A149" s="55"/>
      <c r="J149" s="56"/>
    </row>
    <row r="150" spans="1:14">
      <c r="A150" s="126" t="s">
        <v>108</v>
      </c>
      <c r="J150" s="56"/>
      <c r="L150" s="55"/>
    </row>
    <row r="151" spans="1:14">
      <c r="A151" s="126"/>
      <c r="J151" s="56"/>
      <c r="L151" s="55"/>
    </row>
    <row r="152" spans="1:14" ht="25.5" customHeight="1">
      <c r="A152" s="240" t="s">
        <v>109</v>
      </c>
      <c r="B152" s="240"/>
      <c r="C152" s="240"/>
      <c r="D152" s="240"/>
      <c r="E152" s="240"/>
      <c r="F152" s="240"/>
      <c r="G152" s="240"/>
      <c r="H152" s="240"/>
      <c r="I152" s="240"/>
      <c r="J152" s="56"/>
      <c r="L152" s="57" t="s">
        <v>110</v>
      </c>
    </row>
    <row r="153" spans="1:14">
      <c r="A153" s="55"/>
      <c r="J153" s="56"/>
    </row>
    <row r="154" spans="1:14" s="9" customFormat="1" ht="15">
      <c r="A154" s="240" t="s">
        <v>111</v>
      </c>
      <c r="B154" s="240"/>
      <c r="C154" s="240"/>
      <c r="D154" s="240"/>
      <c r="E154" s="240"/>
      <c r="F154" s="240"/>
      <c r="G154" s="240"/>
      <c r="H154" s="240"/>
      <c r="I154" s="240"/>
      <c r="J154" s="56"/>
      <c r="K154" s="55"/>
      <c r="L154" s="57"/>
      <c r="M154" s="162"/>
      <c r="N154" s="8"/>
    </row>
    <row r="155" spans="1:14" s="9" customFormat="1" ht="15">
      <c r="A155" s="55"/>
      <c r="B155" s="55"/>
      <c r="C155" s="55"/>
      <c r="D155" s="55"/>
      <c r="E155" s="55"/>
      <c r="F155" s="55"/>
      <c r="G155" s="55"/>
      <c r="H155" s="55"/>
      <c r="I155" s="55"/>
      <c r="J155" s="56"/>
      <c r="K155" s="55"/>
      <c r="L155" s="57"/>
      <c r="M155" s="162"/>
      <c r="N155" s="8"/>
    </row>
    <row r="156" spans="1:14" s="9" customFormat="1" ht="15">
      <c r="A156" s="240" t="s">
        <v>112</v>
      </c>
      <c r="B156" s="240"/>
      <c r="C156" s="240"/>
      <c r="D156" s="240"/>
      <c r="E156" s="240"/>
      <c r="F156" s="240"/>
      <c r="G156" s="240"/>
      <c r="H156" s="240"/>
      <c r="I156" s="240"/>
      <c r="J156" s="56"/>
      <c r="K156" s="55"/>
      <c r="L156" s="57"/>
      <c r="M156" s="162"/>
      <c r="N156" s="8"/>
    </row>
    <row r="157" spans="1:14" s="9" customFormat="1" ht="15">
      <c r="A157" s="55"/>
      <c r="B157" s="55"/>
      <c r="C157" s="55"/>
      <c r="D157" s="55"/>
      <c r="E157" s="55"/>
      <c r="F157" s="55"/>
      <c r="G157" s="55"/>
      <c r="H157" s="55"/>
      <c r="I157" s="55"/>
      <c r="J157" s="56"/>
      <c r="K157" s="55"/>
      <c r="L157" s="57"/>
      <c r="M157" s="162"/>
      <c r="N157" s="8"/>
    </row>
    <row r="158" spans="1:14" ht="55.5" hidden="1" customHeight="1">
      <c r="A158" s="240" t="s">
        <v>113</v>
      </c>
      <c r="B158" s="240"/>
      <c r="C158" s="240"/>
      <c r="D158" s="240"/>
      <c r="E158" s="240"/>
      <c r="F158" s="240"/>
      <c r="G158" s="240"/>
      <c r="H158" s="240"/>
      <c r="I158" s="247"/>
      <c r="J158" s="56"/>
      <c r="L158" s="57" t="s">
        <v>114</v>
      </c>
    </row>
    <row r="159" spans="1:14">
      <c r="A159" s="55"/>
      <c r="J159" s="56"/>
    </row>
    <row r="160" spans="1:14">
      <c r="A160" s="55"/>
      <c r="J160" s="56"/>
    </row>
  </sheetData>
  <mergeCells count="63">
    <mergeCell ref="A158:I158"/>
    <mergeCell ref="A143:D143"/>
    <mergeCell ref="A144:D144"/>
    <mergeCell ref="A148:D148"/>
    <mergeCell ref="A152:I152"/>
    <mergeCell ref="A154:I154"/>
    <mergeCell ref="A156:I156"/>
    <mergeCell ref="A139:I139"/>
    <mergeCell ref="A101:C101"/>
    <mergeCell ref="A106:I106"/>
    <mergeCell ref="A110:I110"/>
    <mergeCell ref="A112:B112"/>
    <mergeCell ref="A116:E116"/>
    <mergeCell ref="A120:I120"/>
    <mergeCell ref="A122:I122"/>
    <mergeCell ref="A124:B124"/>
    <mergeCell ref="A134:I134"/>
    <mergeCell ref="A136:I136"/>
    <mergeCell ref="A138:I138"/>
    <mergeCell ref="D100:E100"/>
    <mergeCell ref="F100:G100"/>
    <mergeCell ref="H100:I100"/>
    <mergeCell ref="A83:I83"/>
    <mergeCell ref="A85:I85"/>
    <mergeCell ref="A87:I87"/>
    <mergeCell ref="A89:I89"/>
    <mergeCell ref="A91:I91"/>
    <mergeCell ref="A93:I93"/>
    <mergeCell ref="D95:E95"/>
    <mergeCell ref="F95:G95"/>
    <mergeCell ref="H95:I95"/>
    <mergeCell ref="A96:C96"/>
    <mergeCell ref="A98:I98"/>
    <mergeCell ref="A81:I81"/>
    <mergeCell ref="A56:I56"/>
    <mergeCell ref="A58:I58"/>
    <mergeCell ref="A60:I60"/>
    <mergeCell ref="A64:I64"/>
    <mergeCell ref="A72:I72"/>
    <mergeCell ref="E74:H74"/>
    <mergeCell ref="E75:H75"/>
    <mergeCell ref="E76:H76"/>
    <mergeCell ref="E77:H77"/>
    <mergeCell ref="B78:D78"/>
    <mergeCell ref="E78:H78"/>
    <mergeCell ref="B46:I46"/>
    <mergeCell ref="B23:I23"/>
    <mergeCell ref="B25:I25"/>
    <mergeCell ref="B27:I27"/>
    <mergeCell ref="B29:I29"/>
    <mergeCell ref="B31:I31"/>
    <mergeCell ref="B34:I34"/>
    <mergeCell ref="B36:I36"/>
    <mergeCell ref="B38:I38"/>
    <mergeCell ref="B40:I40"/>
    <mergeCell ref="B42:I42"/>
    <mergeCell ref="B44:I44"/>
    <mergeCell ref="B21:I21"/>
    <mergeCell ref="B5:I5"/>
    <mergeCell ref="B12:I12"/>
    <mergeCell ref="B14:I14"/>
    <mergeCell ref="B17:I17"/>
    <mergeCell ref="B19:I1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'EGOP Valuation Results'!$A$4:$A$56</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topLeftCell="A78" workbookViewId="0">
      <selection activeCell="M97" sqref="M97"/>
    </sheetView>
  </sheetViews>
  <sheetFormatPr defaultRowHeight="12.75"/>
  <cols>
    <col min="1" max="1" width="30.42578125" style="130" customWidth="1"/>
    <col min="2" max="2" width="9.140625" style="55"/>
    <col min="3" max="3" width="10.7109375" style="55" customWidth="1"/>
    <col min="4" max="4" width="10.28515625" style="55" customWidth="1"/>
    <col min="5" max="5" width="9.85546875" style="55" bestFit="1" customWidth="1"/>
    <col min="6" max="6" width="11.42578125" style="55" customWidth="1"/>
    <col min="7" max="7" width="10.85546875" style="55" customWidth="1"/>
    <col min="8" max="8" width="10.7109375" style="55" bestFit="1" customWidth="1"/>
    <col min="9" max="9" width="9.7109375" style="55" customWidth="1"/>
    <col min="10" max="10" width="10.28515625" style="55" customWidth="1"/>
    <col min="11" max="11" width="18.28515625" style="55" customWidth="1"/>
    <col min="12" max="12" width="14.140625" style="57" customWidth="1"/>
    <col min="13" max="13" width="54.5703125" style="171" customWidth="1"/>
    <col min="14" max="16384" width="9.140625" style="2"/>
  </cols>
  <sheetData>
    <row r="1" spans="1:13" s="102" customFormat="1" ht="15">
      <c r="A1" s="125" t="s">
        <v>431</v>
      </c>
      <c r="B1" s="126" t="s">
        <v>211</v>
      </c>
      <c r="C1" s="55"/>
      <c r="D1" s="55"/>
      <c r="E1" s="55"/>
      <c r="F1" s="55"/>
      <c r="G1" s="55"/>
      <c r="H1" s="55"/>
      <c r="I1" s="55"/>
      <c r="J1" s="55"/>
      <c r="K1" s="55"/>
      <c r="L1" s="57"/>
      <c r="M1" s="179"/>
    </row>
    <row r="2" spans="1:13" s="102" customFormat="1" ht="15">
      <c r="A2" s="125"/>
      <c r="B2" s="126"/>
      <c r="C2" s="55"/>
      <c r="D2" s="55"/>
      <c r="E2" s="55"/>
      <c r="F2" s="55"/>
      <c r="G2" s="55"/>
      <c r="H2" s="55"/>
      <c r="I2" s="55"/>
      <c r="J2" s="55"/>
      <c r="K2" s="55"/>
      <c r="L2" s="57"/>
      <c r="M2" s="179"/>
    </row>
    <row r="3" spans="1:13">
      <c r="A3" s="127" t="s">
        <v>404</v>
      </c>
    </row>
    <row r="4" spans="1:13" s="5" customFormat="1">
      <c r="A4" s="127" t="s">
        <v>216</v>
      </c>
      <c r="B4" s="126"/>
      <c r="C4" s="126"/>
      <c r="D4" s="126"/>
      <c r="E4" s="126"/>
      <c r="F4" s="126"/>
      <c r="G4" s="126"/>
      <c r="H4" s="126"/>
      <c r="I4" s="126"/>
      <c r="J4" s="126"/>
      <c r="K4" s="126"/>
      <c r="L4" s="128"/>
      <c r="M4" s="176"/>
    </row>
    <row r="5" spans="1:13" ht="72.75" customHeight="1">
      <c r="B5" s="240" t="s">
        <v>234</v>
      </c>
      <c r="C5" s="240"/>
      <c r="D5" s="240"/>
      <c r="E5" s="240"/>
      <c r="F5" s="240"/>
      <c r="G5" s="240"/>
      <c r="H5" s="240"/>
      <c r="I5" s="240"/>
    </row>
    <row r="7" spans="1:13">
      <c r="B7" s="55" t="s">
        <v>231</v>
      </c>
    </row>
    <row r="9" spans="1:13">
      <c r="A9" s="131"/>
      <c r="B9" s="126" t="s">
        <v>217</v>
      </c>
    </row>
    <row r="10" spans="1:13" ht="13.5" customHeight="1">
      <c r="A10" s="131" t="s">
        <v>5</v>
      </c>
      <c r="B10" s="240" t="s">
        <v>232</v>
      </c>
      <c r="C10" s="240"/>
      <c r="D10" s="240"/>
      <c r="E10" s="240"/>
      <c r="F10" s="240"/>
      <c r="G10" s="240"/>
      <c r="H10" s="240"/>
      <c r="I10" s="240"/>
    </row>
    <row r="11" spans="1:13">
      <c r="A11" s="131"/>
    </row>
    <row r="12" spans="1:13">
      <c r="A12" s="131"/>
      <c r="B12" s="126" t="s">
        <v>218</v>
      </c>
    </row>
    <row r="13" spans="1:13">
      <c r="A13" s="131" t="s">
        <v>5</v>
      </c>
      <c r="B13" s="240" t="s">
        <v>235</v>
      </c>
      <c r="C13" s="240"/>
      <c r="D13" s="240"/>
      <c r="E13" s="240"/>
      <c r="F13" s="240"/>
      <c r="G13" s="240"/>
      <c r="H13" s="240"/>
      <c r="I13" s="240"/>
    </row>
    <row r="14" spans="1:13">
      <c r="A14" s="131"/>
      <c r="B14" s="126"/>
    </row>
    <row r="15" spans="1:13">
      <c r="A15" s="131"/>
      <c r="B15" s="126" t="s">
        <v>23</v>
      </c>
      <c r="M15" s="55"/>
    </row>
    <row r="16" spans="1:13" ht="15" customHeight="1">
      <c r="A16" s="131"/>
      <c r="B16" s="240" t="s">
        <v>236</v>
      </c>
      <c r="C16" s="240"/>
      <c r="D16" s="240"/>
      <c r="E16" s="240"/>
      <c r="F16" s="240"/>
      <c r="G16" s="240"/>
      <c r="H16" s="240"/>
      <c r="I16" s="240"/>
      <c r="M16" s="55"/>
    </row>
    <row r="17" spans="1:13">
      <c r="A17" s="131"/>
    </row>
    <row r="18" spans="1:13">
      <c r="A18" s="131"/>
      <c r="B18" s="126" t="s">
        <v>237</v>
      </c>
    </row>
    <row r="19" spans="1:13" s="9" customFormat="1" ht="24" customHeight="1">
      <c r="A19" s="131" t="s">
        <v>5</v>
      </c>
      <c r="B19" s="240" t="s">
        <v>339</v>
      </c>
      <c r="C19" s="240"/>
      <c r="D19" s="240"/>
      <c r="E19" s="240"/>
      <c r="F19" s="240"/>
      <c r="G19" s="240"/>
      <c r="H19" s="240"/>
      <c r="I19" s="240"/>
      <c r="J19" s="55"/>
      <c r="K19" s="55"/>
      <c r="L19" s="55" t="s">
        <v>330</v>
      </c>
      <c r="M19" s="134"/>
    </row>
    <row r="21" spans="1:13">
      <c r="A21" s="126" t="s">
        <v>31</v>
      </c>
      <c r="B21" s="126"/>
    </row>
    <row r="23" spans="1:13">
      <c r="A23" s="126" t="s">
        <v>32</v>
      </c>
      <c r="B23" s="126"/>
    </row>
    <row r="25" spans="1:13">
      <c r="A25" s="126" t="s">
        <v>219</v>
      </c>
      <c r="B25" s="126"/>
    </row>
    <row r="26" spans="1:13">
      <c r="A26" s="55"/>
    </row>
    <row r="27" spans="1:13" ht="13.5">
      <c r="A27" s="135" t="s">
        <v>33</v>
      </c>
      <c r="B27" s="135"/>
    </row>
    <row r="29" spans="1:13" ht="113.25" customHeight="1">
      <c r="A29" s="241" t="s">
        <v>414</v>
      </c>
      <c r="B29" s="241"/>
      <c r="C29" s="241"/>
      <c r="D29" s="241"/>
      <c r="E29" s="241"/>
      <c r="F29" s="241"/>
      <c r="G29" s="241"/>
      <c r="H29" s="241"/>
      <c r="I29" s="241"/>
      <c r="L29" s="57" t="s">
        <v>34</v>
      </c>
    </row>
    <row r="30" spans="1:13" ht="11.25" customHeight="1">
      <c r="B30" s="171"/>
      <c r="C30" s="171"/>
      <c r="D30" s="171"/>
      <c r="E30" s="171"/>
      <c r="F30" s="171"/>
      <c r="G30" s="171"/>
      <c r="H30" s="171"/>
      <c r="I30" s="171"/>
    </row>
    <row r="31" spans="1:13" ht="145.5" customHeight="1">
      <c r="A31" s="241" t="s">
        <v>405</v>
      </c>
      <c r="B31" s="241"/>
      <c r="C31" s="241"/>
      <c r="D31" s="241"/>
      <c r="E31" s="241"/>
      <c r="F31" s="241"/>
      <c r="G31" s="241"/>
      <c r="H31" s="241"/>
      <c r="I31" s="241"/>
      <c r="L31" s="57" t="s">
        <v>252</v>
      </c>
    </row>
    <row r="32" spans="1:13">
      <c r="D32" s="233"/>
    </row>
    <row r="33" spans="1:18" ht="13.5" thickBot="1">
      <c r="A33" s="172"/>
      <c r="B33" s="172"/>
      <c r="C33" s="172"/>
      <c r="D33" s="172"/>
      <c r="E33" s="172"/>
      <c r="F33" s="172"/>
      <c r="G33" s="172"/>
      <c r="H33" s="172"/>
      <c r="I33" s="172"/>
      <c r="M33" s="55"/>
    </row>
    <row r="34" spans="1:18" ht="15" customHeight="1">
      <c r="A34" s="180" t="s">
        <v>429</v>
      </c>
      <c r="B34" s="181"/>
      <c r="C34" s="181"/>
      <c r="D34" s="181"/>
      <c r="E34" s="181"/>
      <c r="F34" s="181"/>
      <c r="G34" s="181"/>
      <c r="H34" s="181"/>
      <c r="I34" s="182"/>
      <c r="M34" s="55"/>
    </row>
    <row r="35" spans="1:18">
      <c r="A35" s="183" t="s">
        <v>254</v>
      </c>
      <c r="B35" s="184"/>
      <c r="C35" s="184"/>
      <c r="D35" s="234">
        <f>VLOOKUP(A1,'On-Behalf Information'!A:B,2,FALSE)/1000</f>
        <v>85.232839999999996</v>
      </c>
      <c r="E35" s="184"/>
      <c r="F35" s="184"/>
      <c r="G35" s="184"/>
      <c r="H35" s="184"/>
      <c r="I35" s="186"/>
      <c r="M35" s="55" t="s">
        <v>458</v>
      </c>
    </row>
    <row r="36" spans="1:18" ht="13.5" thickBot="1">
      <c r="A36" s="188"/>
      <c r="B36" s="189"/>
      <c r="C36" s="189"/>
      <c r="D36" s="190"/>
      <c r="E36" s="189"/>
      <c r="F36" s="189"/>
      <c r="G36" s="189"/>
      <c r="H36" s="189"/>
      <c r="I36" s="191"/>
      <c r="M36" s="55"/>
    </row>
    <row r="38" spans="1:18" ht="51.75" customHeight="1">
      <c r="A38" s="240" t="s">
        <v>241</v>
      </c>
      <c r="B38" s="240"/>
      <c r="C38" s="240"/>
      <c r="D38" s="240"/>
      <c r="E38" s="240"/>
      <c r="F38" s="240"/>
      <c r="G38" s="240"/>
      <c r="H38" s="240"/>
      <c r="I38" s="240"/>
      <c r="L38" s="57" t="s">
        <v>36</v>
      </c>
      <c r="N38" s="46"/>
      <c r="O38" s="46"/>
      <c r="P38" s="46"/>
      <c r="Q38" s="46"/>
      <c r="R38" s="46"/>
    </row>
    <row r="40" spans="1:18" ht="13.5">
      <c r="A40" s="135" t="s">
        <v>338</v>
      </c>
    </row>
    <row r="42" spans="1:18" ht="78" customHeight="1">
      <c r="A42" s="241" t="s">
        <v>406</v>
      </c>
      <c r="B42" s="241"/>
      <c r="C42" s="241"/>
      <c r="D42" s="241"/>
      <c r="E42" s="241"/>
      <c r="F42" s="241"/>
      <c r="G42" s="241"/>
      <c r="H42" s="241"/>
      <c r="I42" s="241"/>
      <c r="L42" s="57" t="s">
        <v>389</v>
      </c>
    </row>
    <row r="43" spans="1:18" ht="13.5" thickBot="1">
      <c r="A43" s="172"/>
      <c r="B43" s="172"/>
      <c r="C43" s="172"/>
      <c r="D43" s="172"/>
      <c r="E43" s="172"/>
      <c r="F43" s="172"/>
      <c r="G43" s="172"/>
      <c r="H43" s="172"/>
      <c r="I43" s="172"/>
      <c r="M43" s="55"/>
    </row>
    <row r="44" spans="1:18" ht="15" customHeight="1">
      <c r="A44" s="180" t="s">
        <v>429</v>
      </c>
      <c r="B44" s="181"/>
      <c r="C44" s="181"/>
      <c r="D44" s="181"/>
      <c r="E44" s="181"/>
      <c r="F44" s="181"/>
      <c r="G44" s="181"/>
      <c r="H44" s="181"/>
      <c r="I44" s="182"/>
      <c r="M44" s="55"/>
    </row>
    <row r="45" spans="1:18">
      <c r="A45" s="183" t="s">
        <v>245</v>
      </c>
      <c r="B45" s="184"/>
      <c r="C45" s="184"/>
      <c r="D45" s="185">
        <v>1</v>
      </c>
      <c r="E45" s="184"/>
      <c r="F45" s="184"/>
      <c r="G45" s="184"/>
      <c r="H45" s="184"/>
      <c r="I45" s="186"/>
      <c r="M45" s="55" t="s">
        <v>459</v>
      </c>
    </row>
    <row r="46" spans="1:18" ht="13.5" thickBot="1">
      <c r="A46" s="188" t="s">
        <v>246</v>
      </c>
      <c r="B46" s="189"/>
      <c r="C46" s="189"/>
      <c r="D46" s="190">
        <f>VLOOKUP($A$1,'TNP Valuation Results'!$A:$BM,13,FALSE)/1000</f>
        <v>2239.7150000000001</v>
      </c>
      <c r="E46" s="189"/>
      <c r="F46" s="189"/>
      <c r="G46" s="189"/>
      <c r="H46" s="189"/>
      <c r="I46" s="191"/>
      <c r="M46" s="55" t="s">
        <v>462</v>
      </c>
    </row>
    <row r="48" spans="1:18" ht="41.25" customHeight="1">
      <c r="A48" s="255" t="s">
        <v>407</v>
      </c>
      <c r="B48" s="240"/>
      <c r="C48" s="240"/>
      <c r="D48" s="240"/>
      <c r="E48" s="240"/>
      <c r="F48" s="240"/>
      <c r="G48" s="240"/>
      <c r="H48" s="240"/>
      <c r="I48" s="240"/>
      <c r="J48" s="56"/>
      <c r="L48" s="57">
        <v>166</v>
      </c>
    </row>
    <row r="49" spans="1:13">
      <c r="A49" s="55"/>
      <c r="J49" s="56"/>
    </row>
    <row r="50" spans="1:13">
      <c r="A50" s="55"/>
      <c r="B50" s="55" t="s">
        <v>41</v>
      </c>
      <c r="E50" s="242">
        <v>2.2499999999999999E-2</v>
      </c>
      <c r="F50" s="242"/>
      <c r="G50" s="242"/>
      <c r="H50" s="242"/>
      <c r="J50" s="56"/>
      <c r="M50" s="55" t="s">
        <v>446</v>
      </c>
    </row>
    <row r="51" spans="1:13" ht="25.5" customHeight="1">
      <c r="A51" s="55"/>
      <c r="B51" s="55" t="s">
        <v>43</v>
      </c>
      <c r="E51" s="243" t="s">
        <v>44</v>
      </c>
      <c r="F51" s="243"/>
      <c r="G51" s="243"/>
      <c r="H51" s="243"/>
      <c r="J51" s="56"/>
      <c r="M51" s="55" t="s">
        <v>446</v>
      </c>
    </row>
    <row r="52" spans="1:13" ht="12.75" hidden="1" customHeight="1">
      <c r="A52" s="55"/>
      <c r="B52" s="55" t="s">
        <v>46</v>
      </c>
      <c r="E52" s="177" t="s">
        <v>221</v>
      </c>
      <c r="J52" s="56"/>
    </row>
    <row r="53" spans="1:13" ht="28.5" hidden="1" customHeight="1">
      <c r="A53" s="55"/>
      <c r="B53" s="130" t="s">
        <v>222</v>
      </c>
      <c r="E53" s="241" t="s">
        <v>223</v>
      </c>
      <c r="F53" s="241"/>
      <c r="G53" s="241"/>
      <c r="H53" s="241"/>
      <c r="J53" s="56"/>
    </row>
    <row r="54" spans="1:13" ht="55.5" customHeight="1">
      <c r="A54" s="55"/>
      <c r="B54" s="130" t="s">
        <v>48</v>
      </c>
      <c r="E54" s="244" t="s">
        <v>415</v>
      </c>
      <c r="F54" s="244"/>
      <c r="G54" s="244"/>
      <c r="H54" s="244"/>
      <c r="J54" s="56"/>
      <c r="M54" s="55" t="s">
        <v>446</v>
      </c>
    </row>
    <row r="55" spans="1:13">
      <c r="A55" s="55"/>
      <c r="J55" s="56"/>
    </row>
    <row r="56" spans="1:13">
      <c r="A56" s="55"/>
      <c r="J56" s="56"/>
    </row>
    <row r="57" spans="1:13" ht="102" customHeight="1">
      <c r="A57" s="240" t="s">
        <v>416</v>
      </c>
      <c r="B57" s="240"/>
      <c r="C57" s="240"/>
      <c r="D57" s="240"/>
      <c r="E57" s="240"/>
      <c r="F57" s="240"/>
      <c r="G57" s="240"/>
      <c r="H57" s="240"/>
      <c r="I57" s="240"/>
      <c r="J57" s="56"/>
      <c r="L57" s="57">
        <v>188</v>
      </c>
      <c r="M57" s="226" t="s">
        <v>448</v>
      </c>
    </row>
    <row r="58" spans="1:13">
      <c r="A58" s="55"/>
      <c r="J58" s="56"/>
      <c r="M58" s="226"/>
    </row>
    <row r="59" spans="1:13" ht="40.5" customHeight="1">
      <c r="A59" s="240" t="s">
        <v>391</v>
      </c>
      <c r="B59" s="240"/>
      <c r="C59" s="240"/>
      <c r="D59" s="240"/>
      <c r="E59" s="240"/>
      <c r="F59" s="240"/>
      <c r="G59" s="240"/>
      <c r="H59" s="240"/>
      <c r="I59" s="240"/>
      <c r="J59" s="56"/>
      <c r="L59" s="57">
        <v>188</v>
      </c>
      <c r="M59" s="226" t="s">
        <v>449</v>
      </c>
    </row>
    <row r="60" spans="1:13" s="55" customFormat="1">
      <c r="J60" s="56"/>
      <c r="L60" s="57"/>
      <c r="M60" s="226"/>
    </row>
    <row r="61" spans="1:13" ht="30.75" customHeight="1">
      <c r="A61" s="240" t="s">
        <v>395</v>
      </c>
      <c r="B61" s="240"/>
      <c r="C61" s="240"/>
      <c r="D61" s="240"/>
      <c r="E61" s="240"/>
      <c r="F61" s="240"/>
      <c r="G61" s="240"/>
      <c r="H61" s="240"/>
      <c r="I61" s="240"/>
      <c r="J61" s="56"/>
      <c r="L61" s="57" t="s">
        <v>56</v>
      </c>
      <c r="M61" s="55" t="s">
        <v>446</v>
      </c>
    </row>
    <row r="62" spans="1:13">
      <c r="A62" s="55"/>
      <c r="J62" s="56"/>
      <c r="M62" s="226"/>
    </row>
    <row r="63" spans="1:13" ht="30.75" hidden="1" customHeight="1">
      <c r="A63" s="240" t="s">
        <v>392</v>
      </c>
      <c r="B63" s="240"/>
      <c r="C63" s="240"/>
      <c r="D63" s="240"/>
      <c r="E63" s="240"/>
      <c r="F63" s="240"/>
      <c r="G63" s="240"/>
      <c r="H63" s="240"/>
      <c r="I63" s="240"/>
      <c r="J63" s="56"/>
      <c r="L63" s="57" t="s">
        <v>58</v>
      </c>
      <c r="M63" s="55" t="s">
        <v>446</v>
      </c>
    </row>
    <row r="64" spans="1:13" hidden="1">
      <c r="A64" s="55"/>
      <c r="J64" s="56"/>
      <c r="M64" s="55"/>
    </row>
    <row r="65" spans="1:13" ht="30.75" hidden="1" customHeight="1">
      <c r="A65" s="240" t="s">
        <v>408</v>
      </c>
      <c r="B65" s="240"/>
      <c r="C65" s="240"/>
      <c r="D65" s="240"/>
      <c r="E65" s="240"/>
      <c r="F65" s="240"/>
      <c r="G65" s="240"/>
      <c r="H65" s="240"/>
      <c r="I65" s="240"/>
      <c r="J65" s="56"/>
      <c r="L65" s="57" t="s">
        <v>228</v>
      </c>
      <c r="M65" s="55"/>
    </row>
    <row r="66" spans="1:13" hidden="1">
      <c r="A66" s="55"/>
      <c r="J66" s="56"/>
    </row>
    <row r="67" spans="1:13" ht="41.25" hidden="1" customHeight="1">
      <c r="A67" s="240" t="s">
        <v>409</v>
      </c>
      <c r="B67" s="240"/>
      <c r="C67" s="240"/>
      <c r="D67" s="240"/>
      <c r="E67" s="240"/>
      <c r="F67" s="240"/>
      <c r="G67" s="240"/>
      <c r="H67" s="240"/>
      <c r="I67" s="240"/>
      <c r="J67" s="56"/>
      <c r="L67" s="57" t="s">
        <v>59</v>
      </c>
    </row>
    <row r="68" spans="1:13" hidden="1">
      <c r="A68" s="171"/>
      <c r="B68" s="171"/>
      <c r="C68" s="171"/>
      <c r="D68" s="171"/>
      <c r="E68" s="171"/>
      <c r="F68" s="171"/>
      <c r="G68" s="171"/>
      <c r="H68" s="171"/>
      <c r="I68" s="171"/>
      <c r="J68" s="56"/>
    </row>
    <row r="69" spans="1:13" ht="63" customHeight="1">
      <c r="A69" s="240" t="s">
        <v>410</v>
      </c>
      <c r="B69" s="240"/>
      <c r="C69" s="240"/>
      <c r="D69" s="240"/>
      <c r="E69" s="240"/>
      <c r="F69" s="240"/>
      <c r="G69" s="240"/>
      <c r="H69" s="240"/>
      <c r="I69" s="247"/>
      <c r="J69" s="56"/>
      <c r="L69" s="57" t="s">
        <v>60</v>
      </c>
      <c r="M69" s="226" t="s">
        <v>460</v>
      </c>
    </row>
    <row r="70" spans="1:13">
      <c r="A70" s="55"/>
      <c r="J70" s="56"/>
    </row>
    <row r="71" spans="1:13" ht="26.25" customHeight="1">
      <c r="A71" s="55"/>
      <c r="D71" s="245" t="s">
        <v>62</v>
      </c>
      <c r="E71" s="246"/>
      <c r="F71" s="245" t="s">
        <v>63</v>
      </c>
      <c r="G71" s="246"/>
      <c r="H71" s="245" t="s">
        <v>64</v>
      </c>
      <c r="I71" s="246"/>
      <c r="J71" s="56"/>
    </row>
    <row r="72" spans="1:13" ht="29.25" customHeight="1">
      <c r="A72" s="240" t="s">
        <v>255</v>
      </c>
      <c r="B72" s="240"/>
      <c r="C72" s="240"/>
      <c r="D72" s="139" t="s">
        <v>66</v>
      </c>
      <c r="E72" s="140">
        <f>VLOOKUP($A$1,'TNP Valuation Results'!$A:$BM,26,FALSE)/1000</f>
        <v>2535.7910000000002</v>
      </c>
      <c r="F72" s="139" t="s">
        <v>66</v>
      </c>
      <c r="G72" s="140">
        <f>VLOOKUP($A$1,'TNP Valuation Results'!$A:$BM,13,FALSE)/1000</f>
        <v>2239.7150000000001</v>
      </c>
      <c r="H72" s="139" t="s">
        <v>66</v>
      </c>
      <c r="I72" s="140">
        <f>VLOOKUP($A$1,'TNP Valuation Results'!$A:$BM,27,FALSE)/1000</f>
        <v>1988.0809999999999</v>
      </c>
      <c r="J72" s="56"/>
    </row>
    <row r="73" spans="1:13">
      <c r="A73" s="55"/>
      <c r="E73" s="141"/>
      <c r="G73" s="141"/>
      <c r="I73" s="141"/>
      <c r="J73" s="56"/>
    </row>
    <row r="74" spans="1:13" ht="28.5" customHeight="1">
      <c r="A74" s="240" t="s">
        <v>411</v>
      </c>
      <c r="B74" s="240"/>
      <c r="C74" s="240"/>
      <c r="D74" s="240"/>
      <c r="E74" s="240"/>
      <c r="F74" s="240"/>
      <c r="G74" s="240"/>
      <c r="H74" s="240"/>
      <c r="I74" s="240"/>
      <c r="J74" s="56"/>
      <c r="L74" s="57" t="s">
        <v>73</v>
      </c>
      <c r="M74" s="227" t="s">
        <v>461</v>
      </c>
    </row>
    <row r="75" spans="1:13" ht="13.5" thickBot="1">
      <c r="A75" s="172"/>
      <c r="B75" s="172"/>
      <c r="C75" s="172"/>
      <c r="D75" s="138"/>
      <c r="E75" s="172"/>
      <c r="F75" s="172"/>
      <c r="G75" s="172"/>
      <c r="H75" s="172"/>
      <c r="I75" s="172"/>
      <c r="M75" s="55"/>
    </row>
    <row r="76" spans="1:13" ht="13.5" thickBot="1">
      <c r="A76" s="192" t="s">
        <v>430</v>
      </c>
      <c r="B76" s="193"/>
      <c r="C76" s="193"/>
      <c r="D76" s="194">
        <f>VLOOKUP($A$1,'TNP Valuation Results'!$A:$BM,39,FALSE)/1000</f>
        <v>96.06</v>
      </c>
      <c r="E76" s="193"/>
      <c r="F76" s="193"/>
      <c r="G76" s="193"/>
      <c r="H76" s="193"/>
      <c r="I76" s="195"/>
      <c r="M76" s="55"/>
    </row>
    <row r="77" spans="1:13">
      <c r="A77" s="55"/>
      <c r="J77" s="56"/>
    </row>
    <row r="78" spans="1:13">
      <c r="A78" s="55"/>
      <c r="J78" s="56"/>
    </row>
    <row r="79" spans="1:13">
      <c r="A79" s="249" t="s">
        <v>96</v>
      </c>
      <c r="B79" s="249"/>
      <c r="C79" s="249"/>
      <c r="D79" s="249"/>
      <c r="E79" s="249"/>
      <c r="F79" s="249"/>
      <c r="G79" s="249"/>
      <c r="H79" s="249"/>
      <c r="I79" s="250"/>
      <c r="J79" s="56"/>
      <c r="K79" s="55" t="s">
        <v>97</v>
      </c>
    </row>
    <row r="80" spans="1:13">
      <c r="A80" s="174"/>
      <c r="B80" s="174"/>
      <c r="C80" s="174"/>
      <c r="D80" s="174"/>
      <c r="E80" s="174"/>
      <c r="F80" s="174"/>
      <c r="G80" s="174"/>
      <c r="H80" s="174"/>
      <c r="I80" s="175"/>
      <c r="J80" s="56"/>
    </row>
    <row r="81" spans="1:13">
      <c r="A81" s="248" t="s">
        <v>98</v>
      </c>
      <c r="B81" s="248"/>
      <c r="C81" s="248"/>
      <c r="D81" s="248"/>
      <c r="E81" s="248"/>
      <c r="F81" s="248"/>
      <c r="G81" s="248"/>
      <c r="H81" s="248"/>
      <c r="I81" s="253"/>
      <c r="J81" s="56"/>
    </row>
    <row r="82" spans="1:13" ht="24" customHeight="1">
      <c r="A82" s="248" t="s">
        <v>99</v>
      </c>
      <c r="B82" s="249"/>
      <c r="C82" s="249"/>
      <c r="D82" s="249"/>
      <c r="E82" s="249"/>
      <c r="F82" s="249"/>
      <c r="G82" s="249"/>
      <c r="H82" s="249"/>
      <c r="I82" s="250"/>
      <c r="J82" s="56"/>
    </row>
    <row r="83" spans="1:13">
      <c r="A83" s="126" t="s">
        <v>249</v>
      </c>
      <c r="J83" s="56"/>
    </row>
    <row r="84" spans="1:13">
      <c r="A84" s="55"/>
      <c r="E84" s="173">
        <v>2018</v>
      </c>
      <c r="F84" s="175"/>
      <c r="G84" s="175"/>
      <c r="H84" s="175"/>
      <c r="I84" s="175"/>
      <c r="J84" s="56"/>
    </row>
    <row r="85" spans="1:13">
      <c r="A85" s="126"/>
      <c r="C85" s="175"/>
      <c r="D85" s="175"/>
      <c r="E85" s="175"/>
      <c r="F85" s="175"/>
      <c r="G85" s="175"/>
      <c r="H85" s="175"/>
      <c r="I85" s="175"/>
      <c r="J85" s="175"/>
      <c r="K85" s="175"/>
      <c r="L85" s="157"/>
    </row>
    <row r="86" spans="1:13">
      <c r="A86" s="240" t="s">
        <v>100</v>
      </c>
      <c r="B86" s="240"/>
      <c r="C86" s="240"/>
      <c r="D86" s="240"/>
      <c r="E86" s="137">
        <v>0</v>
      </c>
      <c r="F86" s="158"/>
      <c r="G86" s="158"/>
      <c r="H86" s="158"/>
      <c r="I86" s="158"/>
      <c r="J86" s="159"/>
      <c r="K86" s="160"/>
      <c r="L86" s="57" t="s">
        <v>332</v>
      </c>
      <c r="M86" s="171" t="s">
        <v>459</v>
      </c>
    </row>
    <row r="87" spans="1:13">
      <c r="A87" s="240" t="s">
        <v>102</v>
      </c>
      <c r="B87" s="240"/>
      <c r="C87" s="240"/>
      <c r="D87" s="240"/>
      <c r="E87" s="153">
        <v>0</v>
      </c>
      <c r="F87" s="159"/>
      <c r="G87" s="159"/>
      <c r="H87" s="159"/>
      <c r="I87" s="159"/>
      <c r="J87" s="56"/>
      <c r="L87" s="57" t="s">
        <v>333</v>
      </c>
      <c r="M87" s="226" t="s">
        <v>459</v>
      </c>
    </row>
    <row r="88" spans="1:13">
      <c r="A88" s="240" t="s">
        <v>250</v>
      </c>
      <c r="B88" s="240"/>
      <c r="C88" s="240"/>
      <c r="D88" s="240"/>
      <c r="E88" s="178">
        <f>VLOOKUP($A$1,'TNP Valuation Results'!$A:$BM,13,FALSE)/1000</f>
        <v>2239.7150000000001</v>
      </c>
      <c r="F88" s="56"/>
      <c r="G88" s="56"/>
      <c r="H88" s="56"/>
      <c r="I88" s="56"/>
      <c r="J88" s="56"/>
      <c r="L88" s="57" t="s">
        <v>334</v>
      </c>
      <c r="M88" s="55" t="s">
        <v>462</v>
      </c>
    </row>
    <row r="89" spans="1:13" ht="30.75" customHeight="1">
      <c r="A89" s="240" t="s">
        <v>251</v>
      </c>
      <c r="B89" s="240"/>
      <c r="C89" s="240"/>
      <c r="D89" s="240"/>
      <c r="E89" s="160">
        <f>E87+E88</f>
        <v>2239.7150000000001</v>
      </c>
      <c r="F89" s="56"/>
      <c r="G89" s="56"/>
      <c r="H89" s="56"/>
      <c r="I89" s="56"/>
      <c r="J89" s="56"/>
      <c r="L89" s="57" t="s">
        <v>335</v>
      </c>
    </row>
    <row r="90" spans="1:13" ht="60.75" customHeight="1">
      <c r="A90" s="126" t="s">
        <v>104</v>
      </c>
      <c r="E90" s="160"/>
      <c r="F90" s="159"/>
      <c r="G90" s="159"/>
      <c r="H90" s="159"/>
      <c r="I90" s="159"/>
      <c r="J90" s="56"/>
      <c r="K90" s="171"/>
      <c r="L90" s="57" t="s">
        <v>337</v>
      </c>
      <c r="M90" s="176" t="s">
        <v>209</v>
      </c>
    </row>
    <row r="91" spans="1:13">
      <c r="A91" s="55"/>
      <c r="F91" s="56"/>
      <c r="G91" s="56"/>
      <c r="H91" s="56"/>
      <c r="I91" s="56"/>
      <c r="J91" s="56"/>
    </row>
    <row r="92" spans="1:13" ht="44.25" customHeight="1">
      <c r="A92" s="254" t="s">
        <v>105</v>
      </c>
      <c r="B92" s="240"/>
      <c r="C92" s="240"/>
      <c r="D92" s="240"/>
      <c r="E92" s="161" t="e">
        <f>E87/E90</f>
        <v>#DIV/0!</v>
      </c>
      <c r="F92" s="158"/>
      <c r="G92" s="158"/>
      <c r="H92" s="158"/>
      <c r="I92" s="158"/>
      <c r="J92" s="56"/>
      <c r="L92" s="57" t="s">
        <v>336</v>
      </c>
      <c r="M92" s="171" t="s">
        <v>107</v>
      </c>
    </row>
    <row r="93" spans="1:13">
      <c r="A93" s="55"/>
      <c r="J93" s="56"/>
    </row>
    <row r="94" spans="1:13">
      <c r="A94" s="126" t="s">
        <v>108</v>
      </c>
      <c r="J94" s="56"/>
      <c r="L94" s="55"/>
    </row>
    <row r="95" spans="1:13">
      <c r="A95" s="126"/>
      <c r="J95" s="56"/>
      <c r="L95" s="55"/>
    </row>
    <row r="96" spans="1:13" ht="25.5" customHeight="1">
      <c r="A96" s="240" t="s">
        <v>109</v>
      </c>
      <c r="B96" s="240"/>
      <c r="C96" s="240"/>
      <c r="D96" s="240"/>
      <c r="E96" s="240"/>
      <c r="F96" s="240"/>
      <c r="G96" s="240"/>
      <c r="H96" s="240"/>
      <c r="I96" s="240"/>
      <c r="J96" s="56"/>
      <c r="L96" s="57" t="s">
        <v>110</v>
      </c>
    </row>
    <row r="97" spans="1:14">
      <c r="A97" s="55"/>
      <c r="J97" s="56"/>
    </row>
    <row r="98" spans="1:14" s="9" customFormat="1" ht="15">
      <c r="A98" s="240" t="s">
        <v>111</v>
      </c>
      <c r="B98" s="240"/>
      <c r="C98" s="240"/>
      <c r="D98" s="240"/>
      <c r="E98" s="240"/>
      <c r="F98" s="240"/>
      <c r="G98" s="240"/>
      <c r="H98" s="240"/>
      <c r="I98" s="240"/>
      <c r="J98" s="56"/>
      <c r="K98" s="55"/>
      <c r="L98" s="57"/>
      <c r="M98" s="162"/>
      <c r="N98" s="8"/>
    </row>
    <row r="99" spans="1:14" s="9" customFormat="1" ht="15">
      <c r="A99" s="55"/>
      <c r="B99" s="55"/>
      <c r="C99" s="55"/>
      <c r="D99" s="55"/>
      <c r="E99" s="55"/>
      <c r="F99" s="55"/>
      <c r="G99" s="55"/>
      <c r="H99" s="55"/>
      <c r="I99" s="55"/>
      <c r="J99" s="56"/>
      <c r="K99" s="55"/>
      <c r="L99" s="57"/>
      <c r="M99" s="162"/>
      <c r="N99" s="8"/>
    </row>
    <row r="100" spans="1:14" s="9" customFormat="1" ht="15">
      <c r="A100" s="240" t="s">
        <v>112</v>
      </c>
      <c r="B100" s="240"/>
      <c r="C100" s="240"/>
      <c r="D100" s="240"/>
      <c r="E100" s="240"/>
      <c r="F100" s="240"/>
      <c r="G100" s="240"/>
      <c r="H100" s="240"/>
      <c r="I100" s="240"/>
      <c r="J100" s="56"/>
      <c r="K100" s="55"/>
      <c r="L100" s="57"/>
      <c r="M100" s="162"/>
      <c r="N100" s="8"/>
    </row>
    <row r="101" spans="1:14" s="9" customFormat="1" ht="15">
      <c r="A101" s="55"/>
      <c r="B101" s="55"/>
      <c r="C101" s="55"/>
      <c r="D101" s="55"/>
      <c r="E101" s="55"/>
      <c r="F101" s="55"/>
      <c r="G101" s="55"/>
      <c r="H101" s="55"/>
      <c r="I101" s="55"/>
      <c r="J101" s="56"/>
      <c r="K101" s="55"/>
      <c r="L101" s="57"/>
      <c r="M101" s="162"/>
      <c r="N101" s="8"/>
    </row>
    <row r="102" spans="1:14" ht="55.5" hidden="1" customHeight="1">
      <c r="A102" s="240" t="s">
        <v>113</v>
      </c>
      <c r="B102" s="240"/>
      <c r="C102" s="240"/>
      <c r="D102" s="240"/>
      <c r="E102" s="240"/>
      <c r="F102" s="240"/>
      <c r="G102" s="240"/>
      <c r="H102" s="240"/>
      <c r="I102" s="247"/>
      <c r="J102" s="56"/>
      <c r="L102" s="57" t="s">
        <v>114</v>
      </c>
    </row>
  </sheetData>
  <mergeCells count="38">
    <mergeCell ref="A102:I102"/>
    <mergeCell ref="A88:D88"/>
    <mergeCell ref="A89:D89"/>
    <mergeCell ref="A87:D87"/>
    <mergeCell ref="A92:D92"/>
    <mergeCell ref="A96:I96"/>
    <mergeCell ref="A98:I98"/>
    <mergeCell ref="A100:I100"/>
    <mergeCell ref="A79:I79"/>
    <mergeCell ref="A81:I81"/>
    <mergeCell ref="A74:I74"/>
    <mergeCell ref="A82:I82"/>
    <mergeCell ref="A86:D86"/>
    <mergeCell ref="A69:I69"/>
    <mergeCell ref="D71:E71"/>
    <mergeCell ref="F71:G71"/>
    <mergeCell ref="H71:I71"/>
    <mergeCell ref="A72:C72"/>
    <mergeCell ref="A61:I61"/>
    <mergeCell ref="A63:I63"/>
    <mergeCell ref="A65:I65"/>
    <mergeCell ref="A67:I67"/>
    <mergeCell ref="E51:H51"/>
    <mergeCell ref="E53:H53"/>
    <mergeCell ref="E54:H54"/>
    <mergeCell ref="A57:I57"/>
    <mergeCell ref="A59:I59"/>
    <mergeCell ref="A48:I48"/>
    <mergeCell ref="E50:H50"/>
    <mergeCell ref="B19:I19"/>
    <mergeCell ref="A29:I29"/>
    <mergeCell ref="A31:I31"/>
    <mergeCell ref="A42:I42"/>
    <mergeCell ref="B16:I16"/>
    <mergeCell ref="B5:I5"/>
    <mergeCell ref="B10:I10"/>
    <mergeCell ref="B13:I13"/>
    <mergeCell ref="A38:I38"/>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'PPA Information'!$A$4:$A$55</xm:f>
          </x14:formula1>
          <xm:sqref>A2</xm:sqref>
        </x14:dataValidation>
        <x14:dataValidation type="list" allowBlank="1" showInputMessage="1" showErrorMessage="1">
          <x14:formula1>
            <xm:f>'EGOP Valuation Results'!$A$4:$A$56</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topLeftCell="A134" workbookViewId="0">
      <selection activeCell="G22" sqref="G22"/>
    </sheetView>
  </sheetViews>
  <sheetFormatPr defaultRowHeight="12.75"/>
  <cols>
    <col min="1" max="1" width="9.140625" style="62"/>
    <col min="2" max="2" width="9.140625" style="2"/>
    <col min="3" max="3" width="10.7109375" style="2" customWidth="1"/>
    <col min="4" max="4" width="10.28515625" style="2" customWidth="1"/>
    <col min="5" max="5" width="9.85546875" style="2" bestFit="1" customWidth="1"/>
    <col min="6" max="6" width="11.42578125" style="2" customWidth="1"/>
    <col min="7" max="7" width="10.85546875" style="2" customWidth="1"/>
    <col min="8" max="8" width="10.7109375" style="2" bestFit="1" customWidth="1"/>
    <col min="9" max="9" width="9.7109375" style="2" customWidth="1"/>
    <col min="10" max="10" width="10.28515625" style="2" customWidth="1"/>
    <col min="11" max="11" width="18.28515625" style="2" customWidth="1"/>
    <col min="12" max="12" width="9.85546875" style="3" bestFit="1" customWidth="1"/>
    <col min="13" max="13" width="54.5703125" style="59" customWidth="1"/>
    <col min="14" max="16384" width="9.140625" style="2"/>
  </cols>
  <sheetData>
    <row r="1" spans="1:13">
      <c r="A1" s="1" t="s">
        <v>233</v>
      </c>
    </row>
    <row r="2" spans="1:13" s="5" customFormat="1">
      <c r="A2" s="1" t="s">
        <v>216</v>
      </c>
      <c r="L2" s="6"/>
      <c r="M2" s="60"/>
    </row>
    <row r="3" spans="1:13" ht="72.75" customHeight="1">
      <c r="B3" s="257" t="s">
        <v>234</v>
      </c>
      <c r="C3" s="257"/>
      <c r="D3" s="257"/>
      <c r="E3" s="257"/>
      <c r="F3" s="257"/>
      <c r="G3" s="257"/>
      <c r="H3" s="257"/>
      <c r="I3" s="257"/>
    </row>
    <row r="5" spans="1:13">
      <c r="B5" s="2" t="s">
        <v>231</v>
      </c>
    </row>
    <row r="7" spans="1:13">
      <c r="A7" s="7"/>
      <c r="B7" s="5" t="s">
        <v>217</v>
      </c>
    </row>
    <row r="8" spans="1:13" ht="13.5" customHeight="1">
      <c r="A8" s="7" t="s">
        <v>5</v>
      </c>
      <c r="B8" s="257" t="s">
        <v>232</v>
      </c>
      <c r="C8" s="257"/>
      <c r="D8" s="257"/>
      <c r="E8" s="257"/>
      <c r="F8" s="257"/>
      <c r="G8" s="257"/>
      <c r="H8" s="257"/>
      <c r="I8" s="257"/>
    </row>
    <row r="9" spans="1:13">
      <c r="A9" s="7"/>
    </row>
    <row r="10" spans="1:13">
      <c r="A10" s="7"/>
      <c r="B10" s="5" t="s">
        <v>218</v>
      </c>
    </row>
    <row r="11" spans="1:13">
      <c r="A11" s="7" t="s">
        <v>5</v>
      </c>
      <c r="B11" s="257" t="s">
        <v>235</v>
      </c>
      <c r="C11" s="257"/>
      <c r="D11" s="257"/>
      <c r="E11" s="257"/>
      <c r="F11" s="257"/>
      <c r="G11" s="257"/>
      <c r="H11" s="257"/>
      <c r="I11" s="257"/>
    </row>
    <row r="12" spans="1:13">
      <c r="A12" s="7"/>
      <c r="B12" s="5"/>
    </row>
    <row r="13" spans="1:13">
      <c r="A13" s="7"/>
      <c r="B13" s="5" t="s">
        <v>23</v>
      </c>
      <c r="M13" s="2"/>
    </row>
    <row r="14" spans="1:13" ht="15" customHeight="1">
      <c r="A14" s="7"/>
      <c r="B14" s="257" t="s">
        <v>236</v>
      </c>
      <c r="C14" s="257"/>
      <c r="D14" s="257"/>
      <c r="E14" s="257"/>
      <c r="F14" s="257"/>
      <c r="G14" s="257"/>
      <c r="H14" s="257"/>
      <c r="I14" s="257"/>
      <c r="M14" s="2"/>
    </row>
    <row r="15" spans="1:13">
      <c r="A15" s="7"/>
    </row>
    <row r="16" spans="1:13">
      <c r="A16" s="7"/>
      <c r="B16" s="5" t="s">
        <v>237</v>
      </c>
    </row>
    <row r="17" spans="1:13" s="9" customFormat="1" ht="24" customHeight="1">
      <c r="A17" s="7" t="s">
        <v>5</v>
      </c>
      <c r="B17" s="257" t="s">
        <v>331</v>
      </c>
      <c r="C17" s="257"/>
      <c r="D17" s="257"/>
      <c r="E17" s="257"/>
      <c r="F17" s="257"/>
      <c r="G17" s="257"/>
      <c r="H17" s="257"/>
      <c r="I17" s="257"/>
      <c r="J17" s="102"/>
      <c r="K17" s="102"/>
      <c r="L17" s="102" t="s">
        <v>330</v>
      </c>
      <c r="M17" s="10"/>
    </row>
    <row r="19" spans="1:13">
      <c r="A19" s="5" t="s">
        <v>31</v>
      </c>
      <c r="B19" s="5"/>
    </row>
    <row r="21" spans="1:13">
      <c r="A21" s="5" t="s">
        <v>32</v>
      </c>
      <c r="B21" s="5"/>
    </row>
    <row r="23" spans="1:13">
      <c r="A23" s="5" t="s">
        <v>219</v>
      </c>
      <c r="B23" s="5"/>
    </row>
    <row r="24" spans="1:13">
      <c r="A24" s="2"/>
    </row>
    <row r="25" spans="1:13" ht="13.5">
      <c r="A25" s="11" t="s">
        <v>33</v>
      </c>
      <c r="B25" s="11"/>
    </row>
    <row r="27" spans="1:13" ht="136.5" customHeight="1">
      <c r="A27" s="256" t="s">
        <v>240</v>
      </c>
      <c r="B27" s="256"/>
      <c r="C27" s="256"/>
      <c r="D27" s="256"/>
      <c r="E27" s="256"/>
      <c r="F27" s="256"/>
      <c r="G27" s="256"/>
      <c r="H27" s="256"/>
      <c r="I27" s="256"/>
      <c r="L27" s="63" t="s">
        <v>256</v>
      </c>
      <c r="M27" s="59" t="s">
        <v>239</v>
      </c>
    </row>
    <row r="28" spans="1:13" ht="11.25" customHeight="1">
      <c r="B28" s="59"/>
      <c r="C28" s="59"/>
      <c r="D28" s="59"/>
      <c r="E28" s="59"/>
      <c r="F28" s="59"/>
      <c r="G28" s="59"/>
      <c r="H28" s="59"/>
      <c r="I28" s="59"/>
    </row>
    <row r="29" spans="1:13" ht="168" customHeight="1">
      <c r="A29" s="256" t="s">
        <v>253</v>
      </c>
      <c r="B29" s="256"/>
      <c r="C29" s="256"/>
      <c r="D29" s="256"/>
      <c r="E29" s="256"/>
      <c r="F29" s="256"/>
      <c r="G29" s="256"/>
      <c r="H29" s="256"/>
      <c r="I29" s="256"/>
      <c r="L29" s="65" t="s">
        <v>257</v>
      </c>
      <c r="M29" s="59" t="s">
        <v>258</v>
      </c>
    </row>
    <row r="31" spans="1:13" ht="13.5" thickBot="1">
      <c r="A31" s="61"/>
      <c r="B31" s="61"/>
      <c r="C31" s="61"/>
      <c r="D31" s="61"/>
      <c r="E31" s="61"/>
      <c r="F31" s="61"/>
      <c r="G31" s="61"/>
      <c r="H31" s="61"/>
      <c r="I31" s="61"/>
      <c r="M31" s="2"/>
    </row>
    <row r="32" spans="1:13" ht="15" customHeight="1">
      <c r="A32" s="12"/>
      <c r="B32" s="13"/>
      <c r="C32" s="13"/>
      <c r="D32" s="13"/>
      <c r="E32" s="13"/>
      <c r="F32" s="13"/>
      <c r="G32" s="13"/>
      <c r="H32" s="13"/>
      <c r="I32" s="14"/>
      <c r="M32" s="2"/>
    </row>
    <row r="33" spans="1:18" ht="63.75">
      <c r="A33" s="15" t="s">
        <v>254</v>
      </c>
      <c r="B33" s="16"/>
      <c r="C33" s="16"/>
      <c r="D33" s="45" t="e">
        <f>VLOOKUP($A$1,'EGOP Valuation Results'!$A:$BM,3,FALSE)</f>
        <v>#N/A</v>
      </c>
      <c r="E33" s="16"/>
      <c r="F33" s="16"/>
      <c r="G33" s="16"/>
      <c r="H33" s="16"/>
      <c r="I33" s="17"/>
      <c r="M33" s="2"/>
    </row>
    <row r="34" spans="1:18" ht="13.5" thickBot="1">
      <c r="A34" s="18"/>
      <c r="B34" s="19"/>
      <c r="C34" s="19"/>
      <c r="D34" s="39"/>
      <c r="E34" s="19"/>
      <c r="F34" s="19"/>
      <c r="G34" s="19"/>
      <c r="H34" s="19"/>
      <c r="I34" s="20"/>
      <c r="M34" s="2"/>
    </row>
    <row r="36" spans="1:18" s="66" customFormat="1" ht="28.5" customHeight="1">
      <c r="A36" s="257" t="s">
        <v>259</v>
      </c>
      <c r="B36" s="257"/>
      <c r="C36" s="257"/>
      <c r="D36" s="257"/>
      <c r="E36" s="257"/>
      <c r="F36" s="257"/>
      <c r="G36" s="257"/>
      <c r="H36" s="257"/>
      <c r="I36" s="257"/>
      <c r="J36" s="64"/>
      <c r="K36" s="64"/>
      <c r="L36" s="65" t="s">
        <v>260</v>
      </c>
      <c r="N36" s="72"/>
    </row>
    <row r="37" spans="1:18" s="66" customFormat="1" ht="15">
      <c r="A37" s="67"/>
      <c r="B37" s="64"/>
      <c r="C37" s="64"/>
      <c r="D37" s="64"/>
      <c r="E37" s="64"/>
      <c r="F37" s="64"/>
      <c r="G37" s="64"/>
      <c r="H37" s="64"/>
      <c r="I37" s="64"/>
      <c r="J37" s="64"/>
      <c r="K37" s="64"/>
      <c r="L37" s="65"/>
      <c r="N37" s="72"/>
    </row>
    <row r="38" spans="1:18" s="66" customFormat="1" ht="15">
      <c r="A38" s="67"/>
      <c r="B38" s="64"/>
      <c r="C38" s="64"/>
      <c r="D38" s="64"/>
      <c r="E38" s="64"/>
      <c r="F38" s="64"/>
      <c r="G38" s="68"/>
      <c r="H38" s="64"/>
      <c r="I38" s="68"/>
      <c r="J38" s="64"/>
      <c r="K38" s="64"/>
      <c r="L38" s="65"/>
      <c r="N38" s="72"/>
    </row>
    <row r="39" spans="1:18" s="66" customFormat="1" ht="24.75" customHeight="1">
      <c r="A39" s="256" t="s">
        <v>261</v>
      </c>
      <c r="B39" s="256"/>
      <c r="C39" s="256"/>
      <c r="D39" s="256"/>
      <c r="E39" s="256"/>
      <c r="F39" s="64"/>
      <c r="G39" s="64"/>
      <c r="H39" s="64"/>
      <c r="I39" s="69"/>
      <c r="J39" s="64"/>
      <c r="K39" s="64"/>
      <c r="L39" s="65"/>
      <c r="N39" s="72"/>
    </row>
    <row r="40" spans="1:18" s="66" customFormat="1" ht="15">
      <c r="A40" s="67"/>
      <c r="B40" s="64"/>
      <c r="C40" s="64"/>
      <c r="D40" s="64"/>
      <c r="E40" s="64"/>
      <c r="F40" s="64"/>
      <c r="G40" s="64"/>
      <c r="H40" s="64"/>
      <c r="I40" s="69"/>
      <c r="J40" s="64"/>
      <c r="K40" s="64"/>
      <c r="L40" s="65"/>
      <c r="N40" s="72"/>
    </row>
    <row r="41" spans="1:18" s="66" customFormat="1" ht="27.75" customHeight="1">
      <c r="A41" s="256" t="s">
        <v>262</v>
      </c>
      <c r="B41" s="256"/>
      <c r="C41" s="256"/>
      <c r="D41" s="256"/>
      <c r="E41" s="256"/>
      <c r="F41" s="64"/>
      <c r="G41" s="64"/>
      <c r="H41" s="64"/>
      <c r="I41" s="69"/>
      <c r="J41" s="64"/>
      <c r="K41" s="64"/>
      <c r="L41" s="65"/>
      <c r="N41" s="72"/>
    </row>
    <row r="42" spans="1:18" s="66" customFormat="1" ht="15">
      <c r="A42" s="67"/>
      <c r="B42" s="64"/>
      <c r="C42" s="64"/>
      <c r="D42" s="64"/>
      <c r="E42" s="64"/>
      <c r="F42" s="64"/>
      <c r="G42" s="64"/>
      <c r="H42" s="64"/>
      <c r="I42" s="69"/>
      <c r="J42" s="64"/>
      <c r="K42" s="64"/>
      <c r="L42" s="65"/>
      <c r="N42" s="72"/>
    </row>
    <row r="43" spans="1:18" s="66" customFormat="1" ht="15">
      <c r="A43" s="256" t="s">
        <v>263</v>
      </c>
      <c r="B43" s="256"/>
      <c r="C43" s="256"/>
      <c r="D43" s="256"/>
      <c r="E43" s="256"/>
      <c r="F43" s="64"/>
      <c r="G43" s="70"/>
      <c r="H43" s="64"/>
      <c r="I43" s="69"/>
      <c r="J43" s="64"/>
      <c r="K43" s="64"/>
      <c r="L43" s="65"/>
      <c r="N43" s="72"/>
    </row>
    <row r="44" spans="1:18" s="66" customFormat="1" ht="15.75" thickBot="1">
      <c r="A44" s="67"/>
      <c r="B44" s="64"/>
      <c r="C44" s="64"/>
      <c r="D44" s="64"/>
      <c r="E44" s="64"/>
      <c r="F44" s="64"/>
      <c r="G44" s="71">
        <f>G39+G41+G43</f>
        <v>0</v>
      </c>
      <c r="H44" s="64"/>
      <c r="I44" s="69"/>
      <c r="J44" s="64"/>
      <c r="K44" s="64"/>
      <c r="L44" s="65"/>
      <c r="N44" s="72"/>
    </row>
    <row r="45" spans="1:18" s="66" customFormat="1" ht="15.75" thickTop="1">
      <c r="A45" s="67"/>
      <c r="B45" s="64"/>
      <c r="C45" s="64"/>
      <c r="D45" s="64"/>
      <c r="E45" s="64"/>
      <c r="F45" s="64"/>
      <c r="G45" s="64"/>
      <c r="H45" s="64"/>
      <c r="I45" s="69"/>
      <c r="J45" s="64"/>
      <c r="K45" s="64"/>
      <c r="L45" s="65"/>
      <c r="N45" s="72"/>
    </row>
    <row r="46" spans="1:18" ht="57" customHeight="1">
      <c r="A46" s="257" t="s">
        <v>241</v>
      </c>
      <c r="B46" s="257"/>
      <c r="C46" s="257"/>
      <c r="D46" s="257"/>
      <c r="E46" s="257"/>
      <c r="F46" s="257"/>
      <c r="G46" s="257"/>
      <c r="H46" s="257"/>
      <c r="I46" s="257"/>
      <c r="L46" s="73" t="s">
        <v>264</v>
      </c>
      <c r="N46" s="59"/>
      <c r="O46" s="59"/>
      <c r="P46" s="59"/>
      <c r="Q46" s="59"/>
      <c r="R46" s="59"/>
    </row>
    <row r="48" spans="1:18" ht="13.5">
      <c r="A48" s="11" t="s">
        <v>37</v>
      </c>
    </row>
    <row r="50" spans="1:14" ht="41.25" customHeight="1">
      <c r="A50" s="258" t="s">
        <v>220</v>
      </c>
      <c r="B50" s="257"/>
      <c r="C50" s="257"/>
      <c r="D50" s="257"/>
      <c r="E50" s="257"/>
      <c r="F50" s="257"/>
      <c r="G50" s="257"/>
      <c r="H50" s="257"/>
      <c r="I50" s="257"/>
      <c r="J50" s="21"/>
      <c r="L50" s="3">
        <v>166</v>
      </c>
    </row>
    <row r="51" spans="1:14">
      <c r="A51" s="2"/>
      <c r="J51" s="21"/>
    </row>
    <row r="52" spans="1:14">
      <c r="A52" s="2"/>
      <c r="B52" s="2" t="s">
        <v>41</v>
      </c>
      <c r="E52" s="259">
        <v>2.2499999999999999E-2</v>
      </c>
      <c r="F52" s="259"/>
      <c r="G52" s="259"/>
      <c r="H52" s="259"/>
      <c r="J52" s="21"/>
      <c r="M52" s="2" t="s">
        <v>42</v>
      </c>
    </row>
    <row r="53" spans="1:14" ht="25.5" customHeight="1">
      <c r="A53" s="2"/>
      <c r="B53" s="2" t="s">
        <v>43</v>
      </c>
      <c r="E53" s="260" t="s">
        <v>44</v>
      </c>
      <c r="F53" s="260"/>
      <c r="G53" s="260"/>
      <c r="H53" s="260"/>
      <c r="J53" s="21"/>
      <c r="M53" s="2" t="s">
        <v>45</v>
      </c>
    </row>
    <row r="54" spans="1:14" ht="12.75" hidden="1" customHeight="1">
      <c r="A54" s="2"/>
      <c r="B54" s="2" t="s">
        <v>46</v>
      </c>
      <c r="E54" s="54" t="s">
        <v>221</v>
      </c>
      <c r="J54" s="21"/>
    </row>
    <row r="55" spans="1:14" ht="28.5" hidden="1" customHeight="1">
      <c r="A55" s="2"/>
      <c r="B55" s="62" t="s">
        <v>222</v>
      </c>
      <c r="E55" s="256" t="s">
        <v>223</v>
      </c>
      <c r="F55" s="256"/>
      <c r="G55" s="256"/>
      <c r="H55" s="256"/>
      <c r="J55" s="21"/>
    </row>
    <row r="56" spans="1:14" ht="55.5" customHeight="1">
      <c r="A56" s="2"/>
      <c r="B56" s="62" t="s">
        <v>48</v>
      </c>
      <c r="E56" s="270" t="s">
        <v>224</v>
      </c>
      <c r="F56" s="270"/>
      <c r="G56" s="270"/>
      <c r="H56" s="270"/>
      <c r="J56" s="21"/>
      <c r="M56" s="2" t="s">
        <v>50</v>
      </c>
    </row>
    <row r="57" spans="1:14">
      <c r="A57" s="2"/>
      <c r="J57" s="21"/>
    </row>
    <row r="58" spans="1:14">
      <c r="A58" s="2"/>
      <c r="J58" s="21"/>
    </row>
    <row r="59" spans="1:14" ht="137.25" customHeight="1">
      <c r="A59" s="257" t="s">
        <v>53</v>
      </c>
      <c r="B59" s="257"/>
      <c r="C59" s="257"/>
      <c r="D59" s="257"/>
      <c r="E59" s="257"/>
      <c r="F59" s="257"/>
      <c r="G59" s="257"/>
      <c r="H59" s="257"/>
      <c r="I59" s="257"/>
      <c r="J59" s="21"/>
      <c r="L59" s="74">
        <v>166</v>
      </c>
      <c r="M59" s="59" t="s">
        <v>54</v>
      </c>
    </row>
    <row r="60" spans="1:14">
      <c r="A60" s="2"/>
      <c r="J60" s="21"/>
    </row>
    <row r="61" spans="1:14" ht="40.5" customHeight="1">
      <c r="A61" s="257" t="s">
        <v>55</v>
      </c>
      <c r="B61" s="257"/>
      <c r="C61" s="257"/>
      <c r="D61" s="257"/>
      <c r="E61" s="257"/>
      <c r="F61" s="257"/>
      <c r="G61" s="257"/>
      <c r="H61" s="257"/>
      <c r="I61" s="257"/>
      <c r="J61" s="21"/>
      <c r="L61" s="76">
        <v>166</v>
      </c>
      <c r="M61" s="59" t="s">
        <v>54</v>
      </c>
    </row>
    <row r="62" spans="1:14" s="55" customFormat="1">
      <c r="J62" s="56"/>
      <c r="L62" s="57"/>
      <c r="M62" s="58"/>
    </row>
    <row r="63" spans="1:14" s="77" customFormat="1" ht="15">
      <c r="A63" s="79" t="s">
        <v>265</v>
      </c>
      <c r="B63" s="75"/>
      <c r="C63" s="75"/>
      <c r="D63" s="75"/>
      <c r="E63" s="75"/>
      <c r="F63" s="75"/>
      <c r="G63" s="75"/>
      <c r="H63" s="75"/>
      <c r="I63" s="75"/>
      <c r="J63" s="81"/>
      <c r="K63" s="75"/>
      <c r="L63" s="76">
        <v>168</v>
      </c>
      <c r="N63" s="92"/>
    </row>
    <row r="64" spans="1:14" s="77" customFormat="1" ht="15">
      <c r="A64" s="75"/>
      <c r="B64" s="75"/>
      <c r="C64" s="75"/>
      <c r="D64" s="75"/>
      <c r="E64" s="75"/>
      <c r="F64" s="75"/>
      <c r="G64" s="75"/>
      <c r="H64" s="75"/>
      <c r="I64" s="75"/>
      <c r="J64" s="81"/>
      <c r="K64" s="75"/>
      <c r="L64" s="76"/>
      <c r="N64" s="92"/>
    </row>
    <row r="65" spans="1:14" s="77" customFormat="1" ht="15">
      <c r="A65" s="261" t="s">
        <v>249</v>
      </c>
      <c r="B65" s="261"/>
      <c r="C65" s="75"/>
      <c r="D65" s="75"/>
      <c r="E65" s="75"/>
      <c r="F65" s="81"/>
      <c r="G65" s="75"/>
      <c r="H65" s="75"/>
      <c r="I65" s="75"/>
      <c r="J65" s="81"/>
      <c r="K65" s="75"/>
      <c r="L65" s="76"/>
      <c r="N65" s="92"/>
    </row>
    <row r="66" spans="1:14" s="77" customFormat="1" ht="39">
      <c r="A66" s="75"/>
      <c r="B66" s="75"/>
      <c r="C66" s="75"/>
      <c r="D66" s="75"/>
      <c r="E66" s="75"/>
      <c r="F66" s="82" t="s">
        <v>266</v>
      </c>
      <c r="G66" s="80"/>
      <c r="H66" s="80"/>
      <c r="I66" s="80"/>
      <c r="J66" s="81"/>
      <c r="K66" s="75"/>
      <c r="L66" s="76"/>
      <c r="N66" s="92"/>
    </row>
    <row r="67" spans="1:14" s="77" customFormat="1" ht="15">
      <c r="A67" s="75" t="s">
        <v>267</v>
      </c>
      <c r="B67" s="75"/>
      <c r="C67" s="75"/>
      <c r="D67" s="75"/>
      <c r="E67" s="75"/>
      <c r="F67" s="83">
        <v>432472</v>
      </c>
      <c r="G67" s="84"/>
      <c r="H67" s="84"/>
      <c r="I67" s="75"/>
      <c r="J67" s="81"/>
      <c r="K67" s="75"/>
      <c r="L67" s="76" t="s">
        <v>268</v>
      </c>
      <c r="N67" s="92"/>
    </row>
    <row r="68" spans="1:14" s="77" customFormat="1" ht="15">
      <c r="A68" s="75" t="s">
        <v>269</v>
      </c>
      <c r="B68" s="75"/>
      <c r="C68" s="75"/>
      <c r="D68" s="75"/>
      <c r="E68" s="75"/>
      <c r="F68" s="75"/>
      <c r="G68" s="81"/>
      <c r="H68" s="81"/>
      <c r="I68" s="75"/>
      <c r="J68" s="81"/>
      <c r="K68" s="75"/>
      <c r="L68" s="76"/>
      <c r="N68" s="92"/>
    </row>
    <row r="69" spans="1:14" s="77" customFormat="1" ht="15">
      <c r="A69" s="85" t="s">
        <v>270</v>
      </c>
      <c r="B69" s="75"/>
      <c r="C69" s="75"/>
      <c r="D69" s="75"/>
      <c r="E69" s="75"/>
      <c r="F69" s="86">
        <v>19051</v>
      </c>
      <c r="G69" s="87"/>
      <c r="H69" s="87"/>
      <c r="I69" s="75"/>
      <c r="J69" s="81"/>
      <c r="K69" s="75"/>
      <c r="L69" s="76" t="s">
        <v>271</v>
      </c>
      <c r="N69" s="92"/>
    </row>
    <row r="70" spans="1:14" s="77" customFormat="1" ht="15">
      <c r="A70" s="85" t="s">
        <v>272</v>
      </c>
      <c r="B70" s="75"/>
      <c r="C70" s="75"/>
      <c r="D70" s="75"/>
      <c r="E70" s="75"/>
      <c r="F70" s="86">
        <v>30663</v>
      </c>
      <c r="G70" s="87"/>
      <c r="H70" s="87"/>
      <c r="I70" s="75"/>
      <c r="J70" s="81"/>
      <c r="K70" s="75"/>
      <c r="L70" s="76" t="s">
        <v>273</v>
      </c>
      <c r="N70" s="92"/>
    </row>
    <row r="71" spans="1:14" s="77" customFormat="1" ht="15">
      <c r="A71" s="85" t="s">
        <v>274</v>
      </c>
      <c r="B71" s="75"/>
      <c r="C71" s="75"/>
      <c r="D71" s="75"/>
      <c r="E71" s="75"/>
      <c r="F71" s="86"/>
      <c r="G71" s="87"/>
      <c r="H71" s="87"/>
      <c r="I71" s="75"/>
      <c r="J71" s="81"/>
      <c r="K71" s="75"/>
      <c r="L71" s="76" t="s">
        <v>275</v>
      </c>
      <c r="N71" s="92"/>
    </row>
    <row r="72" spans="1:14" s="77" customFormat="1" ht="15">
      <c r="A72" s="85" t="s">
        <v>276</v>
      </c>
      <c r="B72" s="75"/>
      <c r="C72" s="75"/>
      <c r="D72" s="75"/>
      <c r="E72" s="75"/>
      <c r="F72" s="86">
        <v>8925</v>
      </c>
      <c r="G72" s="87"/>
      <c r="H72" s="87"/>
      <c r="I72" s="75"/>
      <c r="J72" s="81"/>
      <c r="K72" s="75"/>
      <c r="L72" s="76" t="s">
        <v>277</v>
      </c>
      <c r="N72" s="92"/>
    </row>
    <row r="73" spans="1:14" s="77" customFormat="1" ht="15">
      <c r="A73" s="85" t="s">
        <v>278</v>
      </c>
      <c r="B73" s="75"/>
      <c r="C73" s="75"/>
      <c r="D73" s="75"/>
      <c r="E73" s="75"/>
      <c r="F73" s="86">
        <v>8926</v>
      </c>
      <c r="G73" s="87"/>
      <c r="H73" s="87"/>
      <c r="I73" s="75"/>
      <c r="J73" s="81"/>
      <c r="K73" s="75"/>
      <c r="L73" s="76" t="s">
        <v>279</v>
      </c>
      <c r="N73" s="92"/>
    </row>
    <row r="74" spans="1:14" s="77" customFormat="1" ht="15">
      <c r="A74" s="85" t="s">
        <v>280</v>
      </c>
      <c r="B74" s="75"/>
      <c r="C74" s="75"/>
      <c r="D74" s="75"/>
      <c r="E74" s="75"/>
      <c r="F74" s="86">
        <v>-7899</v>
      </c>
      <c r="G74" s="87"/>
      <c r="H74" s="87"/>
      <c r="I74" s="75"/>
      <c r="J74" s="81"/>
      <c r="K74" s="75"/>
      <c r="L74" s="76" t="s">
        <v>281</v>
      </c>
      <c r="N74" s="92"/>
    </row>
    <row r="75" spans="1:14" s="77" customFormat="1" ht="15">
      <c r="A75" s="75"/>
      <c r="B75" s="75" t="s">
        <v>282</v>
      </c>
      <c r="C75" s="75"/>
      <c r="D75" s="75"/>
      <c r="E75" s="75"/>
      <c r="F75" s="88">
        <f>SUM(F68:F74)</f>
        <v>59666</v>
      </c>
      <c r="G75" s="87"/>
      <c r="H75" s="87"/>
      <c r="I75" s="75"/>
      <c r="J75" s="81"/>
      <c r="K75" s="75"/>
      <c r="L75" s="76"/>
      <c r="N75" s="92"/>
    </row>
    <row r="76" spans="1:14" s="77" customFormat="1" ht="15.75" thickBot="1">
      <c r="A76" s="75" t="s">
        <v>283</v>
      </c>
      <c r="B76" s="75"/>
      <c r="C76" s="75"/>
      <c r="D76" s="75"/>
      <c r="E76" s="75"/>
      <c r="F76" s="89">
        <f>F67+F75</f>
        <v>492138</v>
      </c>
      <c r="G76" s="84"/>
      <c r="H76" s="84"/>
      <c r="I76" s="75"/>
      <c r="J76" s="81"/>
      <c r="K76" s="75"/>
      <c r="L76" s="76" t="s">
        <v>284</v>
      </c>
      <c r="N76" s="92"/>
    </row>
    <row r="77" spans="1:14" s="77" customFormat="1" ht="15.75" thickTop="1">
      <c r="A77" s="75"/>
      <c r="B77" s="75"/>
      <c r="C77" s="75"/>
      <c r="D77" s="75"/>
      <c r="E77" s="75"/>
      <c r="F77" s="75"/>
      <c r="G77" s="81"/>
      <c r="H77" s="81"/>
      <c r="I77" s="75"/>
      <c r="J77" s="81"/>
      <c r="K77" s="75"/>
      <c r="L77" s="76"/>
      <c r="N77" s="92"/>
    </row>
    <row r="78" spans="1:14" s="77" customFormat="1" ht="27.75" customHeight="1">
      <c r="A78" s="257" t="s">
        <v>250</v>
      </c>
      <c r="B78" s="257"/>
      <c r="C78" s="257"/>
      <c r="D78" s="257"/>
      <c r="E78" s="257"/>
      <c r="F78" s="90">
        <v>25</v>
      </c>
      <c r="G78" s="81"/>
      <c r="H78" s="81"/>
      <c r="I78" s="75"/>
      <c r="J78" s="81"/>
      <c r="K78" s="75"/>
      <c r="L78" s="76" t="s">
        <v>285</v>
      </c>
      <c r="N78" s="92"/>
    </row>
    <row r="79" spans="1:14" s="77" customFormat="1" ht="15">
      <c r="A79" s="75"/>
      <c r="B79" s="75"/>
      <c r="C79" s="75"/>
      <c r="D79" s="75"/>
      <c r="E79" s="75"/>
      <c r="F79" s="75"/>
      <c r="G79" s="81"/>
      <c r="H79" s="81"/>
      <c r="I79" s="75"/>
      <c r="J79" s="81"/>
      <c r="K79" s="75"/>
      <c r="L79" s="76"/>
      <c r="N79" s="92"/>
    </row>
    <row r="80" spans="1:14" s="77" customFormat="1" ht="30.75" customHeight="1">
      <c r="A80" s="257" t="s">
        <v>286</v>
      </c>
      <c r="B80" s="257"/>
      <c r="C80" s="257"/>
      <c r="D80" s="257"/>
      <c r="E80" s="257"/>
      <c r="F80" s="90">
        <v>0</v>
      </c>
      <c r="G80" s="81"/>
      <c r="H80" s="81"/>
      <c r="I80" s="75"/>
      <c r="J80" s="81"/>
      <c r="K80" s="75"/>
      <c r="L80" s="76" t="s">
        <v>287</v>
      </c>
      <c r="N80" s="92"/>
    </row>
    <row r="81" spans="1:14" s="77" customFormat="1" ht="15">
      <c r="A81" s="75"/>
      <c r="B81" s="75"/>
      <c r="C81" s="75"/>
      <c r="D81" s="75"/>
      <c r="E81" s="75"/>
      <c r="F81" s="75"/>
      <c r="G81" s="81"/>
      <c r="H81" s="81"/>
      <c r="I81" s="75"/>
      <c r="J81" s="81"/>
      <c r="K81" s="75"/>
      <c r="L81" s="76"/>
      <c r="N81" s="92"/>
    </row>
    <row r="82" spans="1:14" s="77" customFormat="1" ht="15">
      <c r="A82" s="257" t="s">
        <v>288</v>
      </c>
      <c r="B82" s="257"/>
      <c r="C82" s="257"/>
      <c r="D82" s="257"/>
      <c r="E82" s="257"/>
      <c r="F82" s="91">
        <v>0</v>
      </c>
      <c r="G82" s="81"/>
      <c r="H82" s="81"/>
      <c r="I82" s="75"/>
      <c r="J82" s="81"/>
      <c r="K82" s="75"/>
      <c r="L82" s="76" t="s">
        <v>289</v>
      </c>
      <c r="N82" s="92"/>
    </row>
    <row r="83" spans="1:14" s="77" customFormat="1" ht="15">
      <c r="A83" s="75"/>
      <c r="B83" s="75"/>
      <c r="C83" s="75"/>
      <c r="D83" s="75"/>
      <c r="E83" s="75"/>
      <c r="F83" s="75"/>
      <c r="G83" s="81"/>
      <c r="H83" s="81"/>
      <c r="I83" s="75"/>
      <c r="J83" s="81"/>
      <c r="K83" s="75"/>
      <c r="L83" s="76"/>
      <c r="N83" s="92"/>
    </row>
    <row r="84" spans="1:14" s="77" customFormat="1" ht="71.25" customHeight="1">
      <c r="A84" s="257" t="s">
        <v>290</v>
      </c>
      <c r="B84" s="257"/>
      <c r="C84" s="257"/>
      <c r="D84" s="257"/>
      <c r="E84" s="257"/>
      <c r="F84" s="257"/>
      <c r="G84" s="257"/>
      <c r="H84" s="257"/>
      <c r="I84" s="257"/>
      <c r="J84" s="81"/>
      <c r="K84" s="75"/>
      <c r="L84" s="76" t="s">
        <v>291</v>
      </c>
      <c r="N84" s="92"/>
    </row>
    <row r="85" spans="1:14" s="77" customFormat="1" ht="15">
      <c r="A85" s="78"/>
      <c r="B85" s="78"/>
      <c r="C85" s="78"/>
      <c r="D85" s="78"/>
      <c r="E85" s="78"/>
      <c r="F85" s="78"/>
      <c r="G85" s="78"/>
      <c r="H85" s="78"/>
      <c r="I85" s="78"/>
      <c r="J85" s="81"/>
      <c r="K85" s="75"/>
      <c r="L85" s="76"/>
      <c r="N85" s="92"/>
    </row>
    <row r="86" spans="1:14" ht="30.75" customHeight="1">
      <c r="A86" s="257" t="s">
        <v>225</v>
      </c>
      <c r="B86" s="257"/>
      <c r="C86" s="257"/>
      <c r="D86" s="257"/>
      <c r="E86" s="257"/>
      <c r="F86" s="257"/>
      <c r="G86" s="257"/>
      <c r="H86" s="257"/>
      <c r="I86" s="257"/>
      <c r="J86" s="21"/>
      <c r="L86" s="93" t="s">
        <v>292</v>
      </c>
      <c r="M86" s="2" t="s">
        <v>226</v>
      </c>
    </row>
    <row r="87" spans="1:14">
      <c r="A87" s="2"/>
      <c r="J87" s="21"/>
      <c r="M87" s="2"/>
    </row>
    <row r="88" spans="1:14" ht="30.75" customHeight="1">
      <c r="A88" s="257" t="s">
        <v>57</v>
      </c>
      <c r="B88" s="257"/>
      <c r="C88" s="257"/>
      <c r="D88" s="257"/>
      <c r="E88" s="257"/>
      <c r="F88" s="257"/>
      <c r="G88" s="257"/>
      <c r="H88" s="257"/>
      <c r="I88" s="257"/>
      <c r="J88" s="21"/>
      <c r="L88" s="94" t="s">
        <v>293</v>
      </c>
      <c r="M88" s="2" t="s">
        <v>47</v>
      </c>
    </row>
    <row r="89" spans="1:14">
      <c r="A89" s="2"/>
      <c r="J89" s="21"/>
      <c r="M89" s="2"/>
    </row>
    <row r="90" spans="1:14" ht="30.75" customHeight="1">
      <c r="A90" s="257" t="s">
        <v>227</v>
      </c>
      <c r="B90" s="257"/>
      <c r="C90" s="257"/>
      <c r="D90" s="257"/>
      <c r="E90" s="257"/>
      <c r="F90" s="257"/>
      <c r="G90" s="257"/>
      <c r="H90" s="257"/>
      <c r="I90" s="257"/>
      <c r="J90" s="21"/>
      <c r="L90" s="95" t="s">
        <v>228</v>
      </c>
      <c r="M90" s="2" t="s">
        <v>47</v>
      </c>
    </row>
    <row r="91" spans="1:14">
      <c r="A91" s="2"/>
      <c r="J91" s="21"/>
    </row>
    <row r="92" spans="1:14" ht="41.25" customHeight="1">
      <c r="A92" s="257" t="s">
        <v>229</v>
      </c>
      <c r="B92" s="257"/>
      <c r="C92" s="257"/>
      <c r="D92" s="257"/>
      <c r="E92" s="257"/>
      <c r="F92" s="257"/>
      <c r="G92" s="257"/>
      <c r="H92" s="257"/>
      <c r="I92" s="257"/>
      <c r="J92" s="21"/>
      <c r="L92" s="96" t="s">
        <v>294</v>
      </c>
      <c r="M92" s="59" t="s">
        <v>47</v>
      </c>
    </row>
    <row r="93" spans="1:14">
      <c r="A93" s="59"/>
      <c r="B93" s="59"/>
      <c r="C93" s="59"/>
      <c r="D93" s="59"/>
      <c r="E93" s="59"/>
      <c r="F93" s="59"/>
      <c r="G93" s="59"/>
      <c r="H93" s="59"/>
      <c r="I93" s="59"/>
      <c r="J93" s="21"/>
    </row>
    <row r="94" spans="1:14" ht="69" customHeight="1">
      <c r="A94" s="257" t="s">
        <v>296</v>
      </c>
      <c r="B94" s="257"/>
      <c r="C94" s="257"/>
      <c r="D94" s="257"/>
      <c r="E94" s="257"/>
      <c r="F94" s="257"/>
      <c r="G94" s="257"/>
      <c r="H94" s="257"/>
      <c r="I94" s="262"/>
      <c r="J94" s="21"/>
      <c r="L94" s="97" t="s">
        <v>297</v>
      </c>
      <c r="M94" s="2" t="s">
        <v>61</v>
      </c>
    </row>
    <row r="95" spans="1:14">
      <c r="A95" s="2"/>
      <c r="J95" s="21"/>
    </row>
    <row r="96" spans="1:14" ht="26.25" customHeight="1">
      <c r="A96" s="2"/>
      <c r="D96" s="263" t="s">
        <v>62</v>
      </c>
      <c r="E96" s="264"/>
      <c r="F96" s="263" t="s">
        <v>63</v>
      </c>
      <c r="G96" s="264"/>
      <c r="H96" s="263" t="s">
        <v>64</v>
      </c>
      <c r="I96" s="264"/>
      <c r="J96" s="21"/>
    </row>
    <row r="97" spans="1:13" ht="29.25" customHeight="1">
      <c r="A97" s="257" t="s">
        <v>255</v>
      </c>
      <c r="B97" s="257"/>
      <c r="C97" s="257"/>
      <c r="D97" s="22" t="s">
        <v>66</v>
      </c>
      <c r="E97" s="38" t="e">
        <f>VLOOKUP($A$1,'EGOP Valuation Results'!$A:$BM,26,FALSE)/1000</f>
        <v>#N/A</v>
      </c>
      <c r="F97" s="22" t="s">
        <v>66</v>
      </c>
      <c r="G97" s="38" t="e">
        <f>VLOOKUP($A$1,'EGOP Valuation Results'!$A:$BM,13,FALSE)/1000</f>
        <v>#N/A</v>
      </c>
      <c r="H97" s="22" t="s">
        <v>66</v>
      </c>
      <c r="I97" s="38" t="e">
        <f>VLOOKUP($A$1,'EGOP Valuation Results'!$A:$BM,27,FALSE)/1000</f>
        <v>#N/A</v>
      </c>
      <c r="J97" s="21"/>
    </row>
    <row r="98" spans="1:13">
      <c r="A98" s="2"/>
      <c r="E98" s="23"/>
      <c r="G98" s="23"/>
      <c r="I98" s="23"/>
      <c r="J98" s="21"/>
    </row>
    <row r="99" spans="1:13" ht="78.75" customHeight="1">
      <c r="A99" s="257" t="s">
        <v>295</v>
      </c>
      <c r="B99" s="257"/>
      <c r="C99" s="257"/>
      <c r="D99" s="257"/>
      <c r="E99" s="257"/>
      <c r="F99" s="257"/>
      <c r="G99" s="257"/>
      <c r="H99" s="257"/>
      <c r="I99" s="262"/>
      <c r="J99" s="21"/>
      <c r="L99" s="98" t="s">
        <v>298</v>
      </c>
      <c r="M99" s="2" t="s">
        <v>68</v>
      </c>
    </row>
    <row r="100" spans="1:13">
      <c r="A100" s="2"/>
      <c r="J100" s="21"/>
    </row>
    <row r="101" spans="1:13" ht="50.25" customHeight="1">
      <c r="A101" s="2"/>
      <c r="D101" s="263" t="s">
        <v>69</v>
      </c>
      <c r="E101" s="264"/>
      <c r="F101" s="263" t="s">
        <v>70</v>
      </c>
      <c r="G101" s="264"/>
      <c r="H101" s="263" t="s">
        <v>71</v>
      </c>
      <c r="I101" s="264"/>
      <c r="J101" s="21"/>
    </row>
    <row r="102" spans="1:13" ht="29.25" customHeight="1">
      <c r="A102" s="257" t="s">
        <v>255</v>
      </c>
      <c r="B102" s="257"/>
      <c r="C102" s="257"/>
      <c r="D102" s="22" t="s">
        <v>66</v>
      </c>
      <c r="E102" s="38" t="e">
        <f>VLOOKUP($A$1,'EGOP Valuation Results'!$A:$BM,28,FALSE)/1000</f>
        <v>#N/A</v>
      </c>
      <c r="F102" s="22" t="s">
        <v>66</v>
      </c>
      <c r="G102" s="38" t="e">
        <f>VLOOKUP($A$1,'EGOP Valuation Results'!$A:$BM,13,FALSE)/1000</f>
        <v>#N/A</v>
      </c>
      <c r="H102" s="22" t="s">
        <v>66</v>
      </c>
      <c r="I102" s="38" t="e">
        <f>VLOOKUP($A$1,'EGOP Valuation Results'!$A:$BM,29,FALSE)/1000</f>
        <v>#N/A</v>
      </c>
      <c r="J102" s="21"/>
    </row>
    <row r="103" spans="1:13">
      <c r="A103" s="2"/>
      <c r="J103" s="21"/>
    </row>
    <row r="104" spans="1:13">
      <c r="A104" s="2"/>
      <c r="J104" s="21"/>
    </row>
    <row r="105" spans="1:13" ht="13.5">
      <c r="A105" s="11" t="s">
        <v>72</v>
      </c>
      <c r="J105" s="21"/>
    </row>
    <row r="106" spans="1:13">
      <c r="A106" s="2"/>
      <c r="J106" s="21"/>
    </row>
    <row r="107" spans="1:13" ht="28.5" customHeight="1">
      <c r="A107" s="257" t="s">
        <v>299</v>
      </c>
      <c r="B107" s="257"/>
      <c r="C107" s="257"/>
      <c r="D107" s="257"/>
      <c r="E107" s="257"/>
      <c r="F107" s="257"/>
      <c r="G107" s="257"/>
      <c r="H107" s="257"/>
      <c r="I107" s="257"/>
      <c r="J107" s="21"/>
      <c r="L107" s="99" t="s">
        <v>300</v>
      </c>
      <c r="M107" s="59" t="s">
        <v>74</v>
      </c>
    </row>
    <row r="108" spans="1:13" ht="13.5" thickBot="1">
      <c r="A108" s="61"/>
      <c r="B108" s="61"/>
      <c r="C108" s="61"/>
      <c r="D108" s="19"/>
      <c r="E108" s="61"/>
      <c r="F108" s="61"/>
      <c r="G108" s="61"/>
      <c r="H108" s="61"/>
      <c r="I108" s="61"/>
      <c r="M108" s="2"/>
    </row>
    <row r="109" spans="1:13" ht="13.5" thickBot="1">
      <c r="A109" s="24" t="s">
        <v>75</v>
      </c>
      <c r="B109" s="25"/>
      <c r="C109" s="25"/>
      <c r="D109" s="42" t="e">
        <f>VLOOKUP($A$1,'EGOP Valuation Results'!$A:$BM,39,FALSE)/1000</f>
        <v>#N/A</v>
      </c>
      <c r="E109" s="25"/>
      <c r="F109" s="25"/>
      <c r="G109" s="25"/>
      <c r="H109" s="25"/>
      <c r="I109" s="26"/>
      <c r="M109" s="2"/>
    </row>
    <row r="110" spans="1:13">
      <c r="A110" s="2"/>
      <c r="J110" s="21"/>
    </row>
    <row r="111" spans="1:13" ht="43.5" customHeight="1">
      <c r="A111" s="257" t="s">
        <v>247</v>
      </c>
      <c r="B111" s="257"/>
      <c r="C111" s="257"/>
      <c r="D111" s="257"/>
      <c r="E111" s="257"/>
      <c r="F111" s="257"/>
      <c r="G111" s="257"/>
      <c r="H111" s="257"/>
      <c r="I111" s="257"/>
      <c r="J111" s="21"/>
      <c r="L111" s="100" t="s">
        <v>301</v>
      </c>
      <c r="M111" s="59" t="s">
        <v>74</v>
      </c>
    </row>
    <row r="112" spans="1:13">
      <c r="A112" s="59"/>
      <c r="B112" s="59"/>
      <c r="C112" s="59"/>
      <c r="D112" s="59"/>
      <c r="E112" s="59"/>
      <c r="F112" s="59"/>
      <c r="G112" s="59"/>
      <c r="H112" s="59"/>
      <c r="I112" s="59"/>
      <c r="J112" s="21"/>
    </row>
    <row r="113" spans="1:13" ht="53.25" customHeight="1">
      <c r="A113" s="59"/>
      <c r="B113" s="59"/>
      <c r="C113" s="59"/>
      <c r="D113" s="59"/>
      <c r="E113" s="59"/>
      <c r="F113" s="59"/>
      <c r="G113" s="27" t="s">
        <v>77</v>
      </c>
      <c r="H113" s="59"/>
      <c r="I113" s="27" t="s">
        <v>78</v>
      </c>
      <c r="J113" s="21"/>
    </row>
    <row r="114" spans="1:13">
      <c r="A114" s="28" t="s">
        <v>79</v>
      </c>
      <c r="B114" s="59"/>
      <c r="C114" s="59"/>
      <c r="D114" s="59"/>
      <c r="E114" s="59"/>
      <c r="F114" s="59"/>
      <c r="G114" s="43" t="e">
        <f>VLOOKUP($A$1,'EGOP Valuation Results'!$A:$BM,43,FALSE)/1000</f>
        <v>#N/A</v>
      </c>
      <c r="H114" s="29"/>
      <c r="I114" s="43" t="e">
        <f>VLOOKUP($A$1,'EGOP Valuation Results'!$A:$BM,44,FALSE)/1000</f>
        <v>#N/A</v>
      </c>
      <c r="J114" s="21"/>
      <c r="L114" s="101" t="s">
        <v>302</v>
      </c>
      <c r="M114" s="59" t="s">
        <v>74</v>
      </c>
    </row>
    <row r="115" spans="1:13">
      <c r="A115" s="28" t="s">
        <v>81</v>
      </c>
      <c r="B115" s="59"/>
      <c r="C115" s="59"/>
      <c r="D115" s="59"/>
      <c r="E115" s="59"/>
      <c r="F115" s="59"/>
      <c r="G115" s="35" t="e">
        <f>VLOOKUP($A$1,'EGOP Valuation Results'!$A:$BM,45,FALSE)/1000</f>
        <v>#N/A</v>
      </c>
      <c r="H115" s="30"/>
      <c r="I115" s="38" t="e">
        <f>-VLOOKUP($A$1,'EGOP Valuation Results'!$A:$BM,46,FALSE)/1000</f>
        <v>#N/A</v>
      </c>
      <c r="J115" s="21"/>
      <c r="L115" s="101" t="s">
        <v>303</v>
      </c>
      <c r="M115" s="59" t="s">
        <v>74</v>
      </c>
    </row>
    <row r="116" spans="1:13" ht="40.5" customHeight="1">
      <c r="A116" s="272" t="s">
        <v>83</v>
      </c>
      <c r="B116" s="272"/>
      <c r="C116" s="272"/>
      <c r="D116" s="272"/>
      <c r="E116" s="272"/>
      <c r="F116" s="59"/>
      <c r="G116" s="35" t="e">
        <f>(VLOOKUP($A$1,'EGOP Valuation Results'!$A:$BM,48,FALSE))+(VLOOKUP($A$1,'EGOP Valuation Results'!$A:$BM,49,FALSE))/1000</f>
        <v>#N/A</v>
      </c>
      <c r="H116" s="30"/>
      <c r="I116" s="35" t="e">
        <f>(VLOOKUP($A$1,'EGOP Valuation Results'!$A:$BM,48,FALSE))+(VLOOKUP($A$1,'EGOP Valuation Results'!$A:$BM,49,FALSE))/1000</f>
        <v>#N/A</v>
      </c>
      <c r="J116" s="21"/>
      <c r="L116" s="101" t="s">
        <v>304</v>
      </c>
      <c r="M116" s="59" t="s">
        <v>85</v>
      </c>
    </row>
    <row r="117" spans="1:13">
      <c r="A117" s="28" t="s">
        <v>86</v>
      </c>
      <c r="B117" s="59"/>
      <c r="C117" s="59"/>
      <c r="D117" s="59"/>
      <c r="E117" s="59"/>
      <c r="F117" s="59"/>
      <c r="G117" s="37" t="e">
        <f>VLOOKUP(#REF!,'Payment Subsequent Information'!A:B,2,FALSE)/1000</f>
        <v>#REF!</v>
      </c>
      <c r="H117" s="30"/>
      <c r="I117" s="31"/>
      <c r="J117" s="21"/>
      <c r="L117" s="101" t="s">
        <v>305</v>
      </c>
      <c r="M117" s="59" t="s">
        <v>74</v>
      </c>
    </row>
    <row r="118" spans="1:13" ht="13.5" thickBot="1">
      <c r="A118" s="59"/>
      <c r="B118" s="59" t="s">
        <v>88</v>
      </c>
      <c r="C118" s="59"/>
      <c r="D118" s="59"/>
      <c r="E118" s="59"/>
      <c r="F118" s="59"/>
      <c r="G118" s="32" t="e">
        <f>SUM(G114:G117)</f>
        <v>#N/A</v>
      </c>
      <c r="H118" s="33"/>
      <c r="I118" s="32" t="e">
        <f>SUM(I114:I117)</f>
        <v>#N/A</v>
      </c>
      <c r="J118" s="21"/>
    </row>
    <row r="119" spans="1:13" ht="13.5" thickTop="1">
      <c r="A119" s="59"/>
      <c r="B119" s="59"/>
      <c r="C119" s="59"/>
      <c r="D119" s="59"/>
      <c r="E119" s="59"/>
      <c r="F119" s="59"/>
      <c r="G119" s="59"/>
      <c r="H119" s="59"/>
      <c r="I119" s="59"/>
      <c r="J119" s="21"/>
    </row>
    <row r="120" spans="1:13" ht="33.75" customHeight="1">
      <c r="A120" s="257" t="s">
        <v>89</v>
      </c>
      <c r="B120" s="257"/>
      <c r="C120" s="257"/>
      <c r="D120" s="257"/>
      <c r="E120" s="257"/>
      <c r="F120" s="257"/>
      <c r="G120" s="257"/>
      <c r="H120" s="257"/>
      <c r="I120" s="257"/>
      <c r="J120" s="21"/>
      <c r="L120" s="103" t="s">
        <v>306</v>
      </c>
      <c r="M120" s="59" t="s">
        <v>91</v>
      </c>
    </row>
    <row r="121" spans="1:13">
      <c r="A121" s="59"/>
      <c r="B121" s="59"/>
      <c r="C121" s="59"/>
      <c r="D121" s="59"/>
      <c r="E121" s="59"/>
      <c r="F121" s="59"/>
      <c r="G121" s="59"/>
      <c r="H121" s="59"/>
      <c r="I121" s="59"/>
      <c r="J121" s="21"/>
      <c r="L121" s="103"/>
    </row>
    <row r="122" spans="1:13" ht="25.5" customHeight="1">
      <c r="A122" s="257" t="s">
        <v>248</v>
      </c>
      <c r="B122" s="257"/>
      <c r="C122" s="257"/>
      <c r="D122" s="257"/>
      <c r="E122" s="257"/>
      <c r="F122" s="257"/>
      <c r="G122" s="257"/>
      <c r="H122" s="257"/>
      <c r="I122" s="257"/>
      <c r="J122" s="21"/>
      <c r="L122" s="103" t="s">
        <v>307</v>
      </c>
      <c r="M122" s="59" t="s">
        <v>61</v>
      </c>
    </row>
    <row r="123" spans="1:13">
      <c r="A123" s="59"/>
      <c r="B123" s="59"/>
      <c r="C123" s="59"/>
      <c r="D123" s="59"/>
      <c r="E123" s="59"/>
      <c r="F123" s="59"/>
      <c r="G123" s="59"/>
      <c r="H123" s="59"/>
      <c r="I123" s="59"/>
      <c r="J123" s="21"/>
    </row>
    <row r="124" spans="1:13">
      <c r="A124" s="271" t="s">
        <v>249</v>
      </c>
      <c r="B124" s="271"/>
      <c r="C124" s="59"/>
      <c r="D124" s="59"/>
      <c r="E124" s="59"/>
      <c r="F124" s="59"/>
      <c r="G124" s="59"/>
      <c r="H124" s="59"/>
      <c r="I124" s="59"/>
      <c r="J124" s="21"/>
    </row>
    <row r="125" spans="1:13">
      <c r="A125" s="59"/>
      <c r="B125" s="59"/>
      <c r="C125" s="59"/>
      <c r="D125" s="59"/>
      <c r="E125" s="59"/>
      <c r="F125" s="59"/>
      <c r="G125" s="59"/>
      <c r="H125" s="59"/>
      <c r="I125" s="59"/>
      <c r="J125" s="21"/>
    </row>
    <row r="126" spans="1:13">
      <c r="A126" s="34" t="s">
        <v>93</v>
      </c>
      <c r="B126" s="59"/>
      <c r="C126" s="59"/>
      <c r="D126" s="59"/>
      <c r="E126" s="59"/>
      <c r="F126" s="59"/>
      <c r="G126" s="59"/>
      <c r="H126" s="59"/>
      <c r="I126" s="59"/>
      <c r="J126" s="21"/>
    </row>
    <row r="127" spans="1:13">
      <c r="A127" s="34"/>
      <c r="B127" s="59">
        <v>2019</v>
      </c>
      <c r="C127" s="59"/>
      <c r="D127" s="59"/>
      <c r="E127" s="59"/>
      <c r="F127" s="41" t="e">
        <f>VLOOKUP($A$1,'EGOP Valuation Results'!$A:$BM,51,FALSE)/1000</f>
        <v>#N/A</v>
      </c>
      <c r="G127" s="59"/>
      <c r="H127" s="59"/>
      <c r="I127" s="59"/>
      <c r="J127" s="21"/>
    </row>
    <row r="128" spans="1:13">
      <c r="A128" s="34"/>
      <c r="B128" s="59">
        <v>2020</v>
      </c>
      <c r="C128" s="59"/>
      <c r="D128" s="59"/>
      <c r="E128" s="59"/>
      <c r="F128" s="38" t="e">
        <f>VLOOKUP($A$1,'EGOP Valuation Results'!$A:$BM,52,FALSE)/1000</f>
        <v>#N/A</v>
      </c>
      <c r="G128" s="59"/>
      <c r="H128" s="59"/>
      <c r="I128" s="59"/>
      <c r="J128" s="21"/>
    </row>
    <row r="129" spans="1:14">
      <c r="A129" s="34"/>
      <c r="B129" s="59">
        <v>2021</v>
      </c>
      <c r="C129" s="59"/>
      <c r="D129" s="59"/>
      <c r="E129" s="59"/>
      <c r="F129" s="38" t="e">
        <f>VLOOKUP($A$1,'EGOP Valuation Results'!$A:$BM,53,FALSE)/1000</f>
        <v>#N/A</v>
      </c>
      <c r="G129" s="59"/>
      <c r="H129" s="59"/>
      <c r="I129" s="59"/>
      <c r="J129" s="21"/>
    </row>
    <row r="130" spans="1:14">
      <c r="A130" s="34"/>
      <c r="B130" s="59">
        <v>2022</v>
      </c>
      <c r="C130" s="59"/>
      <c r="D130" s="59"/>
      <c r="E130" s="59"/>
      <c r="F130" s="38" t="e">
        <f>VLOOKUP($A$1,'EGOP Valuation Results'!$A:$BM,54,FALSE)/1000</f>
        <v>#N/A</v>
      </c>
      <c r="G130" s="59"/>
      <c r="H130" s="59"/>
      <c r="I130" s="59"/>
      <c r="J130" s="21"/>
    </row>
    <row r="131" spans="1:14">
      <c r="A131" s="34"/>
      <c r="B131" s="59">
        <v>2023</v>
      </c>
      <c r="C131" s="59"/>
      <c r="D131" s="59"/>
      <c r="E131" s="59"/>
      <c r="F131" s="38" t="e">
        <f>VLOOKUP($A$1,'EGOP Valuation Results'!$A:$BM,55,FALSE)/1000</f>
        <v>#N/A</v>
      </c>
      <c r="G131" s="59"/>
      <c r="H131" s="59"/>
      <c r="I131" s="59"/>
      <c r="J131" s="21"/>
    </row>
    <row r="132" spans="1:14">
      <c r="A132" s="34"/>
      <c r="B132" s="59" t="s">
        <v>94</v>
      </c>
      <c r="C132" s="59"/>
      <c r="D132" s="59"/>
      <c r="E132" s="59"/>
      <c r="F132" s="38" t="e">
        <f>VLOOKUP($A$1,'EGOP Valuation Results'!$A:$BM,56,FALSE)/1000</f>
        <v>#N/A</v>
      </c>
      <c r="G132" s="59"/>
      <c r="H132" s="59"/>
      <c r="I132" s="59"/>
      <c r="J132" s="21"/>
    </row>
    <row r="133" spans="1:14">
      <c r="A133" s="34"/>
      <c r="B133" s="59"/>
      <c r="C133" s="59"/>
      <c r="D133" s="59"/>
      <c r="E133" s="59"/>
      <c r="F133" s="30"/>
      <c r="G133" s="59"/>
      <c r="H133" s="59"/>
      <c r="I133" s="59"/>
      <c r="J133" s="21"/>
    </row>
    <row r="134" spans="1:14" ht="17.25" customHeight="1">
      <c r="A134" s="257" t="s">
        <v>95</v>
      </c>
      <c r="B134" s="257"/>
      <c r="C134" s="257"/>
      <c r="D134" s="257"/>
      <c r="E134" s="257"/>
      <c r="F134" s="257"/>
      <c r="G134" s="257"/>
      <c r="H134" s="257"/>
      <c r="I134" s="257"/>
      <c r="J134" s="21"/>
    </row>
    <row r="135" spans="1:14">
      <c r="A135" s="59"/>
      <c r="B135" s="59"/>
      <c r="C135" s="59"/>
      <c r="D135" s="59"/>
      <c r="E135" s="59"/>
      <c r="F135" s="59"/>
      <c r="G135" s="59"/>
      <c r="H135" s="59"/>
      <c r="I135" s="59"/>
      <c r="J135" s="21"/>
    </row>
    <row r="136" spans="1:14">
      <c r="A136" s="2"/>
      <c r="J136" s="21"/>
    </row>
    <row r="137" spans="1:14" s="105" customFormat="1" ht="15">
      <c r="A137" s="267" t="s">
        <v>230</v>
      </c>
      <c r="B137" s="267"/>
      <c r="C137" s="267"/>
      <c r="D137" s="267"/>
      <c r="E137" s="267"/>
      <c r="F137" s="267"/>
      <c r="G137" s="267"/>
      <c r="H137" s="267"/>
      <c r="I137" s="268"/>
      <c r="J137" s="107"/>
      <c r="K137" s="102" t="s">
        <v>97</v>
      </c>
      <c r="L137" s="103" t="s">
        <v>308</v>
      </c>
      <c r="N137" s="117"/>
    </row>
    <row r="138" spans="1:14" s="105" customFormat="1" ht="29.25" customHeight="1">
      <c r="A138" s="265" t="s">
        <v>309</v>
      </c>
      <c r="B138" s="265"/>
      <c r="C138" s="265"/>
      <c r="D138" s="265"/>
      <c r="E138" s="265"/>
      <c r="F138" s="265"/>
      <c r="G138" s="265"/>
      <c r="H138" s="265"/>
      <c r="I138" s="266"/>
      <c r="J138" s="107"/>
      <c r="K138" s="102"/>
      <c r="L138" s="103"/>
      <c r="N138" s="117"/>
    </row>
    <row r="139" spans="1:14" s="105" customFormat="1" ht="15">
      <c r="A139" s="265" t="s">
        <v>99</v>
      </c>
      <c r="B139" s="267"/>
      <c r="C139" s="267"/>
      <c r="D139" s="267"/>
      <c r="E139" s="267"/>
      <c r="F139" s="267"/>
      <c r="G139" s="267"/>
      <c r="H139" s="267"/>
      <c r="I139" s="268"/>
      <c r="J139" s="107"/>
      <c r="K139" s="102"/>
      <c r="L139" s="103"/>
      <c r="N139" s="117"/>
    </row>
    <row r="140" spans="1:14" s="105" customFormat="1" ht="15">
      <c r="A140" s="104" t="s">
        <v>249</v>
      </c>
      <c r="B140" s="102"/>
      <c r="C140" s="102"/>
      <c r="D140" s="102"/>
      <c r="E140" s="102"/>
      <c r="F140" s="102"/>
      <c r="G140" s="102"/>
      <c r="H140" s="102"/>
      <c r="I140" s="102"/>
      <c r="J140" s="107"/>
      <c r="K140" s="102"/>
      <c r="L140" s="103"/>
      <c r="N140" s="117"/>
    </row>
    <row r="141" spans="1:14" s="105" customFormat="1" ht="15">
      <c r="A141" s="102"/>
      <c r="B141" s="102"/>
      <c r="C141" s="102"/>
      <c r="D141" s="102"/>
      <c r="E141" s="112">
        <v>2018</v>
      </c>
      <c r="F141" s="112">
        <v>2019</v>
      </c>
      <c r="G141" s="112">
        <v>2020</v>
      </c>
      <c r="H141" s="112">
        <v>2021</v>
      </c>
      <c r="I141" s="112">
        <v>2022</v>
      </c>
      <c r="J141" s="107"/>
      <c r="K141" s="102"/>
      <c r="L141" s="103"/>
      <c r="N141" s="117"/>
    </row>
    <row r="142" spans="1:14" s="105" customFormat="1" ht="15">
      <c r="A142" s="104" t="s">
        <v>310</v>
      </c>
      <c r="B142" s="102"/>
      <c r="C142" s="113"/>
      <c r="D142" s="113"/>
      <c r="E142" s="113"/>
      <c r="F142" s="113"/>
      <c r="G142" s="113"/>
      <c r="H142" s="113"/>
      <c r="I142" s="113"/>
      <c r="J142" s="113"/>
      <c r="K142" s="113"/>
      <c r="L142" s="114"/>
      <c r="N142" s="117"/>
    </row>
    <row r="143" spans="1:14" s="105" customFormat="1" ht="15">
      <c r="A143" s="102" t="s">
        <v>311</v>
      </c>
      <c r="B143" s="102"/>
      <c r="C143" s="115"/>
      <c r="D143" s="115"/>
      <c r="E143" s="115">
        <v>2</v>
      </c>
      <c r="F143" s="115"/>
      <c r="G143" s="115"/>
      <c r="H143" s="115"/>
      <c r="I143" s="115"/>
      <c r="J143" s="109"/>
      <c r="K143" s="115"/>
      <c r="L143" s="103" t="s">
        <v>312</v>
      </c>
      <c r="N143" s="117"/>
    </row>
    <row r="144" spans="1:14" s="105" customFormat="1" ht="15">
      <c r="A144" s="102" t="s">
        <v>313</v>
      </c>
      <c r="B144" s="102"/>
      <c r="C144" s="102"/>
      <c r="D144" s="102"/>
      <c r="E144" s="102"/>
      <c r="F144" s="102"/>
      <c r="G144" s="102"/>
      <c r="H144" s="102"/>
      <c r="I144" s="102"/>
      <c r="J144" s="107"/>
      <c r="K144" s="102"/>
      <c r="L144" s="103" t="s">
        <v>312</v>
      </c>
      <c r="N144" s="117"/>
    </row>
    <row r="145" spans="1:14" s="105" customFormat="1" ht="15">
      <c r="A145" s="102" t="s">
        <v>314</v>
      </c>
      <c r="B145" s="102"/>
      <c r="C145" s="102"/>
      <c r="D145" s="102"/>
      <c r="E145" s="102"/>
      <c r="F145" s="102"/>
      <c r="G145" s="102"/>
      <c r="H145" s="102"/>
      <c r="I145" s="102"/>
      <c r="J145" s="107"/>
      <c r="K145" s="102"/>
      <c r="L145" s="103" t="s">
        <v>312</v>
      </c>
      <c r="N145" s="117"/>
    </row>
    <row r="146" spans="1:14" s="105" customFormat="1" ht="15">
      <c r="A146" s="102" t="s">
        <v>315</v>
      </c>
      <c r="B146" s="102"/>
      <c r="C146" s="102"/>
      <c r="D146" s="102"/>
      <c r="E146" s="102"/>
      <c r="F146" s="102"/>
      <c r="G146" s="102"/>
      <c r="H146" s="102"/>
      <c r="I146" s="102"/>
      <c r="J146" s="107"/>
      <c r="K146" s="102"/>
      <c r="L146" s="103" t="s">
        <v>312</v>
      </c>
      <c r="N146" s="117"/>
    </row>
    <row r="147" spans="1:14" s="105" customFormat="1" ht="15">
      <c r="A147" s="102" t="s">
        <v>316</v>
      </c>
      <c r="B147" s="102"/>
      <c r="C147" s="102"/>
      <c r="D147" s="102"/>
      <c r="E147" s="102"/>
      <c r="F147" s="102"/>
      <c r="G147" s="102"/>
      <c r="H147" s="102"/>
      <c r="I147" s="102"/>
      <c r="J147" s="107"/>
      <c r="K147" s="102"/>
      <c r="L147" s="103" t="s">
        <v>312</v>
      </c>
      <c r="N147" s="117"/>
    </row>
    <row r="148" spans="1:14" s="105" customFormat="1" ht="15">
      <c r="A148" s="102" t="s">
        <v>317</v>
      </c>
      <c r="B148" s="102"/>
      <c r="C148" s="102"/>
      <c r="D148" s="102"/>
      <c r="E148" s="108"/>
      <c r="F148" s="108"/>
      <c r="G148" s="108"/>
      <c r="H148" s="108"/>
      <c r="I148" s="108"/>
      <c r="J148" s="107"/>
      <c r="K148" s="102"/>
      <c r="L148" s="103" t="s">
        <v>312</v>
      </c>
      <c r="N148" s="117"/>
    </row>
    <row r="149" spans="1:14" s="105" customFormat="1" ht="15">
      <c r="A149" s="104" t="s">
        <v>318</v>
      </c>
      <c r="B149" s="102"/>
      <c r="C149" s="102"/>
      <c r="D149" s="102"/>
      <c r="E149" s="115">
        <f>SUM(E143:E148)</f>
        <v>2</v>
      </c>
      <c r="F149" s="115">
        <f t="shared" ref="F149:I149" si="0">SUM(F143:F148)</f>
        <v>0</v>
      </c>
      <c r="G149" s="115">
        <f t="shared" si="0"/>
        <v>0</v>
      </c>
      <c r="H149" s="115">
        <f t="shared" si="0"/>
        <v>0</v>
      </c>
      <c r="I149" s="115">
        <f t="shared" si="0"/>
        <v>0</v>
      </c>
      <c r="J149" s="107"/>
      <c r="K149" s="102"/>
      <c r="L149" s="103" t="s">
        <v>312</v>
      </c>
      <c r="N149" s="117"/>
    </row>
    <row r="150" spans="1:14" s="105" customFormat="1" ht="15">
      <c r="A150" s="104" t="s">
        <v>319</v>
      </c>
      <c r="B150" s="102"/>
      <c r="C150" s="102"/>
      <c r="D150" s="102"/>
      <c r="E150" s="108"/>
      <c r="F150" s="108"/>
      <c r="G150" s="108"/>
      <c r="H150" s="108"/>
      <c r="I150" s="108"/>
      <c r="J150" s="107"/>
      <c r="K150" s="102"/>
      <c r="L150" s="103" t="s">
        <v>312</v>
      </c>
      <c r="N150" s="117"/>
    </row>
    <row r="151" spans="1:14" s="105" customFormat="1" ht="15.75" thickBot="1">
      <c r="A151" s="104" t="s">
        <v>320</v>
      </c>
      <c r="B151" s="102"/>
      <c r="C151" s="102"/>
      <c r="D151" s="102"/>
      <c r="E151" s="110">
        <f>E149+E150</f>
        <v>2</v>
      </c>
      <c r="F151" s="110">
        <f t="shared" ref="F151:I151" si="1">F149+F150</f>
        <v>0</v>
      </c>
      <c r="G151" s="110">
        <f t="shared" si="1"/>
        <v>0</v>
      </c>
      <c r="H151" s="110">
        <f t="shared" si="1"/>
        <v>0</v>
      </c>
      <c r="I151" s="110">
        <f t="shared" si="1"/>
        <v>0</v>
      </c>
      <c r="J151" s="107"/>
      <c r="K151" s="102"/>
      <c r="L151" s="103" t="s">
        <v>321</v>
      </c>
      <c r="N151" s="117"/>
    </row>
    <row r="152" spans="1:14" s="105" customFormat="1" ht="15.75" thickTop="1">
      <c r="A152" s="102"/>
      <c r="B152" s="102"/>
      <c r="C152" s="102"/>
      <c r="D152" s="102"/>
      <c r="E152" s="102"/>
      <c r="F152" s="102"/>
      <c r="G152" s="102"/>
      <c r="H152" s="102"/>
      <c r="I152" s="102"/>
      <c r="J152" s="107"/>
      <c r="K152" s="102"/>
      <c r="L152" s="103"/>
      <c r="N152" s="117"/>
    </row>
    <row r="153" spans="1:14" s="105" customFormat="1" ht="39" customHeight="1">
      <c r="A153" s="269" t="s">
        <v>322</v>
      </c>
      <c r="B153" s="269"/>
      <c r="C153" s="269"/>
      <c r="D153" s="269"/>
      <c r="E153" s="111"/>
      <c r="F153" s="111"/>
      <c r="G153" s="111"/>
      <c r="H153" s="111"/>
      <c r="I153" s="111"/>
      <c r="J153" s="107"/>
      <c r="K153" s="102"/>
      <c r="L153" s="103" t="s">
        <v>323</v>
      </c>
      <c r="N153" s="117"/>
    </row>
    <row r="154" spans="1:14" s="105" customFormat="1" ht="15">
      <c r="A154" s="102"/>
      <c r="B154" s="102"/>
      <c r="C154" s="102"/>
      <c r="D154" s="102"/>
      <c r="E154" s="111"/>
      <c r="F154" s="111"/>
      <c r="G154" s="111"/>
      <c r="H154" s="111"/>
      <c r="I154" s="111"/>
      <c r="J154" s="107"/>
      <c r="K154" s="102"/>
      <c r="L154" s="103"/>
      <c r="N154" s="117"/>
    </row>
    <row r="155" spans="1:14" s="105" customFormat="1" ht="26.25" customHeight="1">
      <c r="A155" s="269" t="s">
        <v>324</v>
      </c>
      <c r="B155" s="269"/>
      <c r="C155" s="269"/>
      <c r="D155" s="269"/>
      <c r="E155" s="111"/>
      <c r="F155" s="111"/>
      <c r="G155" s="111"/>
      <c r="H155" s="111"/>
      <c r="I155" s="111"/>
      <c r="J155" s="107"/>
      <c r="K155" s="102"/>
      <c r="L155" s="103" t="s">
        <v>325</v>
      </c>
      <c r="N155" s="117"/>
    </row>
    <row r="156" spans="1:14" s="105" customFormat="1" ht="15">
      <c r="A156" s="102"/>
      <c r="B156" s="102"/>
      <c r="C156" s="102"/>
      <c r="D156" s="102"/>
      <c r="E156" s="102"/>
      <c r="F156" s="102"/>
      <c r="G156" s="102"/>
      <c r="H156" s="102"/>
      <c r="I156" s="102"/>
      <c r="J156" s="107"/>
      <c r="K156" s="102"/>
      <c r="L156" s="103"/>
      <c r="N156" s="117"/>
    </row>
    <row r="157" spans="1:14" s="105" customFormat="1" ht="18" customHeight="1">
      <c r="A157" s="104" t="s">
        <v>104</v>
      </c>
      <c r="B157" s="102"/>
      <c r="C157" s="102"/>
      <c r="D157" s="102"/>
      <c r="E157" s="115">
        <v>2</v>
      </c>
      <c r="F157" s="115"/>
      <c r="G157" s="115"/>
      <c r="H157" s="115"/>
      <c r="I157" s="115"/>
      <c r="J157" s="107"/>
      <c r="K157" s="102"/>
      <c r="L157" s="103" t="s">
        <v>326</v>
      </c>
      <c r="N157" s="117"/>
    </row>
    <row r="158" spans="1:14" s="105" customFormat="1" ht="15">
      <c r="A158" s="102"/>
      <c r="B158" s="102"/>
      <c r="C158" s="102"/>
      <c r="D158" s="102"/>
      <c r="E158" s="102"/>
      <c r="F158" s="102"/>
      <c r="G158" s="102"/>
      <c r="H158" s="102"/>
      <c r="I158" s="102"/>
      <c r="J158" s="107"/>
      <c r="K158" s="102"/>
      <c r="L158" s="103"/>
      <c r="N158" s="117"/>
    </row>
    <row r="159" spans="1:14" s="105" customFormat="1" ht="45" customHeight="1">
      <c r="A159" s="269" t="s">
        <v>327</v>
      </c>
      <c r="B159" s="257"/>
      <c r="C159" s="257"/>
      <c r="D159" s="257"/>
      <c r="E159" s="116">
        <f>E155/E157</f>
        <v>0</v>
      </c>
      <c r="F159" s="116" t="e">
        <f t="shared" ref="F159:I159" si="2">F155/F157</f>
        <v>#DIV/0!</v>
      </c>
      <c r="G159" s="116" t="e">
        <f t="shared" si="2"/>
        <v>#DIV/0!</v>
      </c>
      <c r="H159" s="116" t="e">
        <f t="shared" si="2"/>
        <v>#DIV/0!</v>
      </c>
      <c r="I159" s="116" t="e">
        <f t="shared" si="2"/>
        <v>#DIV/0!</v>
      </c>
      <c r="J159" s="107"/>
      <c r="K159" s="102"/>
      <c r="L159" s="103" t="s">
        <v>328</v>
      </c>
      <c r="N159" s="117"/>
    </row>
    <row r="160" spans="1:14" s="105" customFormat="1" ht="15">
      <c r="A160" s="102"/>
      <c r="B160" s="102"/>
      <c r="C160" s="102"/>
      <c r="D160" s="102"/>
      <c r="E160" s="102"/>
      <c r="F160" s="102"/>
      <c r="G160" s="102"/>
      <c r="H160" s="102"/>
      <c r="I160" s="102"/>
      <c r="J160" s="107"/>
      <c r="K160" s="102"/>
      <c r="L160" s="103"/>
      <c r="N160" s="117"/>
    </row>
    <row r="161" spans="1:14" s="105" customFormat="1" ht="17.25" customHeight="1">
      <c r="A161" s="104" t="s">
        <v>108</v>
      </c>
      <c r="B161" s="102"/>
      <c r="C161" s="102"/>
      <c r="D161" s="102"/>
      <c r="E161" s="102"/>
      <c r="F161" s="102"/>
      <c r="G161" s="102"/>
      <c r="H161" s="102"/>
      <c r="I161" s="102"/>
      <c r="J161" s="107"/>
      <c r="K161" s="102"/>
      <c r="L161" s="102"/>
      <c r="N161" s="117"/>
    </row>
    <row r="162" spans="1:14" s="105" customFormat="1" ht="15">
      <c r="A162" s="104"/>
      <c r="B162" s="102"/>
      <c r="C162" s="102"/>
      <c r="D162" s="102"/>
      <c r="E162" s="102"/>
      <c r="F162" s="102"/>
      <c r="G162" s="102"/>
      <c r="H162" s="102"/>
      <c r="I162" s="102"/>
      <c r="J162" s="107"/>
      <c r="K162" s="102"/>
      <c r="L162" s="102"/>
      <c r="N162" s="117"/>
    </row>
    <row r="163" spans="1:14" s="105" customFormat="1" ht="27.75" customHeight="1">
      <c r="A163" s="257" t="s">
        <v>329</v>
      </c>
      <c r="B163" s="257"/>
      <c r="C163" s="257"/>
      <c r="D163" s="257"/>
      <c r="E163" s="257"/>
      <c r="F163" s="257"/>
      <c r="G163" s="257"/>
      <c r="H163" s="257"/>
      <c r="I163" s="257"/>
      <c r="J163" s="107"/>
      <c r="K163" s="102"/>
      <c r="L163" s="103">
        <v>171</v>
      </c>
      <c r="N163" s="117"/>
    </row>
    <row r="164" spans="1:14" s="105" customFormat="1" ht="15">
      <c r="A164" s="102"/>
      <c r="B164" s="102"/>
      <c r="C164" s="102"/>
      <c r="D164" s="102"/>
      <c r="E164" s="102"/>
      <c r="F164" s="102"/>
      <c r="G164" s="102"/>
      <c r="H164" s="102"/>
      <c r="I164" s="102"/>
      <c r="J164" s="107"/>
      <c r="K164" s="102"/>
      <c r="L164" s="103"/>
      <c r="N164" s="117"/>
    </row>
    <row r="165" spans="1:14" s="9" customFormat="1" ht="15">
      <c r="A165" s="257" t="s">
        <v>111</v>
      </c>
      <c r="B165" s="257"/>
      <c r="C165" s="257"/>
      <c r="D165" s="257"/>
      <c r="E165" s="257"/>
      <c r="F165" s="257"/>
      <c r="G165" s="257"/>
      <c r="H165" s="257"/>
      <c r="I165" s="257"/>
      <c r="J165" s="21"/>
      <c r="K165" s="2"/>
      <c r="L165" s="3"/>
      <c r="N165" s="8"/>
    </row>
    <row r="166" spans="1:14" s="9" customFormat="1" ht="15">
      <c r="A166" s="2"/>
      <c r="B166" s="2"/>
      <c r="C166" s="2"/>
      <c r="D166" s="2"/>
      <c r="E166" s="2"/>
      <c r="F166" s="2"/>
      <c r="G166" s="2"/>
      <c r="H166" s="2"/>
      <c r="I166" s="2"/>
      <c r="J166" s="21"/>
      <c r="K166" s="2"/>
      <c r="L166" s="3"/>
      <c r="N166" s="8"/>
    </row>
    <row r="167" spans="1:14" s="9" customFormat="1" ht="25.5" customHeight="1">
      <c r="A167" s="257" t="s">
        <v>112</v>
      </c>
      <c r="B167" s="257"/>
      <c r="C167" s="257"/>
      <c r="D167" s="257"/>
      <c r="E167" s="257"/>
      <c r="F167" s="257"/>
      <c r="G167" s="257"/>
      <c r="H167" s="257"/>
      <c r="I167" s="257"/>
      <c r="J167" s="21"/>
      <c r="K167" s="2"/>
      <c r="L167" s="3"/>
      <c r="N167" s="8"/>
    </row>
    <row r="168" spans="1:14" s="105" customFormat="1" ht="15">
      <c r="A168" s="106"/>
      <c r="B168" s="106"/>
      <c r="C168" s="106"/>
      <c r="D168" s="106"/>
      <c r="E168" s="106"/>
      <c r="F168" s="106"/>
      <c r="G168" s="106"/>
      <c r="H168" s="106"/>
      <c r="I168" s="106"/>
      <c r="J168" s="107"/>
      <c r="K168" s="102"/>
      <c r="L168" s="103"/>
      <c r="N168" s="117"/>
    </row>
    <row r="169" spans="1:14" s="105" customFormat="1" ht="70.5" customHeight="1">
      <c r="A169" s="257" t="s">
        <v>113</v>
      </c>
      <c r="B169" s="257"/>
      <c r="C169" s="257"/>
      <c r="D169" s="257"/>
      <c r="E169" s="257"/>
      <c r="F169" s="257"/>
      <c r="G169" s="257"/>
      <c r="H169" s="257"/>
      <c r="I169" s="262"/>
      <c r="J169" s="107"/>
      <c r="K169" s="102"/>
      <c r="L169" s="103">
        <v>171</v>
      </c>
      <c r="N169" s="117"/>
    </row>
    <row r="170" spans="1:14">
      <c r="A170" s="5"/>
      <c r="J170" s="21"/>
      <c r="L170" s="2"/>
    </row>
  </sheetData>
  <mergeCells count="55">
    <mergeCell ref="E55:H55"/>
    <mergeCell ref="E56:H56"/>
    <mergeCell ref="A59:I59"/>
    <mergeCell ref="A61:I61"/>
    <mergeCell ref="A124:B124"/>
    <mergeCell ref="A97:C97"/>
    <mergeCell ref="A99:I99"/>
    <mergeCell ref="D101:E101"/>
    <mergeCell ref="F101:G101"/>
    <mergeCell ref="H101:I101"/>
    <mergeCell ref="A107:I107"/>
    <mergeCell ref="A111:I111"/>
    <mergeCell ref="A116:E116"/>
    <mergeCell ref="A120:I120"/>
    <mergeCell ref="A122:I122"/>
    <mergeCell ref="A102:C102"/>
    <mergeCell ref="A165:I165"/>
    <mergeCell ref="A167:I167"/>
    <mergeCell ref="A134:I134"/>
    <mergeCell ref="A163:I163"/>
    <mergeCell ref="A169:I169"/>
    <mergeCell ref="A138:I138"/>
    <mergeCell ref="A139:I139"/>
    <mergeCell ref="A153:D153"/>
    <mergeCell ref="A155:D155"/>
    <mergeCell ref="A159:D159"/>
    <mergeCell ref="A137:I137"/>
    <mergeCell ref="A90:I90"/>
    <mergeCell ref="A92:I92"/>
    <mergeCell ref="A94:I94"/>
    <mergeCell ref="D96:E96"/>
    <mergeCell ref="F96:G96"/>
    <mergeCell ref="H96:I96"/>
    <mergeCell ref="A86:I86"/>
    <mergeCell ref="A88:I88"/>
    <mergeCell ref="A29:I29"/>
    <mergeCell ref="A46:I46"/>
    <mergeCell ref="A50:I50"/>
    <mergeCell ref="E52:H52"/>
    <mergeCell ref="E53:H53"/>
    <mergeCell ref="A78:E78"/>
    <mergeCell ref="A80:E80"/>
    <mergeCell ref="A82:E82"/>
    <mergeCell ref="A84:I84"/>
    <mergeCell ref="A36:I36"/>
    <mergeCell ref="A39:E39"/>
    <mergeCell ref="A41:E41"/>
    <mergeCell ref="A43:E43"/>
    <mergeCell ref="A65:B65"/>
    <mergeCell ref="A27:I27"/>
    <mergeCell ref="B3:I3"/>
    <mergeCell ref="B8:I8"/>
    <mergeCell ref="B11:I11"/>
    <mergeCell ref="B14:I14"/>
    <mergeCell ref="B17:I1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5"/>
  <sheetViews>
    <sheetView workbookViewId="0">
      <pane xSplit="1" ySplit="3" topLeftCell="BB4" activePane="bottomRight" state="frozen"/>
      <selection pane="topRight" activeCell="B1" sqref="B1"/>
      <selection pane="bottomLeft" activeCell="A4" sqref="A4"/>
      <selection pane="bottomRight" activeCell="BD13" sqref="BD13"/>
    </sheetView>
  </sheetViews>
  <sheetFormatPr defaultRowHeight="12.75"/>
  <cols>
    <col min="1" max="1" width="43.28515625" style="225" bestFit="1" customWidth="1"/>
    <col min="2" max="4" width="9.28515625" style="123" bestFit="1" customWidth="1"/>
    <col min="5" max="5" width="16.85546875" style="225" bestFit="1" customWidth="1"/>
    <col min="6" max="6" width="14.28515625" style="225" bestFit="1" customWidth="1"/>
    <col min="7" max="7" width="15.140625" style="225" customWidth="1"/>
    <col min="8" max="8" width="14.28515625" style="225" customWidth="1"/>
    <col min="9" max="9" width="17.42578125" style="225" customWidth="1"/>
    <col min="10" max="12" width="15" style="225" bestFit="1" customWidth="1"/>
    <col min="13" max="13" width="16.85546875" style="225" bestFit="1" customWidth="1"/>
    <col min="14" max="14" width="13" style="225" hidden="1" customWidth="1"/>
    <col min="15" max="15" width="16.42578125" style="225" hidden="1" customWidth="1"/>
    <col min="16" max="16" width="20.28515625" style="225" hidden="1" customWidth="1"/>
    <col min="17" max="17" width="17.42578125" style="225" hidden="1" customWidth="1"/>
    <col min="18" max="18" width="18.42578125" style="225" hidden="1" customWidth="1"/>
    <col min="19" max="19" width="16.28515625" style="225" hidden="1" customWidth="1"/>
    <col min="20" max="20" width="14.28515625" style="225" hidden="1" customWidth="1"/>
    <col min="21" max="21" width="12" style="225" hidden="1" customWidth="1"/>
    <col min="22" max="22" width="19" style="225" hidden="1" customWidth="1"/>
    <col min="23" max="23" width="15.42578125" style="225" hidden="1" customWidth="1"/>
    <col min="24" max="24" width="18.5703125" style="225" hidden="1" customWidth="1"/>
    <col min="25" max="25" width="24.7109375" style="225" hidden="1" customWidth="1"/>
    <col min="26" max="26" width="18.42578125" style="225" customWidth="1"/>
    <col min="27" max="28" width="16.5703125" style="225" customWidth="1"/>
    <col min="29" max="29" width="18.5703125" style="225" customWidth="1"/>
    <col min="30" max="30" width="15.28515625" style="225" customWidth="1"/>
    <col min="31" max="31" width="16.85546875" style="225" customWidth="1"/>
    <col min="32" max="32" width="17.42578125" style="225" hidden="1" customWidth="1"/>
    <col min="33" max="33" width="19.140625" style="225" hidden="1" customWidth="1"/>
    <col min="34" max="34" width="17.42578125" style="225" customWidth="1"/>
    <col min="35" max="35" width="15.85546875" style="225" customWidth="1"/>
    <col min="36" max="36" width="24.42578125" style="225" customWidth="1"/>
    <col min="37" max="37" width="24.7109375" style="225" customWidth="1"/>
    <col min="38" max="38" width="27.140625" style="225" hidden="1" customWidth="1"/>
    <col min="39" max="39" width="17.42578125" style="225" customWidth="1"/>
    <col min="40" max="40" width="18.85546875" style="225" hidden="1" customWidth="1"/>
    <col min="41" max="41" width="26.28515625" style="225" hidden="1" customWidth="1"/>
    <col min="42" max="42" width="19.140625" style="225" hidden="1" customWidth="1"/>
    <col min="43" max="43" width="13.5703125" style="225" customWidth="1"/>
    <col min="44" max="44" width="12" style="225" customWidth="1"/>
    <col min="45" max="45" width="13.28515625" style="225" customWidth="1"/>
    <col min="46" max="46" width="13.7109375" style="225" customWidth="1"/>
    <col min="47" max="47" width="26.140625" style="225" customWidth="1"/>
    <col min="48" max="48" width="20.140625" style="225" customWidth="1"/>
    <col min="49" max="49" width="22.42578125" style="225" customWidth="1"/>
    <col min="50" max="50" width="20.42578125" style="225" hidden="1" customWidth="1"/>
    <col min="51" max="55" width="14" style="225" bestFit="1" customWidth="1"/>
    <col min="56" max="56" width="15" style="225" bestFit="1" customWidth="1"/>
    <col min="57" max="57" width="19.42578125" style="225" hidden="1" customWidth="1"/>
    <col min="58" max="58" width="20.42578125" style="225" hidden="1" customWidth="1"/>
    <col min="59" max="59" width="21" style="225" hidden="1" customWidth="1"/>
    <col min="60" max="60" width="19.42578125" style="225" hidden="1" customWidth="1"/>
    <col min="61" max="61" width="18.85546875" style="225" hidden="1" customWidth="1"/>
    <col min="62" max="62" width="18.5703125" style="225" hidden="1" customWidth="1"/>
    <col min="63" max="63" width="19.5703125" style="225" hidden="1" customWidth="1"/>
    <col min="64" max="64" width="18.5703125" style="225" hidden="1" customWidth="1"/>
    <col min="65" max="65" width="15.7109375" style="225" hidden="1" customWidth="1"/>
    <col min="66" max="66" width="15.7109375" style="225" bestFit="1" customWidth="1"/>
    <col min="67" max="67" width="14.28515625" style="225" bestFit="1" customWidth="1"/>
    <col min="68" max="68" width="7.7109375" style="225" customWidth="1"/>
    <col min="69" max="16384" width="9.140625" style="225"/>
  </cols>
  <sheetData>
    <row r="1" spans="1:69" ht="39" customHeight="1">
      <c r="A1" s="224"/>
      <c r="B1" s="279" t="s">
        <v>123</v>
      </c>
      <c r="C1" s="280"/>
      <c r="D1" s="281"/>
      <c r="E1" s="273" t="s">
        <v>37</v>
      </c>
      <c r="F1" s="274"/>
      <c r="G1" s="274"/>
      <c r="H1" s="274"/>
      <c r="I1" s="274"/>
      <c r="J1" s="274"/>
      <c r="K1" s="274"/>
      <c r="L1" s="274"/>
      <c r="M1" s="275"/>
      <c r="N1" s="273" t="s">
        <v>124</v>
      </c>
      <c r="O1" s="274"/>
      <c r="P1" s="274"/>
      <c r="Q1" s="274"/>
      <c r="R1" s="274"/>
      <c r="S1" s="274"/>
      <c r="T1" s="274"/>
      <c r="U1" s="274"/>
      <c r="V1" s="273" t="s">
        <v>125</v>
      </c>
      <c r="W1" s="274"/>
      <c r="X1" s="275"/>
      <c r="Y1" s="222"/>
      <c r="Z1" s="273" t="s">
        <v>126</v>
      </c>
      <c r="AA1" s="274"/>
      <c r="AB1" s="274"/>
      <c r="AC1" s="275"/>
      <c r="AD1" s="273" t="s">
        <v>127</v>
      </c>
      <c r="AE1" s="274"/>
      <c r="AF1" s="274"/>
      <c r="AG1" s="274"/>
      <c r="AH1" s="274"/>
      <c r="AI1" s="274"/>
      <c r="AJ1" s="274"/>
      <c r="AK1" s="274"/>
      <c r="AL1" s="274"/>
      <c r="AM1" s="275"/>
      <c r="AN1" s="276" t="s">
        <v>128</v>
      </c>
      <c r="AO1" s="277"/>
      <c r="AP1" s="278"/>
      <c r="AQ1" s="273" t="s">
        <v>129</v>
      </c>
      <c r="AR1" s="274"/>
      <c r="AS1" s="274"/>
      <c r="AT1" s="274"/>
      <c r="AU1" s="274"/>
      <c r="AV1" s="274"/>
      <c r="AW1" s="274"/>
      <c r="AX1" s="275"/>
      <c r="AY1" s="273" t="s">
        <v>130</v>
      </c>
      <c r="AZ1" s="274"/>
      <c r="BA1" s="274"/>
      <c r="BB1" s="274"/>
      <c r="BC1" s="274"/>
      <c r="BD1" s="275"/>
      <c r="BE1" s="276" t="s">
        <v>131</v>
      </c>
      <c r="BF1" s="277"/>
      <c r="BG1" s="277"/>
      <c r="BH1" s="277"/>
      <c r="BI1" s="277"/>
      <c r="BJ1" s="278"/>
      <c r="BK1" s="276" t="s">
        <v>132</v>
      </c>
      <c r="BL1" s="277"/>
      <c r="BM1" s="278"/>
    </row>
    <row r="2" spans="1:69" ht="77.25" thickBot="1">
      <c r="A2" s="221" t="s">
        <v>133</v>
      </c>
      <c r="B2" s="220" t="s">
        <v>134</v>
      </c>
      <c r="C2" s="219" t="s">
        <v>135</v>
      </c>
      <c r="D2" s="218" t="s">
        <v>40</v>
      </c>
      <c r="E2" s="217" t="s">
        <v>136</v>
      </c>
      <c r="F2" s="216" t="s">
        <v>137</v>
      </c>
      <c r="G2" s="216" t="s">
        <v>138</v>
      </c>
      <c r="H2" s="216" t="s">
        <v>139</v>
      </c>
      <c r="I2" s="216" t="s">
        <v>140</v>
      </c>
      <c r="J2" s="216" t="s">
        <v>141</v>
      </c>
      <c r="K2" s="216" t="s">
        <v>142</v>
      </c>
      <c r="L2" s="216" t="s">
        <v>143</v>
      </c>
      <c r="M2" s="215" t="s">
        <v>144</v>
      </c>
      <c r="N2" s="217" t="s">
        <v>136</v>
      </c>
      <c r="O2" s="216" t="s">
        <v>142</v>
      </c>
      <c r="P2" s="216" t="s">
        <v>145</v>
      </c>
      <c r="Q2" s="216" t="s">
        <v>146</v>
      </c>
      <c r="R2" s="216" t="s">
        <v>147</v>
      </c>
      <c r="S2" s="216" t="s">
        <v>148</v>
      </c>
      <c r="T2" s="216" t="s">
        <v>149</v>
      </c>
      <c r="U2" s="216" t="s">
        <v>144</v>
      </c>
      <c r="V2" s="217" t="s">
        <v>136</v>
      </c>
      <c r="W2" s="216" t="s">
        <v>150</v>
      </c>
      <c r="X2" s="214" t="s">
        <v>144</v>
      </c>
      <c r="Y2" s="216" t="s">
        <v>151</v>
      </c>
      <c r="Z2" s="217" t="s">
        <v>152</v>
      </c>
      <c r="AA2" s="216" t="s">
        <v>153</v>
      </c>
      <c r="AB2" s="216" t="s">
        <v>154</v>
      </c>
      <c r="AC2" s="215" t="s">
        <v>155</v>
      </c>
      <c r="AD2" s="217" t="s">
        <v>137</v>
      </c>
      <c r="AE2" s="216" t="s">
        <v>156</v>
      </c>
      <c r="AF2" s="216" t="s">
        <v>157</v>
      </c>
      <c r="AG2" s="216" t="s">
        <v>158</v>
      </c>
      <c r="AH2" s="216" t="s">
        <v>148</v>
      </c>
      <c r="AI2" s="216" t="s">
        <v>159</v>
      </c>
      <c r="AJ2" s="216" t="s">
        <v>160</v>
      </c>
      <c r="AK2" s="216" t="s">
        <v>161</v>
      </c>
      <c r="AL2" s="216" t="s">
        <v>162</v>
      </c>
      <c r="AM2" s="215" t="s">
        <v>127</v>
      </c>
      <c r="AN2" s="216" t="s">
        <v>163</v>
      </c>
      <c r="AO2" s="216" t="s">
        <v>164</v>
      </c>
      <c r="AP2" s="215" t="s">
        <v>165</v>
      </c>
      <c r="AQ2" s="217" t="s">
        <v>205</v>
      </c>
      <c r="AR2" s="216" t="s">
        <v>206</v>
      </c>
      <c r="AS2" s="216" t="s">
        <v>207</v>
      </c>
      <c r="AT2" s="216" t="s">
        <v>208</v>
      </c>
      <c r="AU2" s="216" t="s">
        <v>166</v>
      </c>
      <c r="AV2" s="216" t="s">
        <v>167</v>
      </c>
      <c r="AW2" s="216" t="s">
        <v>168</v>
      </c>
      <c r="AX2" s="213" t="s">
        <v>169</v>
      </c>
      <c r="AY2" s="217" t="s">
        <v>170</v>
      </c>
      <c r="AZ2" s="216" t="s">
        <v>171</v>
      </c>
      <c r="BA2" s="216" t="s">
        <v>172</v>
      </c>
      <c r="BB2" s="216" t="s">
        <v>173</v>
      </c>
      <c r="BC2" s="216" t="s">
        <v>174</v>
      </c>
      <c r="BD2" s="215" t="s">
        <v>94</v>
      </c>
      <c r="BE2" s="217" t="s">
        <v>175</v>
      </c>
      <c r="BF2" s="216" t="s">
        <v>176</v>
      </c>
      <c r="BG2" s="216" t="s">
        <v>177</v>
      </c>
      <c r="BH2" s="216" t="s">
        <v>178</v>
      </c>
      <c r="BI2" s="216" t="s">
        <v>179</v>
      </c>
      <c r="BJ2" s="215" t="s">
        <v>180</v>
      </c>
      <c r="BK2" s="212" t="s">
        <v>181</v>
      </c>
      <c r="BL2" s="211" t="s">
        <v>182</v>
      </c>
      <c r="BM2" s="215" t="s">
        <v>183</v>
      </c>
      <c r="BN2" s="225" t="s">
        <v>418</v>
      </c>
      <c r="BO2" s="225" t="s">
        <v>419</v>
      </c>
      <c r="BP2" s="225" t="s">
        <v>420</v>
      </c>
      <c r="BQ2" s="225" t="s">
        <v>88</v>
      </c>
    </row>
    <row r="3" spans="1:69" s="210" customFormat="1">
      <c r="A3" s="210">
        <v>1</v>
      </c>
      <c r="B3" s="209">
        <v>2</v>
      </c>
      <c r="C3" s="209">
        <v>3</v>
      </c>
      <c r="D3" s="209">
        <v>4</v>
      </c>
      <c r="E3" s="210">
        <v>5</v>
      </c>
      <c r="F3" s="210">
        <v>6</v>
      </c>
      <c r="G3" s="210">
        <v>7</v>
      </c>
      <c r="H3" s="210">
        <v>8</v>
      </c>
      <c r="I3" s="210">
        <v>9</v>
      </c>
      <c r="J3" s="210">
        <v>10</v>
      </c>
      <c r="K3" s="210">
        <v>11</v>
      </c>
      <c r="L3" s="210">
        <v>12</v>
      </c>
      <c r="M3" s="210">
        <v>13</v>
      </c>
      <c r="N3" s="210">
        <v>14</v>
      </c>
      <c r="O3" s="210">
        <v>15</v>
      </c>
      <c r="P3" s="210">
        <v>16</v>
      </c>
      <c r="Q3" s="210">
        <v>17</v>
      </c>
      <c r="R3" s="210">
        <v>18</v>
      </c>
      <c r="S3" s="210">
        <v>19</v>
      </c>
      <c r="T3" s="210">
        <v>20</v>
      </c>
      <c r="U3" s="210">
        <v>21</v>
      </c>
      <c r="V3" s="210">
        <v>22</v>
      </c>
      <c r="W3" s="210">
        <v>23</v>
      </c>
      <c r="X3" s="210">
        <v>24</v>
      </c>
      <c r="Y3" s="210">
        <v>25</v>
      </c>
      <c r="Z3" s="210">
        <v>26</v>
      </c>
      <c r="AA3" s="210">
        <v>27</v>
      </c>
      <c r="AB3" s="210">
        <v>28</v>
      </c>
      <c r="AC3" s="210">
        <v>29</v>
      </c>
      <c r="AD3" s="210">
        <v>30</v>
      </c>
      <c r="AE3" s="210">
        <v>31</v>
      </c>
      <c r="AF3" s="210">
        <v>32</v>
      </c>
      <c r="AG3" s="210">
        <v>33</v>
      </c>
      <c r="AH3" s="210">
        <v>34</v>
      </c>
      <c r="AI3" s="210">
        <v>35</v>
      </c>
      <c r="AJ3" s="210">
        <v>36</v>
      </c>
      <c r="AK3" s="210">
        <v>37</v>
      </c>
      <c r="AL3" s="210">
        <v>38</v>
      </c>
      <c r="AM3" s="210">
        <v>39</v>
      </c>
      <c r="AN3" s="210">
        <v>40</v>
      </c>
      <c r="AO3" s="210">
        <v>41</v>
      </c>
      <c r="AP3" s="210">
        <v>42</v>
      </c>
      <c r="AQ3" s="210">
        <v>43</v>
      </c>
      <c r="AR3" s="210">
        <v>44</v>
      </c>
      <c r="AS3" s="210">
        <v>45</v>
      </c>
      <c r="AT3" s="210">
        <v>46</v>
      </c>
      <c r="AU3" s="210">
        <v>47</v>
      </c>
      <c r="AV3" s="210">
        <v>48</v>
      </c>
      <c r="AW3" s="210">
        <v>49</v>
      </c>
      <c r="AX3" s="210">
        <v>50</v>
      </c>
      <c r="AY3" s="210">
        <v>51</v>
      </c>
      <c r="AZ3" s="210">
        <v>52</v>
      </c>
      <c r="BA3" s="210">
        <v>53</v>
      </c>
      <c r="BB3" s="210">
        <v>54</v>
      </c>
      <c r="BC3" s="210">
        <v>55</v>
      </c>
      <c r="BD3" s="210">
        <v>56</v>
      </c>
      <c r="BE3" s="210">
        <v>57</v>
      </c>
      <c r="BF3" s="210">
        <v>58</v>
      </c>
      <c r="BG3" s="210">
        <v>59</v>
      </c>
      <c r="BH3" s="210">
        <v>60</v>
      </c>
      <c r="BI3" s="210">
        <v>61</v>
      </c>
      <c r="BJ3" s="210">
        <v>62</v>
      </c>
      <c r="BK3" s="210">
        <v>63</v>
      </c>
      <c r="BL3" s="210">
        <v>64</v>
      </c>
      <c r="BM3" s="210">
        <v>65</v>
      </c>
      <c r="BN3" s="210">
        <v>57</v>
      </c>
      <c r="BO3" s="210">
        <v>58</v>
      </c>
      <c r="BP3" s="210">
        <v>59</v>
      </c>
      <c r="BQ3" s="210">
        <v>60</v>
      </c>
    </row>
    <row r="4" spans="1:69" s="121" customFormat="1">
      <c r="A4" s="118" t="s">
        <v>342</v>
      </c>
      <c r="B4" s="208">
        <v>8.2909152210000007E-3</v>
      </c>
      <c r="C4" s="208">
        <v>8.2909152210000007E-3</v>
      </c>
      <c r="D4" s="123">
        <f>C4-B4</f>
        <v>0</v>
      </c>
      <c r="E4" s="37">
        <v>11454774</v>
      </c>
      <c r="F4" s="37">
        <v>573808</v>
      </c>
      <c r="G4" s="37">
        <v>340296</v>
      </c>
      <c r="H4" s="37" t="s">
        <v>188</v>
      </c>
      <c r="I4" s="37" t="s">
        <v>188</v>
      </c>
      <c r="J4" s="37">
        <v>-488824</v>
      </c>
      <c r="K4" s="37">
        <v>-749162</v>
      </c>
      <c r="L4" s="37">
        <f>SUM(F4:K4)</f>
        <v>-323882</v>
      </c>
      <c r="M4" s="37">
        <v>11130891</v>
      </c>
      <c r="N4" s="121" t="s">
        <v>185</v>
      </c>
      <c r="O4" s="121" t="s">
        <v>184</v>
      </c>
      <c r="P4" s="121" t="s">
        <v>186</v>
      </c>
      <c r="Q4" s="121" t="s">
        <v>185</v>
      </c>
      <c r="R4" s="121" t="s">
        <v>184</v>
      </c>
      <c r="S4" s="121" t="s">
        <v>187</v>
      </c>
      <c r="T4" s="121" t="s">
        <v>184</v>
      </c>
      <c r="U4" s="121" t="s">
        <v>185</v>
      </c>
      <c r="Z4" s="121">
        <v>11903324</v>
      </c>
      <c r="AA4" s="121">
        <v>10406940</v>
      </c>
      <c r="AB4" s="121">
        <v>10020369</v>
      </c>
      <c r="AC4" s="121">
        <v>12433259</v>
      </c>
      <c r="AD4" s="121">
        <v>573808</v>
      </c>
      <c r="AE4" s="121">
        <v>340296</v>
      </c>
      <c r="AF4" s="121" t="s">
        <v>417</v>
      </c>
      <c r="AG4" s="121" t="s">
        <v>417</v>
      </c>
      <c r="AH4" s="121" t="s">
        <v>417</v>
      </c>
      <c r="AI4" s="121" t="s">
        <v>417</v>
      </c>
      <c r="AJ4" s="121" t="s">
        <v>417</v>
      </c>
      <c r="AK4" s="37">
        <v>-61103</v>
      </c>
      <c r="AL4" s="121" t="s">
        <v>417</v>
      </c>
      <c r="AM4" s="37">
        <v>853001</v>
      </c>
      <c r="AN4" s="121" t="s">
        <v>417</v>
      </c>
      <c r="AO4" s="121" t="s">
        <v>417</v>
      </c>
      <c r="AP4" s="121" t="s">
        <v>417</v>
      </c>
      <c r="AQ4" s="121">
        <v>0</v>
      </c>
      <c r="AR4" s="121">
        <v>0</v>
      </c>
      <c r="AS4" s="121">
        <v>0</v>
      </c>
      <c r="AT4" s="37">
        <v>-427721</v>
      </c>
      <c r="AU4" s="121">
        <v>0</v>
      </c>
      <c r="AV4" s="121">
        <v>0</v>
      </c>
      <c r="AW4" s="121">
        <v>0</v>
      </c>
      <c r="AY4" s="37">
        <v>-61103</v>
      </c>
      <c r="AZ4" s="37">
        <v>-61103</v>
      </c>
      <c r="BA4" s="37">
        <v>-61103</v>
      </c>
      <c r="BB4" s="37">
        <v>-61103</v>
      </c>
      <c r="BC4" s="37">
        <v>-61103</v>
      </c>
      <c r="BD4" s="37">
        <v>-122206</v>
      </c>
      <c r="BE4" s="121" t="s">
        <v>189</v>
      </c>
      <c r="BF4" s="121" t="s">
        <v>189</v>
      </c>
      <c r="BG4" s="121" t="s">
        <v>189</v>
      </c>
      <c r="BH4" s="121" t="s">
        <v>189</v>
      </c>
      <c r="BI4" s="121" t="s">
        <v>189</v>
      </c>
      <c r="BJ4" s="121" t="s">
        <v>189</v>
      </c>
      <c r="BK4" s="121" t="s">
        <v>189</v>
      </c>
      <c r="BL4" s="121" t="s">
        <v>189</v>
      </c>
      <c r="BM4" s="121" t="s">
        <v>189</v>
      </c>
      <c r="BN4" s="37">
        <v>31</v>
      </c>
      <c r="BO4" s="37">
        <v>0</v>
      </c>
      <c r="BP4" s="37">
        <v>726</v>
      </c>
      <c r="BQ4" s="37">
        <f>BN4+BO4+BP4</f>
        <v>757</v>
      </c>
    </row>
    <row r="5" spans="1:69">
      <c r="A5" s="118" t="s">
        <v>348</v>
      </c>
      <c r="B5" s="208">
        <v>5.4027159709999998E-3</v>
      </c>
      <c r="C5" s="208">
        <v>5.4027159709999998E-3</v>
      </c>
      <c r="D5" s="123">
        <f t="shared" ref="D5:D54" si="0">C5-B5</f>
        <v>0</v>
      </c>
      <c r="E5" s="37">
        <v>7464422</v>
      </c>
      <c r="F5" s="37">
        <v>373918</v>
      </c>
      <c r="G5" s="37">
        <v>221751</v>
      </c>
      <c r="H5" s="37" t="s">
        <v>188</v>
      </c>
      <c r="I5" s="37" t="s">
        <v>188</v>
      </c>
      <c r="J5" s="37">
        <v>-318537</v>
      </c>
      <c r="K5" s="37">
        <v>-488186</v>
      </c>
      <c r="L5" s="37">
        <f t="shared" ref="L5:L54" si="1">SUM(F5:K5)</f>
        <v>-211054</v>
      </c>
      <c r="M5" s="37">
        <v>7253366</v>
      </c>
      <c r="N5" s="225" t="s">
        <v>185</v>
      </c>
      <c r="O5" s="225" t="s">
        <v>184</v>
      </c>
      <c r="P5" s="225" t="s">
        <v>186</v>
      </c>
      <c r="Q5" s="225" t="s">
        <v>185</v>
      </c>
      <c r="R5" s="225" t="s">
        <v>184</v>
      </c>
      <c r="S5" s="225" t="s">
        <v>187</v>
      </c>
      <c r="T5" s="225" t="s">
        <v>184</v>
      </c>
      <c r="U5" s="225" t="s">
        <v>185</v>
      </c>
      <c r="V5" s="207"/>
      <c r="W5" s="207"/>
      <c r="X5" s="207"/>
      <c r="Z5" s="207">
        <v>7756717</v>
      </c>
      <c r="AA5" s="207">
        <v>6781609</v>
      </c>
      <c r="AB5" s="207">
        <v>6529702</v>
      </c>
      <c r="AC5" s="207">
        <v>8102045</v>
      </c>
      <c r="AD5" s="207">
        <v>373918</v>
      </c>
      <c r="AE5" s="207">
        <v>221751</v>
      </c>
      <c r="AF5" s="121" t="s">
        <v>417</v>
      </c>
      <c r="AG5" s="121" t="s">
        <v>417</v>
      </c>
      <c r="AH5" s="121" t="s">
        <v>417</v>
      </c>
      <c r="AI5" s="121" t="s">
        <v>417</v>
      </c>
      <c r="AJ5" s="121" t="s">
        <v>417</v>
      </c>
      <c r="AK5" s="37">
        <v>-39817</v>
      </c>
      <c r="AL5" s="121" t="s">
        <v>417</v>
      </c>
      <c r="AM5" s="37">
        <v>555852</v>
      </c>
      <c r="AN5" s="121" t="s">
        <v>417</v>
      </c>
      <c r="AO5" s="121" t="s">
        <v>417</v>
      </c>
      <c r="AP5" s="121" t="s">
        <v>417</v>
      </c>
      <c r="AQ5" s="121">
        <v>0</v>
      </c>
      <c r="AR5" s="121">
        <v>0</v>
      </c>
      <c r="AS5" s="121">
        <v>0</v>
      </c>
      <c r="AT5" s="37">
        <v>-278720</v>
      </c>
      <c r="AU5" s="121">
        <v>0</v>
      </c>
      <c r="AV5" s="121">
        <v>0</v>
      </c>
      <c r="AW5" s="121">
        <v>0</v>
      </c>
      <c r="AY5" s="37">
        <v>-39817</v>
      </c>
      <c r="AZ5" s="37">
        <v>-39817</v>
      </c>
      <c r="BA5" s="37">
        <v>-39817</v>
      </c>
      <c r="BB5" s="37">
        <v>-39817</v>
      </c>
      <c r="BC5" s="37">
        <v>-39817</v>
      </c>
      <c r="BD5" s="37">
        <v>-79635</v>
      </c>
      <c r="BE5" s="121" t="s">
        <v>189</v>
      </c>
      <c r="BF5" s="121" t="s">
        <v>189</v>
      </c>
      <c r="BG5" s="121" t="s">
        <v>189</v>
      </c>
      <c r="BH5" s="121" t="s">
        <v>189</v>
      </c>
      <c r="BI5" s="121" t="s">
        <v>189</v>
      </c>
      <c r="BJ5" s="121" t="s">
        <v>189</v>
      </c>
      <c r="BK5" s="121" t="s">
        <v>189</v>
      </c>
      <c r="BL5" s="121" t="s">
        <v>189</v>
      </c>
      <c r="BM5" s="121" t="s">
        <v>189</v>
      </c>
      <c r="BN5" s="37">
        <v>27</v>
      </c>
      <c r="BO5" s="37">
        <v>0</v>
      </c>
      <c r="BP5" s="37">
        <v>462</v>
      </c>
      <c r="BQ5" s="37">
        <f t="shared" ref="BQ5:BQ54" si="2">BN5+BO5+BP5</f>
        <v>489</v>
      </c>
    </row>
    <row r="6" spans="1:69">
      <c r="A6" s="118" t="s">
        <v>349</v>
      </c>
      <c r="B6" s="208">
        <v>2.3461724739999999E-3</v>
      </c>
      <c r="C6" s="208">
        <v>2.3461724739999999E-3</v>
      </c>
      <c r="D6" s="123">
        <f t="shared" si="0"/>
        <v>0</v>
      </c>
      <c r="E6" s="37">
        <v>3241485</v>
      </c>
      <c r="F6" s="37">
        <v>162377</v>
      </c>
      <c r="G6" s="37">
        <v>96297</v>
      </c>
      <c r="H6" s="37" t="s">
        <v>188</v>
      </c>
      <c r="I6" s="37" t="s">
        <v>188</v>
      </c>
      <c r="J6" s="37">
        <v>-138328</v>
      </c>
      <c r="K6" s="37">
        <v>-211999</v>
      </c>
      <c r="L6" s="37">
        <f t="shared" si="1"/>
        <v>-91653</v>
      </c>
      <c r="M6" s="37">
        <v>3149832</v>
      </c>
      <c r="Z6" s="204">
        <v>3368416</v>
      </c>
      <c r="AA6" s="204">
        <v>2944968</v>
      </c>
      <c r="AB6" s="204">
        <v>2835575</v>
      </c>
      <c r="AC6" s="204">
        <v>3518378</v>
      </c>
      <c r="AD6" s="204">
        <v>162377</v>
      </c>
      <c r="AE6" s="204">
        <v>96297</v>
      </c>
      <c r="AF6" s="121" t="s">
        <v>417</v>
      </c>
      <c r="AG6" s="121" t="s">
        <v>417</v>
      </c>
      <c r="AH6" s="121" t="s">
        <v>417</v>
      </c>
      <c r="AI6" s="121" t="s">
        <v>417</v>
      </c>
      <c r="AJ6" s="121" t="s">
        <v>417</v>
      </c>
      <c r="AK6" s="37">
        <v>-17291</v>
      </c>
      <c r="AL6" s="121" t="s">
        <v>417</v>
      </c>
      <c r="AM6" s="37">
        <v>241383</v>
      </c>
      <c r="AN6" s="121" t="s">
        <v>417</v>
      </c>
      <c r="AO6" s="121" t="s">
        <v>417</v>
      </c>
      <c r="AP6" s="121" t="s">
        <v>417</v>
      </c>
      <c r="AQ6" s="121">
        <v>0</v>
      </c>
      <c r="AR6" s="121">
        <v>0</v>
      </c>
      <c r="AS6" s="121">
        <v>0</v>
      </c>
      <c r="AT6" s="37">
        <v>-121037</v>
      </c>
      <c r="AU6" s="121">
        <v>0</v>
      </c>
      <c r="AV6" s="121">
        <v>0</v>
      </c>
      <c r="AW6" s="121">
        <v>0</v>
      </c>
      <c r="AY6" s="37">
        <v>-17291</v>
      </c>
      <c r="AZ6" s="37">
        <v>-17291</v>
      </c>
      <c r="BA6" s="37">
        <v>-17291</v>
      </c>
      <c r="BB6" s="37">
        <v>-17291</v>
      </c>
      <c r="BC6" s="37">
        <v>-17291</v>
      </c>
      <c r="BD6" s="37">
        <v>-34582</v>
      </c>
      <c r="BE6" s="121" t="s">
        <v>189</v>
      </c>
      <c r="BF6" s="121" t="s">
        <v>189</v>
      </c>
      <c r="BG6" s="121" t="s">
        <v>189</v>
      </c>
      <c r="BH6" s="121" t="s">
        <v>189</v>
      </c>
      <c r="BI6" s="121" t="s">
        <v>189</v>
      </c>
      <c r="BJ6" s="121" t="s">
        <v>189</v>
      </c>
      <c r="BK6" s="121" t="s">
        <v>189</v>
      </c>
      <c r="BL6" s="121" t="s">
        <v>189</v>
      </c>
      <c r="BM6" s="121" t="s">
        <v>189</v>
      </c>
      <c r="BN6" s="37">
        <v>14</v>
      </c>
      <c r="BO6" s="37">
        <v>0</v>
      </c>
      <c r="BP6" s="37">
        <v>157</v>
      </c>
      <c r="BQ6" s="37">
        <f t="shared" si="2"/>
        <v>171</v>
      </c>
    </row>
    <row r="7" spans="1:69">
      <c r="A7" s="118" t="s">
        <v>350</v>
      </c>
      <c r="B7" s="208">
        <v>2.8629650059999998E-3</v>
      </c>
      <c r="C7" s="208">
        <v>2.8629650059999998E-3</v>
      </c>
      <c r="D7" s="123">
        <f t="shared" si="0"/>
        <v>0</v>
      </c>
      <c r="E7" s="37">
        <v>3955488</v>
      </c>
      <c r="F7" s="37">
        <v>198144</v>
      </c>
      <c r="G7" s="37">
        <v>117509</v>
      </c>
      <c r="H7" s="37" t="s">
        <v>188</v>
      </c>
      <c r="I7" s="37" t="s">
        <v>188</v>
      </c>
      <c r="J7" s="37">
        <v>-168800</v>
      </c>
      <c r="K7" s="37">
        <v>-258696</v>
      </c>
      <c r="L7" s="37">
        <f t="shared" si="1"/>
        <v>-111843</v>
      </c>
      <c r="M7" s="37">
        <v>3843647</v>
      </c>
      <c r="Z7" s="204">
        <v>4110379</v>
      </c>
      <c r="AA7" s="204">
        <v>3593657</v>
      </c>
      <c r="AB7" s="204">
        <v>3460169</v>
      </c>
      <c r="AC7" s="204">
        <v>4293372</v>
      </c>
      <c r="AD7" s="204">
        <v>198144</v>
      </c>
      <c r="AE7" s="204">
        <v>117509</v>
      </c>
      <c r="AF7" s="121" t="s">
        <v>417</v>
      </c>
      <c r="AG7" s="121" t="s">
        <v>417</v>
      </c>
      <c r="AH7" s="121" t="s">
        <v>417</v>
      </c>
      <c r="AI7" s="121" t="s">
        <v>417</v>
      </c>
      <c r="AJ7" s="121" t="s">
        <v>417</v>
      </c>
      <c r="AK7" s="37">
        <v>-21100</v>
      </c>
      <c r="AL7" s="121" t="s">
        <v>417</v>
      </c>
      <c r="AM7" s="37">
        <v>294553</v>
      </c>
      <c r="AN7" s="121" t="s">
        <v>417</v>
      </c>
      <c r="AO7" s="121" t="s">
        <v>417</v>
      </c>
      <c r="AP7" s="121" t="s">
        <v>417</v>
      </c>
      <c r="AQ7" s="121">
        <v>0</v>
      </c>
      <c r="AR7" s="121">
        <v>0</v>
      </c>
      <c r="AS7" s="121">
        <v>0</v>
      </c>
      <c r="AT7" s="37">
        <v>-147700</v>
      </c>
      <c r="AU7" s="121">
        <v>0</v>
      </c>
      <c r="AV7" s="121">
        <v>0</v>
      </c>
      <c r="AW7" s="121">
        <v>0</v>
      </c>
      <c r="AY7" s="37">
        <v>-21100</v>
      </c>
      <c r="AZ7" s="37">
        <v>-21100</v>
      </c>
      <c r="BA7" s="37">
        <v>-21100</v>
      </c>
      <c r="BB7" s="37">
        <v>-21100</v>
      </c>
      <c r="BC7" s="37">
        <v>-21100</v>
      </c>
      <c r="BD7" s="37">
        <v>-42200</v>
      </c>
      <c r="BE7" s="121" t="s">
        <v>189</v>
      </c>
      <c r="BF7" s="121" t="s">
        <v>189</v>
      </c>
      <c r="BG7" s="121" t="s">
        <v>189</v>
      </c>
      <c r="BH7" s="121" t="s">
        <v>189</v>
      </c>
      <c r="BI7" s="121" t="s">
        <v>189</v>
      </c>
      <c r="BJ7" s="121" t="s">
        <v>189</v>
      </c>
      <c r="BK7" s="121" t="s">
        <v>189</v>
      </c>
      <c r="BL7" s="121" t="s">
        <v>189</v>
      </c>
      <c r="BM7" s="121" t="s">
        <v>189</v>
      </c>
      <c r="BN7" s="37">
        <v>16</v>
      </c>
      <c r="BO7" s="37">
        <v>0</v>
      </c>
      <c r="BP7" s="37">
        <v>203</v>
      </c>
      <c r="BQ7" s="37">
        <f t="shared" si="2"/>
        <v>219</v>
      </c>
    </row>
    <row r="8" spans="1:69">
      <c r="A8" s="118" t="s">
        <v>351</v>
      </c>
      <c r="B8" s="208">
        <v>2.1272681209999998E-3</v>
      </c>
      <c r="C8" s="208">
        <v>2.1272681209999998E-3</v>
      </c>
      <c r="D8" s="123">
        <f t="shared" si="0"/>
        <v>0</v>
      </c>
      <c r="E8" s="37">
        <v>2939045</v>
      </c>
      <c r="F8" s="37">
        <v>147227</v>
      </c>
      <c r="G8" s="37">
        <v>87313</v>
      </c>
      <c r="H8" s="37" t="s">
        <v>188</v>
      </c>
      <c r="I8" s="37" t="s">
        <v>188</v>
      </c>
      <c r="J8" s="37">
        <v>-125423</v>
      </c>
      <c r="K8" s="37">
        <v>-192219</v>
      </c>
      <c r="L8" s="37">
        <f t="shared" si="1"/>
        <v>-83102</v>
      </c>
      <c r="M8" s="37">
        <v>2855944</v>
      </c>
      <c r="Z8" s="204">
        <v>3054134</v>
      </c>
      <c r="AA8" s="204">
        <v>2670194</v>
      </c>
      <c r="AB8" s="204">
        <v>2571008</v>
      </c>
      <c r="AC8" s="204">
        <v>3190103</v>
      </c>
      <c r="AD8" s="204">
        <v>147227</v>
      </c>
      <c r="AE8" s="204">
        <v>87313</v>
      </c>
      <c r="AF8" s="121" t="s">
        <v>417</v>
      </c>
      <c r="AG8" s="121" t="s">
        <v>417</v>
      </c>
      <c r="AH8" s="121" t="s">
        <v>417</v>
      </c>
      <c r="AI8" s="121" t="s">
        <v>417</v>
      </c>
      <c r="AJ8" s="121" t="s">
        <v>417</v>
      </c>
      <c r="AK8" s="37">
        <v>-15678</v>
      </c>
      <c r="AL8" s="121" t="s">
        <v>417</v>
      </c>
      <c r="AM8" s="37">
        <v>218862</v>
      </c>
      <c r="AN8" s="121" t="s">
        <v>417</v>
      </c>
      <c r="AO8" s="121" t="s">
        <v>417</v>
      </c>
      <c r="AP8" s="121" t="s">
        <v>417</v>
      </c>
      <c r="AQ8" s="121">
        <v>0</v>
      </c>
      <c r="AR8" s="121">
        <v>0</v>
      </c>
      <c r="AS8" s="121">
        <v>0</v>
      </c>
      <c r="AT8" s="37">
        <v>-109745</v>
      </c>
      <c r="AU8" s="121">
        <v>0</v>
      </c>
      <c r="AV8" s="121">
        <v>0</v>
      </c>
      <c r="AW8" s="121">
        <v>0</v>
      </c>
      <c r="AY8" s="37">
        <v>-15678</v>
      </c>
      <c r="AZ8" s="37">
        <v>-15678</v>
      </c>
      <c r="BA8" s="37">
        <v>-15678</v>
      </c>
      <c r="BB8" s="37">
        <v>-15678</v>
      </c>
      <c r="BC8" s="37">
        <v>-15678</v>
      </c>
      <c r="BD8" s="37">
        <v>-31355</v>
      </c>
      <c r="BE8" s="121" t="s">
        <v>189</v>
      </c>
      <c r="BF8" s="121" t="s">
        <v>189</v>
      </c>
      <c r="BG8" s="121" t="s">
        <v>189</v>
      </c>
      <c r="BH8" s="121" t="s">
        <v>189</v>
      </c>
      <c r="BI8" s="121" t="s">
        <v>189</v>
      </c>
      <c r="BJ8" s="121" t="s">
        <v>189</v>
      </c>
      <c r="BK8" s="121" t="s">
        <v>189</v>
      </c>
      <c r="BL8" s="121" t="s">
        <v>189</v>
      </c>
      <c r="BM8" s="121" t="s">
        <v>189</v>
      </c>
      <c r="BN8" s="37">
        <v>13</v>
      </c>
      <c r="BO8" s="37">
        <v>0</v>
      </c>
      <c r="BP8" s="37">
        <v>168</v>
      </c>
      <c r="BQ8" s="37">
        <f t="shared" si="2"/>
        <v>181</v>
      </c>
    </row>
    <row r="9" spans="1:69">
      <c r="A9" s="118" t="s">
        <v>343</v>
      </c>
      <c r="B9" s="208">
        <v>2.0568595281999998E-2</v>
      </c>
      <c r="C9" s="208">
        <v>2.0568595281999998E-2</v>
      </c>
      <c r="D9" s="123">
        <f t="shared" si="0"/>
        <v>0</v>
      </c>
      <c r="E9" s="37">
        <v>28417683</v>
      </c>
      <c r="F9" s="37">
        <v>1423537</v>
      </c>
      <c r="G9" s="37">
        <v>844228</v>
      </c>
      <c r="H9" s="37" t="s">
        <v>188</v>
      </c>
      <c r="I9" s="37" t="s">
        <v>188</v>
      </c>
      <c r="J9" s="37">
        <v>-1212705</v>
      </c>
      <c r="K9" s="37">
        <v>-1858565</v>
      </c>
      <c r="L9" s="37">
        <f t="shared" si="1"/>
        <v>-803505</v>
      </c>
      <c r="M9" s="37">
        <v>27614176</v>
      </c>
      <c r="Z9" s="204">
        <v>29530474</v>
      </c>
      <c r="AA9" s="204">
        <v>25818156</v>
      </c>
      <c r="AB9" s="204">
        <v>24859128</v>
      </c>
      <c r="AC9" s="204">
        <v>30845168</v>
      </c>
      <c r="AD9" s="204">
        <v>1423537</v>
      </c>
      <c r="AE9" s="204">
        <v>844228</v>
      </c>
      <c r="AF9" s="121" t="s">
        <v>417</v>
      </c>
      <c r="AG9" s="121" t="s">
        <v>417</v>
      </c>
      <c r="AH9" s="121" t="s">
        <v>417</v>
      </c>
      <c r="AI9" s="121" t="s">
        <v>417</v>
      </c>
      <c r="AJ9" s="121" t="s">
        <v>417</v>
      </c>
      <c r="AK9" s="37">
        <v>-151588</v>
      </c>
      <c r="AL9" s="121" t="s">
        <v>417</v>
      </c>
      <c r="AM9" s="37">
        <v>2116177</v>
      </c>
      <c r="AN9" s="121" t="s">
        <v>417</v>
      </c>
      <c r="AO9" s="121" t="s">
        <v>417</v>
      </c>
      <c r="AP9" s="121" t="s">
        <v>417</v>
      </c>
      <c r="AQ9" s="121">
        <v>0</v>
      </c>
      <c r="AR9" s="121">
        <v>0</v>
      </c>
      <c r="AS9" s="121">
        <v>0</v>
      </c>
      <c r="AT9" s="37">
        <v>-1061117</v>
      </c>
      <c r="AU9" s="121">
        <v>0</v>
      </c>
      <c r="AV9" s="121">
        <v>0</v>
      </c>
      <c r="AW9" s="121">
        <v>0</v>
      </c>
      <c r="AY9" s="37">
        <v>-151588</v>
      </c>
      <c r="AZ9" s="37">
        <v>-151588</v>
      </c>
      <c r="BA9" s="37">
        <v>-151588</v>
      </c>
      <c r="BB9" s="37">
        <v>-151588</v>
      </c>
      <c r="BC9" s="37">
        <v>-151588</v>
      </c>
      <c r="BD9" s="37">
        <v>-303177</v>
      </c>
      <c r="BE9" s="121" t="s">
        <v>189</v>
      </c>
      <c r="BF9" s="121" t="s">
        <v>189</v>
      </c>
      <c r="BG9" s="121" t="s">
        <v>189</v>
      </c>
      <c r="BH9" s="121" t="s">
        <v>189</v>
      </c>
      <c r="BI9" s="121" t="s">
        <v>189</v>
      </c>
      <c r="BJ9" s="121" t="s">
        <v>189</v>
      </c>
      <c r="BK9" s="121" t="s">
        <v>189</v>
      </c>
      <c r="BL9" s="121" t="s">
        <v>189</v>
      </c>
      <c r="BM9" s="121" t="s">
        <v>189</v>
      </c>
      <c r="BN9" s="37">
        <v>122</v>
      </c>
      <c r="BO9" s="37">
        <v>0</v>
      </c>
      <c r="BP9" s="37">
        <v>1787</v>
      </c>
      <c r="BQ9" s="37">
        <f t="shared" si="2"/>
        <v>1909</v>
      </c>
    </row>
    <row r="10" spans="1:69">
      <c r="A10" s="118" t="s">
        <v>352</v>
      </c>
      <c r="B10" s="208">
        <v>3.4900059660000001E-3</v>
      </c>
      <c r="C10" s="208">
        <v>3.4900059660000001E-3</v>
      </c>
      <c r="D10" s="123">
        <f t="shared" si="0"/>
        <v>0</v>
      </c>
      <c r="E10" s="37">
        <v>4821811</v>
      </c>
      <c r="F10" s="37">
        <v>241541</v>
      </c>
      <c r="G10" s="37">
        <v>143245</v>
      </c>
      <c r="H10" s="37" t="s">
        <v>188</v>
      </c>
      <c r="I10" s="37" t="s">
        <v>188</v>
      </c>
      <c r="J10" s="37">
        <v>-205768</v>
      </c>
      <c r="K10" s="37">
        <v>-315355</v>
      </c>
      <c r="L10" s="37">
        <f t="shared" si="1"/>
        <v>-136337</v>
      </c>
      <c r="M10" s="37">
        <v>4685475</v>
      </c>
      <c r="Z10" s="204">
        <v>5010626</v>
      </c>
      <c r="AA10" s="204">
        <v>4380733</v>
      </c>
      <c r="AB10" s="204">
        <v>4218008</v>
      </c>
      <c r="AC10" s="204">
        <v>5233698</v>
      </c>
      <c r="AD10" s="204">
        <v>241541</v>
      </c>
      <c r="AE10" s="204">
        <v>143245</v>
      </c>
      <c r="AF10" s="121" t="s">
        <v>417</v>
      </c>
      <c r="AG10" s="121" t="s">
        <v>417</v>
      </c>
      <c r="AH10" s="121" t="s">
        <v>417</v>
      </c>
      <c r="AI10" s="121" t="s">
        <v>417</v>
      </c>
      <c r="AJ10" s="121" t="s">
        <v>417</v>
      </c>
      <c r="AK10" s="37">
        <v>-25721</v>
      </c>
      <c r="AL10" s="121" t="s">
        <v>417</v>
      </c>
      <c r="AM10" s="37">
        <v>359065</v>
      </c>
      <c r="AN10" s="121" t="s">
        <v>417</v>
      </c>
      <c r="AO10" s="121" t="s">
        <v>417</v>
      </c>
      <c r="AP10" s="121" t="s">
        <v>417</v>
      </c>
      <c r="AQ10" s="121">
        <v>0</v>
      </c>
      <c r="AR10" s="121">
        <v>0</v>
      </c>
      <c r="AS10" s="121">
        <v>0</v>
      </c>
      <c r="AT10" s="37">
        <v>-180047</v>
      </c>
      <c r="AU10" s="121">
        <v>0</v>
      </c>
      <c r="AV10" s="121">
        <v>0</v>
      </c>
      <c r="AW10" s="121">
        <v>0</v>
      </c>
      <c r="AY10" s="37">
        <v>-25721</v>
      </c>
      <c r="AZ10" s="37">
        <v>-25721</v>
      </c>
      <c r="BA10" s="37">
        <v>-25721</v>
      </c>
      <c r="BB10" s="37">
        <v>-25721</v>
      </c>
      <c r="BC10" s="37">
        <v>-25721</v>
      </c>
      <c r="BD10" s="37">
        <v>-51442</v>
      </c>
      <c r="BE10" s="121" t="s">
        <v>189</v>
      </c>
      <c r="BF10" s="121" t="s">
        <v>189</v>
      </c>
      <c r="BG10" s="121" t="s">
        <v>189</v>
      </c>
      <c r="BH10" s="121" t="s">
        <v>189</v>
      </c>
      <c r="BI10" s="121" t="s">
        <v>189</v>
      </c>
      <c r="BJ10" s="121" t="s">
        <v>189</v>
      </c>
      <c r="BK10" s="121" t="s">
        <v>189</v>
      </c>
      <c r="BL10" s="121" t="s">
        <v>189</v>
      </c>
      <c r="BM10" s="121" t="s">
        <v>189</v>
      </c>
      <c r="BN10" s="37">
        <v>20</v>
      </c>
      <c r="BO10" s="37">
        <v>0</v>
      </c>
      <c r="BP10" s="37">
        <v>197</v>
      </c>
      <c r="BQ10" s="37">
        <f t="shared" si="2"/>
        <v>217</v>
      </c>
    </row>
    <row r="11" spans="1:69">
      <c r="A11" s="118" t="s">
        <v>344</v>
      </c>
      <c r="B11" s="208">
        <v>2.0772441619E-2</v>
      </c>
      <c r="C11" s="208">
        <v>2.0772441619E-2</v>
      </c>
      <c r="D11" s="123">
        <f t="shared" si="0"/>
        <v>0</v>
      </c>
      <c r="E11" s="37">
        <v>28699318</v>
      </c>
      <c r="F11" s="37">
        <v>1437645</v>
      </c>
      <c r="G11" s="37">
        <v>852595</v>
      </c>
      <c r="H11" s="37" t="s">
        <v>188</v>
      </c>
      <c r="I11" s="37" t="s">
        <v>188</v>
      </c>
      <c r="J11" s="37">
        <v>-1224728</v>
      </c>
      <c r="K11" s="37">
        <v>-1876984</v>
      </c>
      <c r="L11" s="37">
        <f t="shared" si="1"/>
        <v>-811472</v>
      </c>
      <c r="M11" s="37">
        <v>27887848</v>
      </c>
      <c r="Z11" s="204">
        <v>29823138</v>
      </c>
      <c r="AA11" s="204">
        <v>26074029</v>
      </c>
      <c r="AB11" s="204">
        <v>25105496</v>
      </c>
      <c r="AC11" s="204">
        <v>31150861</v>
      </c>
      <c r="AD11" s="204">
        <v>1437645</v>
      </c>
      <c r="AE11" s="204">
        <v>852595</v>
      </c>
      <c r="AF11" s="121" t="s">
        <v>417</v>
      </c>
      <c r="AG11" s="121" t="s">
        <v>417</v>
      </c>
      <c r="AH11" s="121" t="s">
        <v>417</v>
      </c>
      <c r="AI11" s="121" t="s">
        <v>417</v>
      </c>
      <c r="AJ11" s="121" t="s">
        <v>417</v>
      </c>
      <c r="AK11" s="37">
        <v>-153091</v>
      </c>
      <c r="AL11" s="121" t="s">
        <v>417</v>
      </c>
      <c r="AM11" s="37">
        <v>2137149</v>
      </c>
      <c r="AN11" s="121" t="s">
        <v>417</v>
      </c>
      <c r="AO11" s="121" t="s">
        <v>417</v>
      </c>
      <c r="AP11" s="121" t="s">
        <v>417</v>
      </c>
      <c r="AQ11" s="121">
        <v>0</v>
      </c>
      <c r="AR11" s="121">
        <v>0</v>
      </c>
      <c r="AS11" s="121">
        <v>0</v>
      </c>
      <c r="AT11" s="37">
        <v>-1071637</v>
      </c>
      <c r="AU11" s="121">
        <v>0</v>
      </c>
      <c r="AV11" s="121">
        <v>0</v>
      </c>
      <c r="AW11" s="121">
        <v>0</v>
      </c>
      <c r="AY11" s="37">
        <v>-153091</v>
      </c>
      <c r="AZ11" s="37">
        <v>-153091</v>
      </c>
      <c r="BA11" s="37">
        <v>-153091</v>
      </c>
      <c r="BB11" s="37">
        <v>-153091</v>
      </c>
      <c r="BC11" s="37">
        <v>-153091</v>
      </c>
      <c r="BD11" s="37">
        <v>-306182</v>
      </c>
      <c r="BE11" s="121" t="s">
        <v>189</v>
      </c>
      <c r="BF11" s="121" t="s">
        <v>189</v>
      </c>
      <c r="BG11" s="121" t="s">
        <v>189</v>
      </c>
      <c r="BH11" s="121" t="s">
        <v>189</v>
      </c>
      <c r="BI11" s="121" t="s">
        <v>189</v>
      </c>
      <c r="BJ11" s="121" t="s">
        <v>189</v>
      </c>
      <c r="BK11" s="121" t="s">
        <v>189</v>
      </c>
      <c r="BL11" s="121" t="s">
        <v>189</v>
      </c>
      <c r="BM11" s="121" t="s">
        <v>189</v>
      </c>
      <c r="BN11" s="37">
        <v>84</v>
      </c>
      <c r="BO11" s="37">
        <v>0</v>
      </c>
      <c r="BP11" s="37">
        <v>1683</v>
      </c>
      <c r="BQ11" s="37">
        <f t="shared" si="2"/>
        <v>1767</v>
      </c>
    </row>
    <row r="12" spans="1:69">
      <c r="A12" s="118" t="s">
        <v>353</v>
      </c>
      <c r="B12" s="208">
        <v>2.3399812270000001E-3</v>
      </c>
      <c r="C12" s="208">
        <v>2.3399812270000001E-3</v>
      </c>
      <c r="D12" s="123">
        <f t="shared" si="0"/>
        <v>0</v>
      </c>
      <c r="E12" s="37">
        <v>3232931</v>
      </c>
      <c r="F12" s="37">
        <v>161948</v>
      </c>
      <c r="G12" s="37">
        <v>96043</v>
      </c>
      <c r="H12" s="37" t="s">
        <v>188</v>
      </c>
      <c r="I12" s="37" t="s">
        <v>188</v>
      </c>
      <c r="J12" s="37">
        <v>-137961</v>
      </c>
      <c r="K12" s="37">
        <v>-211439</v>
      </c>
      <c r="L12" s="37">
        <f t="shared" si="1"/>
        <v>-91409</v>
      </c>
      <c r="M12" s="37">
        <v>3141520</v>
      </c>
      <c r="Z12" s="204">
        <v>3359527</v>
      </c>
      <c r="AA12" s="204">
        <v>2937196</v>
      </c>
      <c r="AB12" s="204">
        <v>2828093</v>
      </c>
      <c r="AC12" s="204">
        <v>3509093</v>
      </c>
      <c r="AD12" s="204">
        <v>161948</v>
      </c>
      <c r="AE12" s="204">
        <v>96043</v>
      </c>
      <c r="AF12" s="121" t="s">
        <v>417</v>
      </c>
      <c r="AG12" s="121" t="s">
        <v>417</v>
      </c>
      <c r="AH12" s="121" t="s">
        <v>417</v>
      </c>
      <c r="AI12" s="121" t="s">
        <v>417</v>
      </c>
      <c r="AJ12" s="121" t="s">
        <v>417</v>
      </c>
      <c r="AK12" s="37">
        <v>-17245</v>
      </c>
      <c r="AL12" s="121" t="s">
        <v>417</v>
      </c>
      <c r="AM12" s="37">
        <v>240746</v>
      </c>
      <c r="AN12" s="121" t="s">
        <v>417</v>
      </c>
      <c r="AO12" s="121" t="s">
        <v>417</v>
      </c>
      <c r="AP12" s="121" t="s">
        <v>417</v>
      </c>
      <c r="AQ12" s="121">
        <v>0</v>
      </c>
      <c r="AR12" s="121">
        <v>0</v>
      </c>
      <c r="AS12" s="121">
        <v>0</v>
      </c>
      <c r="AT12" s="37">
        <v>-120716</v>
      </c>
      <c r="AU12" s="121">
        <v>0</v>
      </c>
      <c r="AV12" s="121">
        <v>0</v>
      </c>
      <c r="AW12" s="121">
        <v>0</v>
      </c>
      <c r="AY12" s="37">
        <v>-17245</v>
      </c>
      <c r="AZ12" s="37">
        <v>-17245</v>
      </c>
      <c r="BA12" s="37">
        <v>-17245</v>
      </c>
      <c r="BB12" s="37">
        <v>-17245</v>
      </c>
      <c r="BC12" s="37">
        <v>-17245</v>
      </c>
      <c r="BD12" s="37">
        <v>-34491</v>
      </c>
      <c r="BE12" s="121" t="s">
        <v>189</v>
      </c>
      <c r="BF12" s="121" t="s">
        <v>189</v>
      </c>
      <c r="BG12" s="121" t="s">
        <v>189</v>
      </c>
      <c r="BH12" s="121" t="s">
        <v>189</v>
      </c>
      <c r="BI12" s="121" t="s">
        <v>189</v>
      </c>
      <c r="BJ12" s="121" t="s">
        <v>189</v>
      </c>
      <c r="BK12" s="121" t="s">
        <v>189</v>
      </c>
      <c r="BL12" s="121" t="s">
        <v>189</v>
      </c>
      <c r="BM12" s="121" t="s">
        <v>189</v>
      </c>
      <c r="BN12" s="37">
        <v>19</v>
      </c>
      <c r="BO12" s="37">
        <v>0</v>
      </c>
      <c r="BP12" s="37">
        <v>186</v>
      </c>
      <c r="BQ12" s="37">
        <f t="shared" si="2"/>
        <v>205</v>
      </c>
    </row>
    <row r="13" spans="1:69">
      <c r="A13" s="118" t="s">
        <v>354</v>
      </c>
      <c r="B13" s="208">
        <v>2.8536274859999999E-3</v>
      </c>
      <c r="C13" s="208">
        <v>2.8536274859999999E-3</v>
      </c>
      <c r="D13" s="123">
        <f t="shared" si="0"/>
        <v>0</v>
      </c>
      <c r="E13" s="37">
        <v>3942587</v>
      </c>
      <c r="F13" s="37">
        <v>197497</v>
      </c>
      <c r="G13" s="37">
        <v>117126</v>
      </c>
      <c r="H13" s="37" t="s">
        <v>188</v>
      </c>
      <c r="I13" s="37" t="s">
        <v>188</v>
      </c>
      <c r="J13" s="37">
        <v>-168248</v>
      </c>
      <c r="K13" s="37">
        <v>-257852</v>
      </c>
      <c r="L13" s="37">
        <f t="shared" si="1"/>
        <v>-111477</v>
      </c>
      <c r="M13" s="37">
        <v>3831111</v>
      </c>
      <c r="Z13" s="204">
        <v>4096973</v>
      </c>
      <c r="AA13" s="204">
        <v>3581936</v>
      </c>
      <c r="AB13" s="204">
        <v>3448884</v>
      </c>
      <c r="AC13" s="204">
        <v>4279370</v>
      </c>
      <c r="AD13" s="204">
        <v>197497</v>
      </c>
      <c r="AE13" s="204">
        <v>117126</v>
      </c>
      <c r="AF13" s="121" t="s">
        <v>417</v>
      </c>
      <c r="AG13" s="121" t="s">
        <v>417</v>
      </c>
      <c r="AH13" s="121" t="s">
        <v>417</v>
      </c>
      <c r="AI13" s="121" t="s">
        <v>417</v>
      </c>
      <c r="AJ13" s="121" t="s">
        <v>417</v>
      </c>
      <c r="AK13" s="37">
        <v>-21031</v>
      </c>
      <c r="AL13" s="121" t="s">
        <v>417</v>
      </c>
      <c r="AM13" s="37">
        <v>293592</v>
      </c>
      <c r="AN13" s="121" t="s">
        <v>417</v>
      </c>
      <c r="AO13" s="121" t="s">
        <v>417</v>
      </c>
      <c r="AP13" s="121" t="s">
        <v>417</v>
      </c>
      <c r="AQ13" s="121">
        <v>0</v>
      </c>
      <c r="AR13" s="121">
        <v>0</v>
      </c>
      <c r="AS13" s="121">
        <v>0</v>
      </c>
      <c r="AT13" s="37">
        <v>-147217</v>
      </c>
      <c r="AU13" s="121">
        <v>0</v>
      </c>
      <c r="AV13" s="121">
        <v>0</v>
      </c>
      <c r="AW13" s="121">
        <v>0</v>
      </c>
      <c r="AY13" s="37">
        <v>-21031</v>
      </c>
      <c r="AZ13" s="37">
        <v>-21031</v>
      </c>
      <c r="BA13" s="37">
        <v>-21031</v>
      </c>
      <c r="BB13" s="37">
        <v>-21031</v>
      </c>
      <c r="BC13" s="37">
        <v>-21031</v>
      </c>
      <c r="BD13" s="37">
        <v>-42062</v>
      </c>
      <c r="BE13" s="121" t="s">
        <v>189</v>
      </c>
      <c r="BF13" s="121" t="s">
        <v>189</v>
      </c>
      <c r="BG13" s="121" t="s">
        <v>189</v>
      </c>
      <c r="BH13" s="121" t="s">
        <v>189</v>
      </c>
      <c r="BI13" s="121" t="s">
        <v>189</v>
      </c>
      <c r="BJ13" s="121" t="s">
        <v>189</v>
      </c>
      <c r="BK13" s="121" t="s">
        <v>189</v>
      </c>
      <c r="BL13" s="121" t="s">
        <v>189</v>
      </c>
      <c r="BM13" s="121" t="s">
        <v>189</v>
      </c>
      <c r="BN13" s="37">
        <v>11</v>
      </c>
      <c r="BO13" s="37">
        <v>0</v>
      </c>
      <c r="BP13" s="37">
        <v>268</v>
      </c>
      <c r="BQ13" s="37">
        <f t="shared" si="2"/>
        <v>279</v>
      </c>
    </row>
    <row r="14" spans="1:69">
      <c r="A14" s="118" t="s">
        <v>355</v>
      </c>
      <c r="B14" s="208">
        <v>3.6754282789999999E-3</v>
      </c>
      <c r="C14" s="208">
        <v>3.6754282789999999E-3</v>
      </c>
      <c r="D14" s="123">
        <f t="shared" si="0"/>
        <v>0</v>
      </c>
      <c r="E14" s="37">
        <v>5077992</v>
      </c>
      <c r="F14" s="37">
        <v>254374</v>
      </c>
      <c r="G14" s="37">
        <v>150856</v>
      </c>
      <c r="H14" s="37" t="s">
        <v>188</v>
      </c>
      <c r="I14" s="37" t="s">
        <v>188</v>
      </c>
      <c r="J14" s="37">
        <v>-216703</v>
      </c>
      <c r="K14" s="37">
        <v>-332109</v>
      </c>
      <c r="L14" s="37">
        <f t="shared" si="1"/>
        <v>-143582</v>
      </c>
      <c r="M14" s="37">
        <v>4934412</v>
      </c>
      <c r="Z14" s="204">
        <v>5276838</v>
      </c>
      <c r="AA14" s="204">
        <v>4613479</v>
      </c>
      <c r="AB14" s="204">
        <v>4442109</v>
      </c>
      <c r="AC14" s="204">
        <v>5511762</v>
      </c>
      <c r="AD14" s="204">
        <v>254374</v>
      </c>
      <c r="AE14" s="204">
        <v>150856</v>
      </c>
      <c r="AF14" s="121" t="s">
        <v>417</v>
      </c>
      <c r="AG14" s="121" t="s">
        <v>417</v>
      </c>
      <c r="AH14" s="121" t="s">
        <v>417</v>
      </c>
      <c r="AI14" s="121" t="s">
        <v>417</v>
      </c>
      <c r="AJ14" s="121" t="s">
        <v>417</v>
      </c>
      <c r="AK14" s="37">
        <v>-27088</v>
      </c>
      <c r="AL14" s="121" t="s">
        <v>417</v>
      </c>
      <c r="AM14" s="37">
        <v>378142</v>
      </c>
      <c r="AN14" s="121" t="s">
        <v>417</v>
      </c>
      <c r="AO14" s="121" t="s">
        <v>417</v>
      </c>
      <c r="AP14" s="121" t="s">
        <v>417</v>
      </c>
      <c r="AQ14" s="121">
        <v>0</v>
      </c>
      <c r="AR14" s="121">
        <v>0</v>
      </c>
      <c r="AS14" s="121">
        <v>0</v>
      </c>
      <c r="AT14" s="37">
        <v>-189615</v>
      </c>
      <c r="AU14" s="121">
        <v>0</v>
      </c>
      <c r="AV14" s="121">
        <v>0</v>
      </c>
      <c r="AW14" s="121">
        <v>0</v>
      </c>
      <c r="AY14" s="37">
        <v>-27088</v>
      </c>
      <c r="AZ14" s="37">
        <v>-27088</v>
      </c>
      <c r="BA14" s="37">
        <v>-27088</v>
      </c>
      <c r="BB14" s="37">
        <v>-27088</v>
      </c>
      <c r="BC14" s="37">
        <v>-27088</v>
      </c>
      <c r="BD14" s="37">
        <v>-54175</v>
      </c>
      <c r="BE14" s="121" t="s">
        <v>189</v>
      </c>
      <c r="BF14" s="121" t="s">
        <v>189</v>
      </c>
      <c r="BG14" s="121" t="s">
        <v>189</v>
      </c>
      <c r="BH14" s="121" t="s">
        <v>189</v>
      </c>
      <c r="BI14" s="121" t="s">
        <v>189</v>
      </c>
      <c r="BJ14" s="121" t="s">
        <v>189</v>
      </c>
      <c r="BK14" s="121" t="s">
        <v>189</v>
      </c>
      <c r="BL14" s="121" t="s">
        <v>189</v>
      </c>
      <c r="BM14" s="121" t="s">
        <v>189</v>
      </c>
      <c r="BN14" s="37">
        <v>14</v>
      </c>
      <c r="BO14" s="37">
        <v>0</v>
      </c>
      <c r="BP14" s="37">
        <v>315</v>
      </c>
      <c r="BQ14" s="37">
        <f t="shared" si="2"/>
        <v>329</v>
      </c>
    </row>
    <row r="15" spans="1:69">
      <c r="A15" s="118" t="s">
        <v>356</v>
      </c>
      <c r="B15" s="208">
        <v>4.8281315210000003E-3</v>
      </c>
      <c r="C15" s="208">
        <v>4.8281315210000003E-3</v>
      </c>
      <c r="D15" s="123">
        <f t="shared" si="0"/>
        <v>0</v>
      </c>
      <c r="E15" s="37">
        <v>6670573</v>
      </c>
      <c r="F15" s="37">
        <v>334151</v>
      </c>
      <c r="G15" s="37">
        <v>198169</v>
      </c>
      <c r="H15" s="37" t="s">
        <v>188</v>
      </c>
      <c r="I15" s="37" t="s">
        <v>188</v>
      </c>
      <c r="J15" s="37">
        <v>-284664</v>
      </c>
      <c r="K15" s="37">
        <v>-436267</v>
      </c>
      <c r="L15" s="37">
        <f t="shared" si="1"/>
        <v>-188611</v>
      </c>
      <c r="M15" s="37">
        <v>6481963</v>
      </c>
      <c r="Z15" s="204">
        <v>6931782</v>
      </c>
      <c r="AA15" s="204">
        <v>6060378</v>
      </c>
      <c r="AB15" s="204">
        <v>5835262</v>
      </c>
      <c r="AC15" s="204">
        <v>7240384</v>
      </c>
      <c r="AD15" s="204">
        <v>334151</v>
      </c>
      <c r="AE15" s="204">
        <v>198169</v>
      </c>
      <c r="AF15" s="121" t="s">
        <v>417</v>
      </c>
      <c r="AG15" s="121" t="s">
        <v>417</v>
      </c>
      <c r="AH15" s="121" t="s">
        <v>417</v>
      </c>
      <c r="AI15" s="121" t="s">
        <v>417</v>
      </c>
      <c r="AJ15" s="121" t="s">
        <v>417</v>
      </c>
      <c r="AK15" s="37">
        <v>-35583</v>
      </c>
      <c r="AL15" s="121" t="s">
        <v>417</v>
      </c>
      <c r="AM15" s="37">
        <v>496737</v>
      </c>
      <c r="AN15" s="121" t="s">
        <v>417</v>
      </c>
      <c r="AO15" s="121" t="s">
        <v>417</v>
      </c>
      <c r="AP15" s="121" t="s">
        <v>417</v>
      </c>
      <c r="AQ15" s="121">
        <v>0</v>
      </c>
      <c r="AR15" s="121">
        <v>0</v>
      </c>
      <c r="AS15" s="121">
        <v>0</v>
      </c>
      <c r="AT15" s="37">
        <v>-249081</v>
      </c>
      <c r="AU15" s="121">
        <v>0</v>
      </c>
      <c r="AV15" s="121">
        <v>0</v>
      </c>
      <c r="AW15" s="121">
        <v>0</v>
      </c>
      <c r="AY15" s="37">
        <v>-35583</v>
      </c>
      <c r="AZ15" s="37">
        <v>-35583</v>
      </c>
      <c r="BA15" s="37">
        <v>-35583</v>
      </c>
      <c r="BB15" s="37">
        <v>-35583</v>
      </c>
      <c r="BC15" s="37">
        <v>-35583</v>
      </c>
      <c r="BD15" s="37">
        <v>-71166</v>
      </c>
      <c r="BE15" s="121" t="s">
        <v>189</v>
      </c>
      <c r="BF15" s="121" t="s">
        <v>189</v>
      </c>
      <c r="BG15" s="121" t="s">
        <v>189</v>
      </c>
      <c r="BH15" s="121" t="s">
        <v>189</v>
      </c>
      <c r="BI15" s="121" t="s">
        <v>189</v>
      </c>
      <c r="BJ15" s="121" t="s">
        <v>189</v>
      </c>
      <c r="BK15" s="121" t="s">
        <v>189</v>
      </c>
      <c r="BL15" s="121" t="s">
        <v>189</v>
      </c>
      <c r="BM15" s="121" t="s">
        <v>189</v>
      </c>
      <c r="BN15" s="37">
        <v>16</v>
      </c>
      <c r="BO15" s="37">
        <v>0</v>
      </c>
      <c r="BP15" s="37">
        <v>438</v>
      </c>
      <c r="BQ15" s="37">
        <f t="shared" si="2"/>
        <v>454</v>
      </c>
    </row>
    <row r="16" spans="1:69">
      <c r="A16" s="118" t="s">
        <v>357</v>
      </c>
      <c r="B16" s="208">
        <v>3.99607629E-3</v>
      </c>
      <c r="C16" s="208">
        <v>3.99607629E-3</v>
      </c>
      <c r="D16" s="123">
        <f t="shared" si="0"/>
        <v>0</v>
      </c>
      <c r="E16" s="37">
        <v>5521001</v>
      </c>
      <c r="F16" s="37">
        <v>276565</v>
      </c>
      <c r="G16" s="37">
        <v>164018</v>
      </c>
      <c r="H16" s="37" t="s">
        <v>188</v>
      </c>
      <c r="I16" s="37" t="s">
        <v>188</v>
      </c>
      <c r="J16" s="37">
        <v>-235607</v>
      </c>
      <c r="K16" s="37">
        <v>-361083</v>
      </c>
      <c r="L16" s="37">
        <f t="shared" si="1"/>
        <v>-156107</v>
      </c>
      <c r="M16" s="37">
        <v>5364895</v>
      </c>
      <c r="Z16" s="204">
        <v>5737194</v>
      </c>
      <c r="AA16" s="204">
        <v>5015963</v>
      </c>
      <c r="AB16" s="204">
        <v>4829643</v>
      </c>
      <c r="AC16" s="204">
        <v>5992614</v>
      </c>
      <c r="AD16" s="204">
        <v>276565</v>
      </c>
      <c r="AE16" s="204">
        <v>164018</v>
      </c>
      <c r="AF16" s="121" t="s">
        <v>417</v>
      </c>
      <c r="AG16" s="121" t="s">
        <v>417</v>
      </c>
      <c r="AH16" s="121" t="s">
        <v>417</v>
      </c>
      <c r="AI16" s="121" t="s">
        <v>417</v>
      </c>
      <c r="AJ16" s="121" t="s">
        <v>417</v>
      </c>
      <c r="AK16" s="37">
        <v>-29451</v>
      </c>
      <c r="AL16" s="121" t="s">
        <v>417</v>
      </c>
      <c r="AM16" s="37">
        <v>411132</v>
      </c>
      <c r="AN16" s="121" t="s">
        <v>417</v>
      </c>
      <c r="AO16" s="121" t="s">
        <v>417</v>
      </c>
      <c r="AP16" s="121" t="s">
        <v>417</v>
      </c>
      <c r="AQ16" s="121">
        <v>0</v>
      </c>
      <c r="AR16" s="121">
        <v>0</v>
      </c>
      <c r="AS16" s="121">
        <v>0</v>
      </c>
      <c r="AT16" s="37">
        <v>-206156</v>
      </c>
      <c r="AU16" s="121">
        <v>0</v>
      </c>
      <c r="AV16" s="121">
        <v>0</v>
      </c>
      <c r="AW16" s="121">
        <v>0</v>
      </c>
      <c r="AY16" s="37">
        <v>-29451</v>
      </c>
      <c r="AZ16" s="37">
        <v>-29451</v>
      </c>
      <c r="BA16" s="37">
        <v>-29451</v>
      </c>
      <c r="BB16" s="37">
        <v>-29451</v>
      </c>
      <c r="BC16" s="37">
        <v>-29451</v>
      </c>
      <c r="BD16" s="37">
        <v>-58901</v>
      </c>
      <c r="BE16" s="121" t="s">
        <v>189</v>
      </c>
      <c r="BF16" s="121" t="s">
        <v>189</v>
      </c>
      <c r="BG16" s="121" t="s">
        <v>189</v>
      </c>
      <c r="BH16" s="121" t="s">
        <v>189</v>
      </c>
      <c r="BI16" s="121" t="s">
        <v>189</v>
      </c>
      <c r="BJ16" s="121" t="s">
        <v>189</v>
      </c>
      <c r="BK16" s="121" t="s">
        <v>189</v>
      </c>
      <c r="BL16" s="121" t="s">
        <v>189</v>
      </c>
      <c r="BM16" s="121" t="s">
        <v>189</v>
      </c>
      <c r="BN16" s="37">
        <v>23</v>
      </c>
      <c r="BO16" s="37">
        <v>0</v>
      </c>
      <c r="BP16" s="37">
        <v>292</v>
      </c>
      <c r="BQ16" s="37">
        <f t="shared" si="2"/>
        <v>315</v>
      </c>
    </row>
    <row r="17" spans="1:69">
      <c r="A17" s="118" t="s">
        <v>358</v>
      </c>
      <c r="B17" s="208">
        <v>5.1702261820000001E-3</v>
      </c>
      <c r="C17" s="208">
        <v>5.1702261820000001E-3</v>
      </c>
      <c r="D17" s="123">
        <f t="shared" si="0"/>
        <v>0</v>
      </c>
      <c r="E17" s="37">
        <v>7143213</v>
      </c>
      <c r="F17" s="37">
        <v>357827</v>
      </c>
      <c r="G17" s="37">
        <v>212210</v>
      </c>
      <c r="H17" s="37" t="s">
        <v>188</v>
      </c>
      <c r="I17" s="37" t="s">
        <v>188</v>
      </c>
      <c r="J17" s="37">
        <v>-304832</v>
      </c>
      <c r="K17" s="37">
        <v>-467178</v>
      </c>
      <c r="L17" s="37">
        <f t="shared" si="1"/>
        <v>-201973</v>
      </c>
      <c r="M17" s="37">
        <v>6941239</v>
      </c>
      <c r="Z17" s="204">
        <v>7422929</v>
      </c>
      <c r="AA17" s="204">
        <v>6489782</v>
      </c>
      <c r="AB17" s="204">
        <v>6248716</v>
      </c>
      <c r="AC17" s="204">
        <v>7753398</v>
      </c>
      <c r="AD17" s="204">
        <v>357827</v>
      </c>
      <c r="AE17" s="204">
        <v>212210</v>
      </c>
      <c r="AF17" s="121" t="s">
        <v>417</v>
      </c>
      <c r="AG17" s="121" t="s">
        <v>417</v>
      </c>
      <c r="AH17" s="121" t="s">
        <v>417</v>
      </c>
      <c r="AI17" s="121" t="s">
        <v>417</v>
      </c>
      <c r="AJ17" s="121" t="s">
        <v>417</v>
      </c>
      <c r="AK17" s="37">
        <v>-38104</v>
      </c>
      <c r="AL17" s="121" t="s">
        <v>417</v>
      </c>
      <c r="AM17" s="37">
        <v>531933</v>
      </c>
      <c r="AN17" s="121" t="s">
        <v>417</v>
      </c>
      <c r="AO17" s="121" t="s">
        <v>417</v>
      </c>
      <c r="AP17" s="121" t="s">
        <v>417</v>
      </c>
      <c r="AQ17" s="121">
        <v>0</v>
      </c>
      <c r="AR17" s="121">
        <v>0</v>
      </c>
      <c r="AS17" s="121">
        <v>0</v>
      </c>
      <c r="AT17" s="37">
        <v>-266728</v>
      </c>
      <c r="AU17" s="121">
        <v>0</v>
      </c>
      <c r="AV17" s="121">
        <v>0</v>
      </c>
      <c r="AW17" s="121">
        <v>0</v>
      </c>
      <c r="AY17" s="37">
        <v>-38104</v>
      </c>
      <c r="AZ17" s="37">
        <v>-38104</v>
      </c>
      <c r="BA17" s="37">
        <v>-38104</v>
      </c>
      <c r="BB17" s="37">
        <v>-38104</v>
      </c>
      <c r="BC17" s="37">
        <v>-38104</v>
      </c>
      <c r="BD17" s="37">
        <v>-76208</v>
      </c>
      <c r="BE17" s="121" t="s">
        <v>189</v>
      </c>
      <c r="BF17" s="121" t="s">
        <v>189</v>
      </c>
      <c r="BG17" s="121" t="s">
        <v>189</v>
      </c>
      <c r="BH17" s="121" t="s">
        <v>189</v>
      </c>
      <c r="BI17" s="121" t="s">
        <v>189</v>
      </c>
      <c r="BJ17" s="121" t="s">
        <v>189</v>
      </c>
      <c r="BK17" s="121" t="s">
        <v>189</v>
      </c>
      <c r="BL17" s="121" t="s">
        <v>189</v>
      </c>
      <c r="BM17" s="121" t="s">
        <v>189</v>
      </c>
      <c r="BN17" s="37">
        <v>41</v>
      </c>
      <c r="BO17" s="37">
        <v>0</v>
      </c>
      <c r="BP17" s="37">
        <v>390</v>
      </c>
      <c r="BQ17" s="37">
        <f t="shared" si="2"/>
        <v>431</v>
      </c>
    </row>
    <row r="18" spans="1:69">
      <c r="A18" s="118" t="s">
        <v>340</v>
      </c>
      <c r="B18" s="208">
        <v>3.648731137E-3</v>
      </c>
      <c r="C18" s="208">
        <v>3.648731137E-3</v>
      </c>
      <c r="D18" s="123">
        <f t="shared" si="0"/>
        <v>0</v>
      </c>
      <c r="E18" s="37">
        <v>5041107</v>
      </c>
      <c r="F18" s="37">
        <v>252526</v>
      </c>
      <c r="G18" s="37">
        <v>149761</v>
      </c>
      <c r="H18" s="37" t="s">
        <v>188</v>
      </c>
      <c r="I18" s="37" t="s">
        <v>188</v>
      </c>
      <c r="J18" s="37">
        <v>-215128</v>
      </c>
      <c r="K18" s="37">
        <v>-329697</v>
      </c>
      <c r="L18" s="37">
        <f t="shared" si="1"/>
        <v>-142538</v>
      </c>
      <c r="M18" s="37">
        <v>4898570</v>
      </c>
      <c r="Z18" s="204">
        <v>5238509</v>
      </c>
      <c r="AA18" s="204">
        <v>4579968</v>
      </c>
      <c r="AB18" s="204">
        <v>4409843</v>
      </c>
      <c r="AC18" s="204">
        <v>5471726</v>
      </c>
      <c r="AD18" s="204">
        <v>252526</v>
      </c>
      <c r="AE18" s="204">
        <v>149761</v>
      </c>
      <c r="AF18" s="121" t="s">
        <v>417</v>
      </c>
      <c r="AG18" s="121" t="s">
        <v>417</v>
      </c>
      <c r="AH18" s="121" t="s">
        <v>417</v>
      </c>
      <c r="AI18" s="121" t="s">
        <v>417</v>
      </c>
      <c r="AJ18" s="121" t="s">
        <v>417</v>
      </c>
      <c r="AK18" s="37">
        <v>-26891</v>
      </c>
      <c r="AL18" s="121" t="s">
        <v>417</v>
      </c>
      <c r="AM18" s="37">
        <v>375396</v>
      </c>
      <c r="AN18" s="121" t="s">
        <v>417</v>
      </c>
      <c r="AO18" s="121" t="s">
        <v>417</v>
      </c>
      <c r="AP18" s="121" t="s">
        <v>417</v>
      </c>
      <c r="AQ18" s="121">
        <v>0</v>
      </c>
      <c r="AR18" s="121">
        <v>0</v>
      </c>
      <c r="AS18" s="121">
        <v>0</v>
      </c>
      <c r="AT18" s="37">
        <v>-188237</v>
      </c>
      <c r="AU18" s="121">
        <v>0</v>
      </c>
      <c r="AV18" s="121">
        <v>0</v>
      </c>
      <c r="AW18" s="121">
        <v>0</v>
      </c>
      <c r="AY18" s="37">
        <v>-26891</v>
      </c>
      <c r="AZ18" s="37">
        <v>-26891</v>
      </c>
      <c r="BA18" s="37">
        <v>-26891</v>
      </c>
      <c r="BB18" s="37">
        <v>-26891</v>
      </c>
      <c r="BC18" s="37">
        <v>-26891</v>
      </c>
      <c r="BD18" s="37">
        <v>-53782</v>
      </c>
      <c r="BE18" s="121" t="s">
        <v>189</v>
      </c>
      <c r="BF18" s="121" t="s">
        <v>189</v>
      </c>
      <c r="BG18" s="121" t="s">
        <v>189</v>
      </c>
      <c r="BH18" s="121" t="s">
        <v>189</v>
      </c>
      <c r="BI18" s="121" t="s">
        <v>189</v>
      </c>
      <c r="BJ18" s="121" t="s">
        <v>189</v>
      </c>
      <c r="BK18" s="121" t="s">
        <v>189</v>
      </c>
      <c r="BL18" s="121" t="s">
        <v>189</v>
      </c>
      <c r="BM18" s="121" t="s">
        <v>189</v>
      </c>
      <c r="BN18" s="37">
        <v>67</v>
      </c>
      <c r="BO18" s="37">
        <v>0</v>
      </c>
      <c r="BP18" s="37">
        <v>94</v>
      </c>
      <c r="BQ18" s="37">
        <f t="shared" si="2"/>
        <v>161</v>
      </c>
    </row>
    <row r="19" spans="1:69">
      <c r="A19" s="118" t="s">
        <v>345</v>
      </c>
      <c r="B19" s="208">
        <v>9.4037254450000003E-3</v>
      </c>
      <c r="C19" s="208">
        <v>9.4037254450000003E-3</v>
      </c>
      <c r="D19" s="123">
        <f t="shared" si="0"/>
        <v>0</v>
      </c>
      <c r="E19" s="37">
        <v>12992238</v>
      </c>
      <c r="F19" s="37">
        <v>650825</v>
      </c>
      <c r="G19" s="37">
        <v>385971</v>
      </c>
      <c r="H19" s="37" t="s">
        <v>188</v>
      </c>
      <c r="I19" s="37" t="s">
        <v>188</v>
      </c>
      <c r="J19" s="37">
        <v>-554433</v>
      </c>
      <c r="K19" s="37">
        <v>-849714</v>
      </c>
      <c r="L19" s="37">
        <f t="shared" si="1"/>
        <v>-367351</v>
      </c>
      <c r="M19" s="37">
        <v>12624884</v>
      </c>
      <c r="Z19" s="204">
        <v>13500994</v>
      </c>
      <c r="AA19" s="204">
        <v>11803764</v>
      </c>
      <c r="AB19" s="204">
        <v>11365308</v>
      </c>
      <c r="AC19" s="204">
        <v>14102056</v>
      </c>
      <c r="AD19" s="204">
        <v>650825</v>
      </c>
      <c r="AE19" s="204">
        <v>385971</v>
      </c>
      <c r="AF19" s="121" t="s">
        <v>417</v>
      </c>
      <c r="AG19" s="121" t="s">
        <v>417</v>
      </c>
      <c r="AH19" s="121" t="s">
        <v>417</v>
      </c>
      <c r="AI19" s="121" t="s">
        <v>417</v>
      </c>
      <c r="AJ19" s="121" t="s">
        <v>417</v>
      </c>
      <c r="AK19" s="37">
        <v>-69304</v>
      </c>
      <c r="AL19" s="121" t="s">
        <v>417</v>
      </c>
      <c r="AM19" s="37">
        <v>967492</v>
      </c>
      <c r="AN19" s="121" t="s">
        <v>417</v>
      </c>
      <c r="AO19" s="121" t="s">
        <v>417</v>
      </c>
      <c r="AP19" s="121" t="s">
        <v>417</v>
      </c>
      <c r="AQ19" s="121">
        <v>0</v>
      </c>
      <c r="AR19" s="121">
        <v>0</v>
      </c>
      <c r="AS19" s="121">
        <v>0</v>
      </c>
      <c r="AT19" s="37">
        <v>-485129</v>
      </c>
      <c r="AU19" s="121">
        <v>0</v>
      </c>
      <c r="AV19" s="121">
        <v>0</v>
      </c>
      <c r="AW19" s="121">
        <v>0</v>
      </c>
      <c r="AY19" s="37">
        <v>-69304</v>
      </c>
      <c r="AZ19" s="37">
        <v>-69304</v>
      </c>
      <c r="BA19" s="37">
        <v>-69304</v>
      </c>
      <c r="BB19" s="37">
        <v>-69304</v>
      </c>
      <c r="BC19" s="37">
        <v>-69304</v>
      </c>
      <c r="BD19" s="37">
        <v>-138609</v>
      </c>
      <c r="BE19" s="121" t="s">
        <v>189</v>
      </c>
      <c r="BF19" s="121" t="s">
        <v>189</v>
      </c>
      <c r="BG19" s="121" t="s">
        <v>189</v>
      </c>
      <c r="BH19" s="121" t="s">
        <v>189</v>
      </c>
      <c r="BI19" s="121" t="s">
        <v>189</v>
      </c>
      <c r="BJ19" s="121" t="s">
        <v>189</v>
      </c>
      <c r="BK19" s="121" t="s">
        <v>189</v>
      </c>
      <c r="BL19" s="121" t="s">
        <v>189</v>
      </c>
      <c r="BM19" s="121" t="s">
        <v>189</v>
      </c>
      <c r="BN19" s="37">
        <v>28</v>
      </c>
      <c r="BO19" s="37">
        <v>0</v>
      </c>
      <c r="BP19" s="37">
        <v>898</v>
      </c>
      <c r="BQ19" s="37">
        <f t="shared" si="2"/>
        <v>926</v>
      </c>
    </row>
    <row r="20" spans="1:69">
      <c r="A20" s="118" t="s">
        <v>346</v>
      </c>
      <c r="B20" s="208">
        <v>1.3477555803E-2</v>
      </c>
      <c r="C20" s="208">
        <v>1.3477555803E-2</v>
      </c>
      <c r="D20" s="123">
        <f t="shared" si="0"/>
        <v>0</v>
      </c>
      <c r="E20" s="37">
        <v>18620664</v>
      </c>
      <c r="F20" s="37">
        <v>932771</v>
      </c>
      <c r="G20" s="37">
        <v>553180</v>
      </c>
      <c r="H20" s="37" t="s">
        <v>188</v>
      </c>
      <c r="I20" s="37" t="s">
        <v>188</v>
      </c>
      <c r="J20" s="37">
        <v>-794624</v>
      </c>
      <c r="K20" s="37">
        <v>-1217823</v>
      </c>
      <c r="L20" s="37">
        <f t="shared" si="1"/>
        <v>-526496</v>
      </c>
      <c r="M20" s="37">
        <v>18094167</v>
      </c>
      <c r="Z20" s="204">
        <v>19349820</v>
      </c>
      <c r="AA20" s="204">
        <v>16917327</v>
      </c>
      <c r="AB20" s="204">
        <v>16288924</v>
      </c>
      <c r="AC20" s="204">
        <v>20211272</v>
      </c>
      <c r="AD20" s="204">
        <v>932771</v>
      </c>
      <c r="AE20" s="204">
        <v>553180</v>
      </c>
      <c r="AF20" s="121" t="s">
        <v>417</v>
      </c>
      <c r="AG20" s="121" t="s">
        <v>417</v>
      </c>
      <c r="AH20" s="121" t="s">
        <v>417</v>
      </c>
      <c r="AI20" s="121" t="s">
        <v>417</v>
      </c>
      <c r="AJ20" s="121" t="s">
        <v>417</v>
      </c>
      <c r="AK20" s="37">
        <v>-99328</v>
      </c>
      <c r="AL20" s="121" t="s">
        <v>417</v>
      </c>
      <c r="AM20" s="37">
        <v>1386623</v>
      </c>
      <c r="AN20" s="121" t="s">
        <v>417</v>
      </c>
      <c r="AO20" s="121" t="s">
        <v>417</v>
      </c>
      <c r="AP20" s="121" t="s">
        <v>417</v>
      </c>
      <c r="AQ20" s="121">
        <v>0</v>
      </c>
      <c r="AR20" s="121">
        <v>0</v>
      </c>
      <c r="AS20" s="121">
        <v>0</v>
      </c>
      <c r="AT20" s="37">
        <v>-695296</v>
      </c>
      <c r="AU20" s="121">
        <v>0</v>
      </c>
      <c r="AV20" s="121">
        <v>0</v>
      </c>
      <c r="AW20" s="121">
        <v>0</v>
      </c>
      <c r="AY20" s="37">
        <v>-99328</v>
      </c>
      <c r="AZ20" s="37">
        <v>-99328</v>
      </c>
      <c r="BA20" s="37">
        <v>-99328</v>
      </c>
      <c r="BB20" s="37">
        <v>-99328</v>
      </c>
      <c r="BC20" s="37">
        <v>-99328</v>
      </c>
      <c r="BD20" s="37">
        <v>-198656</v>
      </c>
      <c r="BE20" s="121" t="s">
        <v>189</v>
      </c>
      <c r="BF20" s="121" t="s">
        <v>189</v>
      </c>
      <c r="BG20" s="121" t="s">
        <v>189</v>
      </c>
      <c r="BH20" s="121" t="s">
        <v>189</v>
      </c>
      <c r="BI20" s="121" t="s">
        <v>189</v>
      </c>
      <c r="BJ20" s="121" t="s">
        <v>189</v>
      </c>
      <c r="BK20" s="121" t="s">
        <v>189</v>
      </c>
      <c r="BL20" s="121" t="s">
        <v>189</v>
      </c>
      <c r="BM20" s="121" t="s">
        <v>189</v>
      </c>
      <c r="BN20" s="37">
        <v>84</v>
      </c>
      <c r="BO20" s="37">
        <v>0</v>
      </c>
      <c r="BP20" s="37">
        <v>903</v>
      </c>
      <c r="BQ20" s="37">
        <f t="shared" si="2"/>
        <v>987</v>
      </c>
    </row>
    <row r="21" spans="1:69">
      <c r="A21" s="118" t="s">
        <v>341</v>
      </c>
      <c r="B21" s="208">
        <v>7.2079752000000003E-5</v>
      </c>
      <c r="C21" s="208">
        <v>7.2079752000000003E-5</v>
      </c>
      <c r="D21" s="123">
        <f t="shared" si="0"/>
        <v>0</v>
      </c>
      <c r="E21" s="37">
        <v>99586</v>
      </c>
      <c r="F21" s="37">
        <v>4989</v>
      </c>
      <c r="G21" s="37">
        <v>2958</v>
      </c>
      <c r="H21" s="37" t="s">
        <v>188</v>
      </c>
      <c r="I21" s="37" t="s">
        <v>188</v>
      </c>
      <c r="J21" s="37">
        <v>-4248</v>
      </c>
      <c r="K21" s="37">
        <v>-6513</v>
      </c>
      <c r="L21" s="37">
        <f t="shared" si="1"/>
        <v>-2814</v>
      </c>
      <c r="M21" s="37">
        <v>96770</v>
      </c>
      <c r="Z21" s="204">
        <v>103485</v>
      </c>
      <c r="AA21" s="204">
        <v>90476</v>
      </c>
      <c r="AB21" s="204">
        <v>87115</v>
      </c>
      <c r="AC21" s="204">
        <v>108093</v>
      </c>
      <c r="AD21" s="204">
        <v>4989</v>
      </c>
      <c r="AE21" s="204">
        <v>2958</v>
      </c>
      <c r="AF21" s="121" t="s">
        <v>417</v>
      </c>
      <c r="AG21" s="121" t="s">
        <v>417</v>
      </c>
      <c r="AH21" s="121" t="s">
        <v>417</v>
      </c>
      <c r="AI21" s="121" t="s">
        <v>417</v>
      </c>
      <c r="AJ21" s="121" t="s">
        <v>417</v>
      </c>
      <c r="AK21" s="37">
        <v>-531</v>
      </c>
      <c r="AL21" s="121" t="s">
        <v>417</v>
      </c>
      <c r="AM21" s="37">
        <v>7416</v>
      </c>
      <c r="AN21" s="121" t="s">
        <v>417</v>
      </c>
      <c r="AO21" s="121" t="s">
        <v>417</v>
      </c>
      <c r="AP21" s="121" t="s">
        <v>417</v>
      </c>
      <c r="AQ21" s="121">
        <v>0</v>
      </c>
      <c r="AR21" s="121">
        <v>0</v>
      </c>
      <c r="AS21" s="121">
        <v>0</v>
      </c>
      <c r="AT21" s="37">
        <v>-3717</v>
      </c>
      <c r="AU21" s="121">
        <v>0</v>
      </c>
      <c r="AV21" s="121">
        <v>0</v>
      </c>
      <c r="AW21" s="121">
        <v>0</v>
      </c>
      <c r="AY21" s="37">
        <v>-531</v>
      </c>
      <c r="AZ21" s="37">
        <v>-531</v>
      </c>
      <c r="BA21" s="37">
        <v>-531</v>
      </c>
      <c r="BB21" s="37">
        <v>-531</v>
      </c>
      <c r="BC21" s="37">
        <v>-531</v>
      </c>
      <c r="BD21" s="37">
        <v>-1062</v>
      </c>
      <c r="BE21" s="121" t="s">
        <v>189</v>
      </c>
      <c r="BF21" s="121" t="s">
        <v>189</v>
      </c>
      <c r="BG21" s="121" t="s">
        <v>189</v>
      </c>
      <c r="BH21" s="121" t="s">
        <v>189</v>
      </c>
      <c r="BI21" s="121" t="s">
        <v>189</v>
      </c>
      <c r="BJ21" s="121" t="s">
        <v>189</v>
      </c>
      <c r="BK21" s="121" t="s">
        <v>189</v>
      </c>
      <c r="BL21" s="121" t="s">
        <v>189</v>
      </c>
      <c r="BM21" s="121" t="s">
        <v>189</v>
      </c>
      <c r="BN21" s="37">
        <v>0</v>
      </c>
      <c r="BO21" s="37">
        <v>0</v>
      </c>
      <c r="BP21" s="37">
        <v>14</v>
      </c>
      <c r="BQ21" s="37">
        <f t="shared" si="2"/>
        <v>14</v>
      </c>
    </row>
    <row r="22" spans="1:69">
      <c r="A22" s="118" t="s">
        <v>242</v>
      </c>
      <c r="B22" s="208">
        <v>2.664798199E-3</v>
      </c>
      <c r="C22" s="208">
        <v>2.664798199E-3</v>
      </c>
      <c r="D22" s="123">
        <f t="shared" si="0"/>
        <v>0</v>
      </c>
      <c r="E22" s="37">
        <v>3681700</v>
      </c>
      <c r="F22" s="37">
        <v>184429</v>
      </c>
      <c r="G22" s="37">
        <v>109375</v>
      </c>
      <c r="H22" s="37" t="s">
        <v>188</v>
      </c>
      <c r="I22" s="37" t="s">
        <v>188</v>
      </c>
      <c r="J22" s="37">
        <v>-157113</v>
      </c>
      <c r="K22" s="37">
        <v>-240789</v>
      </c>
      <c r="L22" s="37">
        <f t="shared" si="1"/>
        <v>-104098</v>
      </c>
      <c r="M22" s="37">
        <v>3577600</v>
      </c>
      <c r="Z22" s="204">
        <v>3825869</v>
      </c>
      <c r="AA22" s="204">
        <v>3344914</v>
      </c>
      <c r="AB22" s="204">
        <v>3220665</v>
      </c>
      <c r="AC22" s="204">
        <v>3996197</v>
      </c>
      <c r="AD22" s="204">
        <v>184429</v>
      </c>
      <c r="AE22" s="204">
        <v>109375</v>
      </c>
      <c r="AF22" s="121" t="s">
        <v>417</v>
      </c>
      <c r="AG22" s="121" t="s">
        <v>417</v>
      </c>
      <c r="AH22" s="121" t="s">
        <v>417</v>
      </c>
      <c r="AI22" s="121" t="s">
        <v>417</v>
      </c>
      <c r="AJ22" s="121" t="s">
        <v>417</v>
      </c>
      <c r="AK22" s="37">
        <v>-19639</v>
      </c>
      <c r="AL22" s="121" t="s">
        <v>417</v>
      </c>
      <c r="AM22" s="37">
        <v>274165</v>
      </c>
      <c r="AN22" s="121" t="s">
        <v>417</v>
      </c>
      <c r="AO22" s="121" t="s">
        <v>417</v>
      </c>
      <c r="AP22" s="121" t="s">
        <v>417</v>
      </c>
      <c r="AQ22" s="121">
        <v>0</v>
      </c>
      <c r="AR22" s="121">
        <v>0</v>
      </c>
      <c r="AS22" s="121">
        <v>0</v>
      </c>
      <c r="AT22" s="37">
        <v>-137474</v>
      </c>
      <c r="AU22" s="121">
        <v>0</v>
      </c>
      <c r="AV22" s="121">
        <v>0</v>
      </c>
      <c r="AW22" s="121">
        <v>0</v>
      </c>
      <c r="AY22" s="37">
        <v>-19639</v>
      </c>
      <c r="AZ22" s="37">
        <v>-19639</v>
      </c>
      <c r="BA22" s="37">
        <v>-19639</v>
      </c>
      <c r="BB22" s="37">
        <v>-19639</v>
      </c>
      <c r="BC22" s="37">
        <v>-19639</v>
      </c>
      <c r="BD22" s="37">
        <v>-39279</v>
      </c>
      <c r="BE22" s="121" t="s">
        <v>189</v>
      </c>
      <c r="BF22" s="121" t="s">
        <v>189</v>
      </c>
      <c r="BG22" s="121" t="s">
        <v>189</v>
      </c>
      <c r="BH22" s="121" t="s">
        <v>189</v>
      </c>
      <c r="BI22" s="121" t="s">
        <v>189</v>
      </c>
      <c r="BJ22" s="121" t="s">
        <v>189</v>
      </c>
      <c r="BK22" s="121" t="s">
        <v>189</v>
      </c>
      <c r="BL22" s="121" t="s">
        <v>189</v>
      </c>
      <c r="BM22" s="121" t="s">
        <v>189</v>
      </c>
      <c r="BN22" s="37">
        <v>16</v>
      </c>
      <c r="BO22" s="37">
        <v>0</v>
      </c>
      <c r="BP22" s="37">
        <v>174</v>
      </c>
      <c r="BQ22" s="37">
        <f t="shared" si="2"/>
        <v>190</v>
      </c>
    </row>
    <row r="23" spans="1:69">
      <c r="A23" s="118" t="s">
        <v>243</v>
      </c>
      <c r="B23" s="208">
        <v>5.8227583599999996E-4</v>
      </c>
      <c r="C23" s="208">
        <v>5.8227583599999996E-4</v>
      </c>
      <c r="D23" s="123">
        <f t="shared" si="0"/>
        <v>0</v>
      </c>
      <c r="E23" s="37">
        <v>804475</v>
      </c>
      <c r="F23" s="37">
        <v>40299</v>
      </c>
      <c r="G23" s="37">
        <v>23899</v>
      </c>
      <c r="H23" s="37" t="s">
        <v>188</v>
      </c>
      <c r="I23" s="37" t="s">
        <v>188</v>
      </c>
      <c r="J23" s="37">
        <v>-34329</v>
      </c>
      <c r="K23" s="37">
        <v>-52614</v>
      </c>
      <c r="L23" s="37">
        <f t="shared" si="1"/>
        <v>-22745</v>
      </c>
      <c r="M23" s="37">
        <v>781729</v>
      </c>
      <c r="Z23" s="204">
        <v>835977</v>
      </c>
      <c r="AA23" s="204">
        <v>730886</v>
      </c>
      <c r="AB23" s="204">
        <v>703736</v>
      </c>
      <c r="AC23" s="204">
        <v>873195</v>
      </c>
      <c r="AD23" s="204">
        <v>40299</v>
      </c>
      <c r="AE23" s="204">
        <v>23899</v>
      </c>
      <c r="AF23" s="121" t="s">
        <v>417</v>
      </c>
      <c r="AG23" s="121" t="s">
        <v>417</v>
      </c>
      <c r="AH23" s="121" t="s">
        <v>417</v>
      </c>
      <c r="AI23" s="121" t="s">
        <v>417</v>
      </c>
      <c r="AJ23" s="121" t="s">
        <v>417</v>
      </c>
      <c r="AK23" s="37">
        <v>-4291</v>
      </c>
      <c r="AL23" s="121" t="s">
        <v>417</v>
      </c>
      <c r="AM23" s="37">
        <v>59907</v>
      </c>
      <c r="AN23" s="121" t="s">
        <v>417</v>
      </c>
      <c r="AO23" s="121" t="s">
        <v>417</v>
      </c>
      <c r="AP23" s="121" t="s">
        <v>417</v>
      </c>
      <c r="AQ23" s="121">
        <v>0</v>
      </c>
      <c r="AR23" s="121">
        <v>0</v>
      </c>
      <c r="AS23" s="121">
        <v>0</v>
      </c>
      <c r="AT23" s="37">
        <v>-30038</v>
      </c>
      <c r="AU23" s="121">
        <v>0</v>
      </c>
      <c r="AV23" s="121">
        <v>0</v>
      </c>
      <c r="AW23" s="121">
        <v>0</v>
      </c>
      <c r="AY23" s="37">
        <v>-4291</v>
      </c>
      <c r="AZ23" s="37">
        <v>-4291</v>
      </c>
      <c r="BA23" s="37">
        <v>-4291</v>
      </c>
      <c r="BB23" s="37">
        <v>-4291</v>
      </c>
      <c r="BC23" s="37">
        <v>-4291</v>
      </c>
      <c r="BD23" s="37">
        <v>-8583</v>
      </c>
      <c r="BE23" s="121" t="s">
        <v>189</v>
      </c>
      <c r="BF23" s="121" t="s">
        <v>189</v>
      </c>
      <c r="BG23" s="121" t="s">
        <v>189</v>
      </c>
      <c r="BH23" s="121" t="s">
        <v>189</v>
      </c>
      <c r="BI23" s="121" t="s">
        <v>189</v>
      </c>
      <c r="BJ23" s="121" t="s">
        <v>189</v>
      </c>
      <c r="BK23" s="121" t="s">
        <v>189</v>
      </c>
      <c r="BL23" s="121" t="s">
        <v>189</v>
      </c>
      <c r="BM23" s="121" t="s">
        <v>189</v>
      </c>
      <c r="BN23" s="37">
        <v>3</v>
      </c>
      <c r="BO23" s="37">
        <v>0</v>
      </c>
      <c r="BP23" s="37">
        <v>42</v>
      </c>
      <c r="BQ23" s="37">
        <f t="shared" si="2"/>
        <v>45</v>
      </c>
    </row>
    <row r="24" spans="1:69">
      <c r="A24" s="118" t="s">
        <v>361</v>
      </c>
      <c r="B24" s="208">
        <v>4.5800325199999998E-4</v>
      </c>
      <c r="C24" s="208">
        <v>4.5800325199999998E-4</v>
      </c>
      <c r="D24" s="123">
        <f t="shared" si="0"/>
        <v>0</v>
      </c>
      <c r="E24" s="37">
        <v>632780</v>
      </c>
      <c r="F24" s="37">
        <v>31698</v>
      </c>
      <c r="G24" s="37">
        <v>18798</v>
      </c>
      <c r="H24" s="37" t="s">
        <v>188</v>
      </c>
      <c r="I24" s="37" t="s">
        <v>188</v>
      </c>
      <c r="J24" s="37">
        <v>-27001</v>
      </c>
      <c r="K24" s="37">
        <v>-41385</v>
      </c>
      <c r="L24" s="37">
        <f t="shared" si="1"/>
        <v>-17890</v>
      </c>
      <c r="M24" s="37">
        <v>614888</v>
      </c>
      <c r="Z24" s="204">
        <v>657558</v>
      </c>
      <c r="AA24" s="204">
        <v>574896</v>
      </c>
      <c r="AB24" s="204">
        <v>553541</v>
      </c>
      <c r="AC24" s="204">
        <v>686833</v>
      </c>
      <c r="AD24" s="204">
        <v>31698</v>
      </c>
      <c r="AE24" s="204">
        <v>18798</v>
      </c>
      <c r="AF24" s="121" t="s">
        <v>417</v>
      </c>
      <c r="AG24" s="121" t="s">
        <v>417</v>
      </c>
      <c r="AH24" s="121" t="s">
        <v>417</v>
      </c>
      <c r="AI24" s="121" t="s">
        <v>417</v>
      </c>
      <c r="AJ24" s="121" t="s">
        <v>417</v>
      </c>
      <c r="AK24" s="37">
        <v>-3375</v>
      </c>
      <c r="AL24" s="121" t="s">
        <v>417</v>
      </c>
      <c r="AM24" s="37">
        <v>47121</v>
      </c>
      <c r="AN24" s="121" t="s">
        <v>417</v>
      </c>
      <c r="AO24" s="121" t="s">
        <v>417</v>
      </c>
      <c r="AP24" s="121" t="s">
        <v>417</v>
      </c>
      <c r="AQ24" s="121">
        <v>0</v>
      </c>
      <c r="AR24" s="121">
        <v>0</v>
      </c>
      <c r="AS24" s="121">
        <v>0</v>
      </c>
      <c r="AT24" s="37">
        <v>-23626</v>
      </c>
      <c r="AU24" s="121">
        <v>0</v>
      </c>
      <c r="AV24" s="121">
        <v>0</v>
      </c>
      <c r="AW24" s="121">
        <v>0</v>
      </c>
      <c r="AY24" s="37">
        <v>-3375</v>
      </c>
      <c r="AZ24" s="37">
        <v>-3375</v>
      </c>
      <c r="BA24" s="37">
        <v>-3375</v>
      </c>
      <c r="BB24" s="37">
        <v>-3375</v>
      </c>
      <c r="BC24" s="37">
        <v>-3375</v>
      </c>
      <c r="BD24" s="37">
        <v>-6751</v>
      </c>
      <c r="BE24" s="121" t="s">
        <v>189</v>
      </c>
      <c r="BF24" s="121" t="s">
        <v>189</v>
      </c>
      <c r="BG24" s="121" t="s">
        <v>189</v>
      </c>
      <c r="BH24" s="121" t="s">
        <v>189</v>
      </c>
      <c r="BI24" s="121" t="s">
        <v>189</v>
      </c>
      <c r="BJ24" s="121" t="s">
        <v>189</v>
      </c>
      <c r="BK24" s="121" t="s">
        <v>189</v>
      </c>
      <c r="BL24" s="121" t="s">
        <v>189</v>
      </c>
      <c r="BM24" s="121" t="s">
        <v>189</v>
      </c>
      <c r="BN24" s="37">
        <v>3</v>
      </c>
      <c r="BO24" s="37">
        <v>0</v>
      </c>
      <c r="BP24" s="37">
        <v>23</v>
      </c>
      <c r="BQ24" s="37">
        <f t="shared" si="2"/>
        <v>26</v>
      </c>
    </row>
    <row r="25" spans="1:69">
      <c r="A25" s="118" t="s">
        <v>362</v>
      </c>
      <c r="B25" s="208">
        <v>4.7276481600000002E-4</v>
      </c>
      <c r="C25" s="208">
        <v>4.7276481600000002E-4</v>
      </c>
      <c r="D25" s="123">
        <f t="shared" si="0"/>
        <v>0</v>
      </c>
      <c r="E25" s="37">
        <v>653174</v>
      </c>
      <c r="F25" s="37">
        <v>32720</v>
      </c>
      <c r="G25" s="37">
        <v>19404</v>
      </c>
      <c r="H25" s="37" t="s">
        <v>188</v>
      </c>
      <c r="I25" s="37" t="s">
        <v>188</v>
      </c>
      <c r="J25" s="37">
        <v>-27872</v>
      </c>
      <c r="K25" s="37">
        <v>-42719</v>
      </c>
      <c r="L25" s="37">
        <f t="shared" si="1"/>
        <v>-18467</v>
      </c>
      <c r="M25" s="37">
        <v>634706</v>
      </c>
      <c r="Z25" s="204">
        <v>678752</v>
      </c>
      <c r="AA25" s="204">
        <v>593425</v>
      </c>
      <c r="AB25" s="204">
        <v>571382</v>
      </c>
      <c r="AC25" s="204">
        <v>708970</v>
      </c>
      <c r="AD25" s="204">
        <v>32720</v>
      </c>
      <c r="AE25" s="204">
        <v>19404</v>
      </c>
      <c r="AF25" s="121" t="s">
        <v>417</v>
      </c>
      <c r="AG25" s="121" t="s">
        <v>417</v>
      </c>
      <c r="AH25" s="121" t="s">
        <v>417</v>
      </c>
      <c r="AI25" s="121" t="s">
        <v>417</v>
      </c>
      <c r="AJ25" s="121" t="s">
        <v>417</v>
      </c>
      <c r="AK25" s="37">
        <v>-3484</v>
      </c>
      <c r="AL25" s="121" t="s">
        <v>417</v>
      </c>
      <c r="AM25" s="37">
        <v>48640</v>
      </c>
      <c r="AN25" s="121" t="s">
        <v>417</v>
      </c>
      <c r="AO25" s="121" t="s">
        <v>417</v>
      </c>
      <c r="AP25" s="121" t="s">
        <v>417</v>
      </c>
      <c r="AQ25" s="121">
        <v>0</v>
      </c>
      <c r="AR25" s="121">
        <v>0</v>
      </c>
      <c r="AS25" s="121">
        <v>0</v>
      </c>
      <c r="AT25" s="37">
        <v>-24388</v>
      </c>
      <c r="AU25" s="121">
        <v>0</v>
      </c>
      <c r="AV25" s="121">
        <v>0</v>
      </c>
      <c r="AW25" s="121">
        <v>0</v>
      </c>
      <c r="AY25" s="37">
        <v>-3484</v>
      </c>
      <c r="AZ25" s="37">
        <v>-3484</v>
      </c>
      <c r="BA25" s="37">
        <v>-3484</v>
      </c>
      <c r="BB25" s="37">
        <v>-3484</v>
      </c>
      <c r="BC25" s="37">
        <v>-3484</v>
      </c>
      <c r="BD25" s="37">
        <v>-6968</v>
      </c>
      <c r="BE25" s="121" t="s">
        <v>189</v>
      </c>
      <c r="BF25" s="121" t="s">
        <v>189</v>
      </c>
      <c r="BG25" s="121" t="s">
        <v>189</v>
      </c>
      <c r="BH25" s="121" t="s">
        <v>189</v>
      </c>
      <c r="BI25" s="121" t="s">
        <v>189</v>
      </c>
      <c r="BJ25" s="121" t="s">
        <v>189</v>
      </c>
      <c r="BK25" s="121" t="s">
        <v>189</v>
      </c>
      <c r="BL25" s="121" t="s">
        <v>189</v>
      </c>
      <c r="BM25" s="121" t="s">
        <v>189</v>
      </c>
      <c r="BN25" s="37">
        <v>6</v>
      </c>
      <c r="BO25" s="37">
        <v>0</v>
      </c>
      <c r="BP25" s="37">
        <v>37</v>
      </c>
      <c r="BQ25" s="37">
        <f t="shared" si="2"/>
        <v>43</v>
      </c>
    </row>
    <row r="26" spans="1:69">
      <c r="A26" s="118" t="s">
        <v>363</v>
      </c>
      <c r="B26" s="208">
        <v>2.9387563800000003E-4</v>
      </c>
      <c r="C26" s="208">
        <v>2.9387563800000003E-4</v>
      </c>
      <c r="D26" s="123">
        <f t="shared" si="0"/>
        <v>0</v>
      </c>
      <c r="E26" s="37">
        <v>406020</v>
      </c>
      <c r="F26" s="37">
        <v>20339</v>
      </c>
      <c r="G26" s="37">
        <v>12062</v>
      </c>
      <c r="H26" s="37" t="s">
        <v>188</v>
      </c>
      <c r="I26" s="37" t="s">
        <v>188</v>
      </c>
      <c r="J26" s="37">
        <v>-17328</v>
      </c>
      <c r="K26" s="37">
        <v>-26554</v>
      </c>
      <c r="L26" s="37">
        <f t="shared" si="1"/>
        <v>-11481</v>
      </c>
      <c r="M26" s="37">
        <v>394540</v>
      </c>
      <c r="Z26" s="204">
        <v>421919</v>
      </c>
      <c r="AA26" s="204">
        <v>368879</v>
      </c>
      <c r="AB26" s="204">
        <v>355177</v>
      </c>
      <c r="AC26" s="204">
        <v>440703</v>
      </c>
      <c r="AD26" s="204">
        <v>20339</v>
      </c>
      <c r="AE26" s="204">
        <v>12062</v>
      </c>
      <c r="AF26" s="121" t="s">
        <v>417</v>
      </c>
      <c r="AG26" s="121" t="s">
        <v>417</v>
      </c>
      <c r="AH26" s="121" t="s">
        <v>417</v>
      </c>
      <c r="AI26" s="121" t="s">
        <v>417</v>
      </c>
      <c r="AJ26" s="121" t="s">
        <v>417</v>
      </c>
      <c r="AK26" s="37">
        <v>-2166</v>
      </c>
      <c r="AL26" s="121" t="s">
        <v>417</v>
      </c>
      <c r="AM26" s="37">
        <v>30235</v>
      </c>
      <c r="AN26" s="121" t="s">
        <v>417</v>
      </c>
      <c r="AO26" s="121" t="s">
        <v>417</v>
      </c>
      <c r="AP26" s="121" t="s">
        <v>417</v>
      </c>
      <c r="AQ26" s="121">
        <v>0</v>
      </c>
      <c r="AR26" s="121">
        <v>0</v>
      </c>
      <c r="AS26" s="121">
        <v>0</v>
      </c>
      <c r="AT26" s="37">
        <v>-15162</v>
      </c>
      <c r="AU26" s="121">
        <v>0</v>
      </c>
      <c r="AV26" s="121">
        <v>0</v>
      </c>
      <c r="AW26" s="121">
        <v>0</v>
      </c>
      <c r="AY26" s="37">
        <v>-2166</v>
      </c>
      <c r="AZ26" s="37">
        <v>-2166</v>
      </c>
      <c r="BA26" s="37">
        <v>-2166</v>
      </c>
      <c r="BB26" s="37">
        <v>-2166</v>
      </c>
      <c r="BC26" s="37">
        <v>-2166</v>
      </c>
      <c r="BD26" s="37">
        <v>-4332</v>
      </c>
      <c r="BE26" s="121" t="s">
        <v>189</v>
      </c>
      <c r="BF26" s="121" t="s">
        <v>189</v>
      </c>
      <c r="BG26" s="121" t="s">
        <v>189</v>
      </c>
      <c r="BH26" s="121" t="s">
        <v>189</v>
      </c>
      <c r="BI26" s="121" t="s">
        <v>189</v>
      </c>
      <c r="BJ26" s="121" t="s">
        <v>189</v>
      </c>
      <c r="BK26" s="121" t="s">
        <v>189</v>
      </c>
      <c r="BL26" s="121" t="s">
        <v>189</v>
      </c>
      <c r="BM26" s="121" t="s">
        <v>189</v>
      </c>
      <c r="BN26" s="37">
        <v>4</v>
      </c>
      <c r="BO26" s="37">
        <v>0</v>
      </c>
      <c r="BP26" s="37">
        <v>9</v>
      </c>
      <c r="BQ26" s="37">
        <f t="shared" si="2"/>
        <v>13</v>
      </c>
    </row>
    <row r="27" spans="1:69">
      <c r="A27" s="118" t="s">
        <v>364</v>
      </c>
      <c r="B27" s="208">
        <v>4.3686572E-5</v>
      </c>
      <c r="C27" s="208">
        <v>4.3686572E-5</v>
      </c>
      <c r="D27" s="123">
        <f t="shared" si="0"/>
        <v>0</v>
      </c>
      <c r="E27" s="37">
        <v>60358</v>
      </c>
      <c r="F27" s="37">
        <v>3024</v>
      </c>
      <c r="G27" s="37">
        <v>1793</v>
      </c>
      <c r="H27" s="37" t="s">
        <v>188</v>
      </c>
      <c r="I27" s="37" t="s">
        <v>188</v>
      </c>
      <c r="J27" s="37">
        <v>-2576</v>
      </c>
      <c r="K27" s="37">
        <v>-3947</v>
      </c>
      <c r="L27" s="37">
        <f t="shared" si="1"/>
        <v>-1706</v>
      </c>
      <c r="M27" s="37">
        <v>58651</v>
      </c>
      <c r="Z27" s="204">
        <v>62721</v>
      </c>
      <c r="AA27" s="204">
        <v>54836</v>
      </c>
      <c r="AB27" s="204">
        <v>52799</v>
      </c>
      <c r="AC27" s="204">
        <v>65513</v>
      </c>
      <c r="AD27" s="204">
        <v>3024</v>
      </c>
      <c r="AE27" s="204">
        <v>1793</v>
      </c>
      <c r="AF27" s="121" t="s">
        <v>417</v>
      </c>
      <c r="AG27" s="121" t="s">
        <v>417</v>
      </c>
      <c r="AH27" s="121" t="s">
        <v>417</v>
      </c>
      <c r="AI27" s="121" t="s">
        <v>417</v>
      </c>
      <c r="AJ27" s="121" t="s">
        <v>417</v>
      </c>
      <c r="AK27" s="37">
        <v>-322</v>
      </c>
      <c r="AL27" s="121" t="s">
        <v>417</v>
      </c>
      <c r="AM27" s="37">
        <v>4495</v>
      </c>
      <c r="AN27" s="121" t="s">
        <v>417</v>
      </c>
      <c r="AO27" s="121" t="s">
        <v>417</v>
      </c>
      <c r="AP27" s="121" t="s">
        <v>417</v>
      </c>
      <c r="AQ27" s="121">
        <v>0</v>
      </c>
      <c r="AR27" s="121">
        <v>0</v>
      </c>
      <c r="AS27" s="121">
        <v>0</v>
      </c>
      <c r="AT27" s="37">
        <v>-2254</v>
      </c>
      <c r="AU27" s="121">
        <v>0</v>
      </c>
      <c r="AV27" s="121">
        <v>0</v>
      </c>
      <c r="AW27" s="121">
        <v>0</v>
      </c>
      <c r="AY27" s="37">
        <v>-322</v>
      </c>
      <c r="AZ27" s="37">
        <v>-322</v>
      </c>
      <c r="BA27" s="37">
        <v>-322</v>
      </c>
      <c r="BB27" s="37">
        <v>-322</v>
      </c>
      <c r="BC27" s="37">
        <v>-322</v>
      </c>
      <c r="BD27" s="37">
        <v>-644</v>
      </c>
      <c r="BE27" s="121" t="s">
        <v>189</v>
      </c>
      <c r="BF27" s="121" t="s">
        <v>189</v>
      </c>
      <c r="BG27" s="121" t="s">
        <v>189</v>
      </c>
      <c r="BH27" s="121" t="s">
        <v>189</v>
      </c>
      <c r="BI27" s="121" t="s">
        <v>189</v>
      </c>
      <c r="BJ27" s="121" t="s">
        <v>189</v>
      </c>
      <c r="BK27" s="121" t="s">
        <v>189</v>
      </c>
      <c r="BL27" s="121" t="s">
        <v>189</v>
      </c>
      <c r="BM27" s="121" t="s">
        <v>189</v>
      </c>
      <c r="BN27" s="37">
        <v>3</v>
      </c>
      <c r="BO27" s="37">
        <v>0</v>
      </c>
      <c r="BP27" s="37">
        <v>4</v>
      </c>
      <c r="BQ27" s="37">
        <f t="shared" si="2"/>
        <v>7</v>
      </c>
    </row>
    <row r="28" spans="1:69">
      <c r="A28" s="118" t="s">
        <v>365</v>
      </c>
      <c r="B28" s="208">
        <v>2.8263873399999998E-4</v>
      </c>
      <c r="C28" s="208">
        <v>2.8263873399999998E-4</v>
      </c>
      <c r="D28" s="123">
        <f t="shared" si="0"/>
        <v>0</v>
      </c>
      <c r="E28" s="37">
        <v>390495</v>
      </c>
      <c r="F28" s="37">
        <v>19561</v>
      </c>
      <c r="G28" s="37">
        <v>11601</v>
      </c>
      <c r="H28" s="37" t="s">
        <v>188</v>
      </c>
      <c r="I28" s="37" t="s">
        <v>188</v>
      </c>
      <c r="J28" s="37">
        <v>-16664</v>
      </c>
      <c r="K28" s="37">
        <v>-25539</v>
      </c>
      <c r="L28" s="37">
        <f t="shared" si="1"/>
        <v>-11041</v>
      </c>
      <c r="M28" s="37">
        <v>379454</v>
      </c>
      <c r="Z28" s="204">
        <v>405786</v>
      </c>
      <c r="AA28" s="204">
        <v>354774</v>
      </c>
      <c r="AB28" s="204">
        <v>341596</v>
      </c>
      <c r="AC28" s="204">
        <v>423852</v>
      </c>
      <c r="AD28" s="204">
        <v>19561</v>
      </c>
      <c r="AE28" s="204">
        <v>11601</v>
      </c>
      <c r="AF28" s="121" t="s">
        <v>417</v>
      </c>
      <c r="AG28" s="121" t="s">
        <v>417</v>
      </c>
      <c r="AH28" s="121" t="s">
        <v>417</v>
      </c>
      <c r="AI28" s="121" t="s">
        <v>417</v>
      </c>
      <c r="AJ28" s="121" t="s">
        <v>417</v>
      </c>
      <c r="AK28" s="37">
        <v>-2083</v>
      </c>
      <c r="AL28" s="121" t="s">
        <v>417</v>
      </c>
      <c r="AM28" s="37">
        <v>29079</v>
      </c>
      <c r="AN28" s="121" t="s">
        <v>417</v>
      </c>
      <c r="AO28" s="121" t="s">
        <v>417</v>
      </c>
      <c r="AP28" s="121" t="s">
        <v>417</v>
      </c>
      <c r="AQ28" s="121">
        <v>0</v>
      </c>
      <c r="AR28" s="121">
        <v>0</v>
      </c>
      <c r="AS28" s="121">
        <v>0</v>
      </c>
      <c r="AT28" s="37">
        <v>-14581</v>
      </c>
      <c r="AU28" s="121">
        <v>0</v>
      </c>
      <c r="AV28" s="121">
        <v>0</v>
      </c>
      <c r="AW28" s="121">
        <v>0</v>
      </c>
      <c r="AY28" s="37">
        <v>-2083</v>
      </c>
      <c r="AZ28" s="37">
        <v>-2083</v>
      </c>
      <c r="BA28" s="37">
        <v>-2083</v>
      </c>
      <c r="BB28" s="37">
        <v>-2083</v>
      </c>
      <c r="BC28" s="37">
        <v>-2083</v>
      </c>
      <c r="BD28" s="37">
        <v>-4166</v>
      </c>
      <c r="BE28" s="121" t="s">
        <v>189</v>
      </c>
      <c r="BF28" s="121" t="s">
        <v>189</v>
      </c>
      <c r="BG28" s="121" t="s">
        <v>189</v>
      </c>
      <c r="BH28" s="121" t="s">
        <v>189</v>
      </c>
      <c r="BI28" s="121" t="s">
        <v>189</v>
      </c>
      <c r="BJ28" s="121" t="s">
        <v>189</v>
      </c>
      <c r="BK28" s="121" t="s">
        <v>189</v>
      </c>
      <c r="BL28" s="121" t="s">
        <v>189</v>
      </c>
      <c r="BM28" s="121" t="s">
        <v>189</v>
      </c>
      <c r="BN28" s="37">
        <v>1</v>
      </c>
      <c r="BO28" s="37">
        <v>0</v>
      </c>
      <c r="BP28" s="37">
        <v>16</v>
      </c>
      <c r="BQ28" s="37">
        <f t="shared" si="2"/>
        <v>17</v>
      </c>
    </row>
    <row r="29" spans="1:69">
      <c r="A29" s="118" t="s">
        <v>366</v>
      </c>
      <c r="B29" s="208">
        <v>4.8627800099999998E-4</v>
      </c>
      <c r="C29" s="208">
        <v>4.8627800099999998E-4</v>
      </c>
      <c r="D29" s="123">
        <f t="shared" si="0"/>
        <v>0</v>
      </c>
      <c r="E29" s="37">
        <v>671844</v>
      </c>
      <c r="F29" s="37">
        <v>33655</v>
      </c>
      <c r="G29" s="37">
        <v>19959</v>
      </c>
      <c r="H29" s="37" t="s">
        <v>188</v>
      </c>
      <c r="I29" s="37" t="s">
        <v>188</v>
      </c>
      <c r="J29" s="37">
        <v>-28672</v>
      </c>
      <c r="K29" s="37">
        <v>-43940</v>
      </c>
      <c r="L29" s="37">
        <f t="shared" si="1"/>
        <v>-18998</v>
      </c>
      <c r="M29" s="37">
        <v>652848</v>
      </c>
      <c r="Z29" s="204">
        <v>698153</v>
      </c>
      <c r="AA29" s="204">
        <v>610387</v>
      </c>
      <c r="AB29" s="204">
        <v>587714</v>
      </c>
      <c r="AC29" s="204">
        <v>729234</v>
      </c>
      <c r="AD29" s="204">
        <v>33655</v>
      </c>
      <c r="AE29" s="204">
        <v>19959</v>
      </c>
      <c r="AF29" s="121" t="s">
        <v>417</v>
      </c>
      <c r="AG29" s="121" t="s">
        <v>417</v>
      </c>
      <c r="AH29" s="121" t="s">
        <v>417</v>
      </c>
      <c r="AI29" s="121" t="s">
        <v>417</v>
      </c>
      <c r="AJ29" s="121" t="s">
        <v>417</v>
      </c>
      <c r="AK29" s="37">
        <v>-3584</v>
      </c>
      <c r="AL29" s="121" t="s">
        <v>417</v>
      </c>
      <c r="AM29" s="37">
        <v>50030</v>
      </c>
      <c r="AN29" s="121" t="s">
        <v>417</v>
      </c>
      <c r="AO29" s="121" t="s">
        <v>417</v>
      </c>
      <c r="AP29" s="121" t="s">
        <v>417</v>
      </c>
      <c r="AQ29" s="121">
        <v>0</v>
      </c>
      <c r="AR29" s="121">
        <v>0</v>
      </c>
      <c r="AS29" s="121">
        <v>0</v>
      </c>
      <c r="AT29" s="37">
        <v>-25088</v>
      </c>
      <c r="AU29" s="121">
        <v>0</v>
      </c>
      <c r="AV29" s="121">
        <v>0</v>
      </c>
      <c r="AW29" s="121">
        <v>0</v>
      </c>
      <c r="AY29" s="37">
        <v>-3584</v>
      </c>
      <c r="AZ29" s="37">
        <v>-3584</v>
      </c>
      <c r="BA29" s="37">
        <v>-3584</v>
      </c>
      <c r="BB29" s="37">
        <v>-3584</v>
      </c>
      <c r="BC29" s="37">
        <v>-3584</v>
      </c>
      <c r="BD29" s="37">
        <v>-7168</v>
      </c>
      <c r="BE29" s="121" t="s">
        <v>189</v>
      </c>
      <c r="BF29" s="121" t="s">
        <v>189</v>
      </c>
      <c r="BG29" s="121" t="s">
        <v>189</v>
      </c>
      <c r="BH29" s="121" t="s">
        <v>189</v>
      </c>
      <c r="BI29" s="121" t="s">
        <v>189</v>
      </c>
      <c r="BJ29" s="121" t="s">
        <v>189</v>
      </c>
      <c r="BK29" s="121" t="s">
        <v>189</v>
      </c>
      <c r="BL29" s="121" t="s">
        <v>189</v>
      </c>
      <c r="BM29" s="121" t="s">
        <v>189</v>
      </c>
      <c r="BN29" s="37">
        <v>2</v>
      </c>
      <c r="BO29" s="37">
        <v>0</v>
      </c>
      <c r="BP29" s="37">
        <v>46</v>
      </c>
      <c r="BQ29" s="37">
        <f t="shared" si="2"/>
        <v>48</v>
      </c>
    </row>
    <row r="30" spans="1:69">
      <c r="A30" s="118" t="s">
        <v>367</v>
      </c>
      <c r="B30" s="208">
        <v>4.2165574999999999E-4</v>
      </c>
      <c r="C30" s="208">
        <v>4.2165574999999999E-4</v>
      </c>
      <c r="D30" s="123">
        <f t="shared" si="0"/>
        <v>0</v>
      </c>
      <c r="E30" s="37">
        <v>582562</v>
      </c>
      <c r="F30" s="37">
        <v>29182</v>
      </c>
      <c r="G30" s="37">
        <v>17308</v>
      </c>
      <c r="H30" s="37" t="s">
        <v>188</v>
      </c>
      <c r="I30" s="37" t="s">
        <v>188</v>
      </c>
      <c r="J30" s="37">
        <v>-24863</v>
      </c>
      <c r="K30" s="37">
        <v>-38101</v>
      </c>
      <c r="L30" s="37">
        <f t="shared" si="1"/>
        <v>-16474</v>
      </c>
      <c r="M30" s="37">
        <v>566090</v>
      </c>
      <c r="Z30" s="204">
        <v>605374</v>
      </c>
      <c r="AA30" s="204">
        <v>529272</v>
      </c>
      <c r="AB30" s="204">
        <v>509612</v>
      </c>
      <c r="AC30" s="204">
        <v>632325</v>
      </c>
      <c r="AD30" s="204">
        <v>29182</v>
      </c>
      <c r="AE30" s="204">
        <v>17308</v>
      </c>
      <c r="AF30" s="121" t="s">
        <v>417</v>
      </c>
      <c r="AG30" s="121" t="s">
        <v>417</v>
      </c>
      <c r="AH30" s="121" t="s">
        <v>417</v>
      </c>
      <c r="AI30" s="121" t="s">
        <v>417</v>
      </c>
      <c r="AJ30" s="121" t="s">
        <v>417</v>
      </c>
      <c r="AK30" s="37">
        <v>-3108</v>
      </c>
      <c r="AL30" s="121" t="s">
        <v>417</v>
      </c>
      <c r="AM30" s="37">
        <v>43382</v>
      </c>
      <c r="AN30" s="121" t="s">
        <v>417</v>
      </c>
      <c r="AO30" s="121" t="s">
        <v>417</v>
      </c>
      <c r="AP30" s="121" t="s">
        <v>417</v>
      </c>
      <c r="AQ30" s="121">
        <v>0</v>
      </c>
      <c r="AR30" s="121">
        <v>0</v>
      </c>
      <c r="AS30" s="121">
        <v>0</v>
      </c>
      <c r="AT30" s="37">
        <v>-21755</v>
      </c>
      <c r="AU30" s="121">
        <v>0</v>
      </c>
      <c r="AV30" s="121">
        <v>0</v>
      </c>
      <c r="AW30" s="121">
        <v>0</v>
      </c>
      <c r="AY30" s="37">
        <v>-3108</v>
      </c>
      <c r="AZ30" s="37">
        <v>-3108</v>
      </c>
      <c r="BA30" s="37">
        <v>-3108</v>
      </c>
      <c r="BB30" s="37">
        <v>-3108</v>
      </c>
      <c r="BC30" s="37">
        <v>-3108</v>
      </c>
      <c r="BD30" s="37">
        <v>-6215</v>
      </c>
      <c r="BE30" s="121" t="s">
        <v>189</v>
      </c>
      <c r="BF30" s="121" t="s">
        <v>189</v>
      </c>
      <c r="BG30" s="121" t="s">
        <v>189</v>
      </c>
      <c r="BH30" s="121" t="s">
        <v>189</v>
      </c>
      <c r="BI30" s="121" t="s">
        <v>189</v>
      </c>
      <c r="BJ30" s="121" t="s">
        <v>189</v>
      </c>
      <c r="BK30" s="121" t="s">
        <v>189</v>
      </c>
      <c r="BL30" s="121" t="s">
        <v>189</v>
      </c>
      <c r="BM30" s="121" t="s">
        <v>189</v>
      </c>
      <c r="BN30" s="37">
        <v>4</v>
      </c>
      <c r="BO30" s="37">
        <v>0</v>
      </c>
      <c r="BP30" s="37">
        <v>29</v>
      </c>
      <c r="BQ30" s="37">
        <f t="shared" si="2"/>
        <v>33</v>
      </c>
    </row>
    <row r="31" spans="1:69">
      <c r="A31" s="118" t="s">
        <v>368</v>
      </c>
      <c r="B31" s="208">
        <v>2.0982082899999999E-4</v>
      </c>
      <c r="C31" s="208">
        <v>2.0982082899999999E-4</v>
      </c>
      <c r="D31" s="123">
        <f t="shared" si="0"/>
        <v>0</v>
      </c>
      <c r="E31" s="37">
        <v>289890</v>
      </c>
      <c r="F31" s="37">
        <v>14522</v>
      </c>
      <c r="G31" s="37">
        <v>8611</v>
      </c>
      <c r="H31" s="37" t="s">
        <v>188</v>
      </c>
      <c r="I31" s="37" t="s">
        <v>188</v>
      </c>
      <c r="J31" s="37">
        <v>-12369</v>
      </c>
      <c r="K31" s="37">
        <v>-18959</v>
      </c>
      <c r="L31" s="37">
        <f t="shared" si="1"/>
        <v>-8195</v>
      </c>
      <c r="M31" s="37">
        <v>281693</v>
      </c>
      <c r="Z31" s="204">
        <v>301241</v>
      </c>
      <c r="AA31" s="204">
        <v>263372</v>
      </c>
      <c r="AB31" s="204">
        <v>253589</v>
      </c>
      <c r="AC31" s="204">
        <v>314652</v>
      </c>
      <c r="AD31" s="204">
        <v>14522</v>
      </c>
      <c r="AE31" s="204">
        <v>8611</v>
      </c>
      <c r="AF31" s="121" t="s">
        <v>417</v>
      </c>
      <c r="AG31" s="121" t="s">
        <v>417</v>
      </c>
      <c r="AH31" s="121" t="s">
        <v>417</v>
      </c>
      <c r="AI31" s="121" t="s">
        <v>417</v>
      </c>
      <c r="AJ31" s="121" t="s">
        <v>417</v>
      </c>
      <c r="AK31" s="37">
        <v>-1546</v>
      </c>
      <c r="AL31" s="121" t="s">
        <v>417</v>
      </c>
      <c r="AM31" s="37">
        <v>21587</v>
      </c>
      <c r="AN31" s="121" t="s">
        <v>417</v>
      </c>
      <c r="AO31" s="121" t="s">
        <v>417</v>
      </c>
      <c r="AP31" s="121" t="s">
        <v>417</v>
      </c>
      <c r="AQ31" s="121">
        <v>0</v>
      </c>
      <c r="AR31" s="121">
        <v>0</v>
      </c>
      <c r="AS31" s="121">
        <v>0</v>
      </c>
      <c r="AT31" s="37">
        <v>-10823</v>
      </c>
      <c r="AU31" s="121">
        <v>0</v>
      </c>
      <c r="AV31" s="121">
        <v>0</v>
      </c>
      <c r="AW31" s="121">
        <v>0</v>
      </c>
      <c r="AY31" s="37">
        <v>-1546</v>
      </c>
      <c r="AZ31" s="37">
        <v>-1546</v>
      </c>
      <c r="BA31" s="37">
        <v>-1546</v>
      </c>
      <c r="BB31" s="37">
        <v>-1546</v>
      </c>
      <c r="BC31" s="37">
        <v>-1546</v>
      </c>
      <c r="BD31" s="37">
        <v>-3093</v>
      </c>
      <c r="BE31" s="121" t="s">
        <v>189</v>
      </c>
      <c r="BF31" s="121" t="s">
        <v>189</v>
      </c>
      <c r="BG31" s="121" t="s">
        <v>189</v>
      </c>
      <c r="BH31" s="121" t="s">
        <v>189</v>
      </c>
      <c r="BI31" s="121" t="s">
        <v>189</v>
      </c>
      <c r="BJ31" s="121" t="s">
        <v>189</v>
      </c>
      <c r="BK31" s="121" t="s">
        <v>189</v>
      </c>
      <c r="BL31" s="121" t="s">
        <v>189</v>
      </c>
      <c r="BM31" s="121" t="s">
        <v>189</v>
      </c>
      <c r="BN31" s="37">
        <v>1</v>
      </c>
      <c r="BO31" s="37">
        <v>0</v>
      </c>
      <c r="BP31" s="37">
        <v>23</v>
      </c>
      <c r="BQ31" s="37">
        <f t="shared" si="2"/>
        <v>24</v>
      </c>
    </row>
    <row r="32" spans="1:69">
      <c r="A32" s="118" t="s">
        <v>369</v>
      </c>
      <c r="B32" s="208">
        <v>3.7598190199999998E-4</v>
      </c>
      <c r="C32" s="208">
        <v>3.7598190199999998E-4</v>
      </c>
      <c r="D32" s="123">
        <f t="shared" si="0"/>
        <v>0</v>
      </c>
      <c r="E32" s="37">
        <v>519459</v>
      </c>
      <c r="F32" s="37">
        <v>26021</v>
      </c>
      <c r="G32" s="37">
        <v>15432</v>
      </c>
      <c r="H32" s="37" t="s">
        <v>188</v>
      </c>
      <c r="I32" s="37" t="s">
        <v>188</v>
      </c>
      <c r="J32" s="37">
        <v>-22168</v>
      </c>
      <c r="K32" s="37">
        <v>-33973</v>
      </c>
      <c r="L32" s="37">
        <f t="shared" si="1"/>
        <v>-14688</v>
      </c>
      <c r="M32" s="37">
        <v>504771</v>
      </c>
      <c r="Z32" s="204">
        <v>539800</v>
      </c>
      <c r="AA32" s="204">
        <v>471941</v>
      </c>
      <c r="AB32" s="204">
        <v>454410</v>
      </c>
      <c r="AC32" s="204">
        <v>563832</v>
      </c>
      <c r="AD32" s="204">
        <v>26021</v>
      </c>
      <c r="AE32" s="204">
        <v>15432</v>
      </c>
      <c r="AF32" s="121" t="s">
        <v>417</v>
      </c>
      <c r="AG32" s="121" t="s">
        <v>417</v>
      </c>
      <c r="AH32" s="121" t="s">
        <v>417</v>
      </c>
      <c r="AI32" s="121" t="s">
        <v>417</v>
      </c>
      <c r="AJ32" s="121" t="s">
        <v>417</v>
      </c>
      <c r="AK32" s="37">
        <v>-2771</v>
      </c>
      <c r="AL32" s="121" t="s">
        <v>417</v>
      </c>
      <c r="AM32" s="37">
        <v>38682</v>
      </c>
      <c r="AN32" s="121" t="s">
        <v>417</v>
      </c>
      <c r="AO32" s="121" t="s">
        <v>417</v>
      </c>
      <c r="AP32" s="121" t="s">
        <v>417</v>
      </c>
      <c r="AQ32" s="121">
        <v>0</v>
      </c>
      <c r="AR32" s="121">
        <v>0</v>
      </c>
      <c r="AS32" s="121">
        <v>0</v>
      </c>
      <c r="AT32" s="37">
        <v>-19397</v>
      </c>
      <c r="AU32" s="121">
        <v>0</v>
      </c>
      <c r="AV32" s="121">
        <v>0</v>
      </c>
      <c r="AW32" s="121">
        <v>0</v>
      </c>
      <c r="AY32" s="37">
        <v>-2771</v>
      </c>
      <c r="AZ32" s="37">
        <v>-2771</v>
      </c>
      <c r="BA32" s="37">
        <v>-2771</v>
      </c>
      <c r="BB32" s="37">
        <v>-2771</v>
      </c>
      <c r="BC32" s="37">
        <v>-2771</v>
      </c>
      <c r="BD32" s="37">
        <v>-5542</v>
      </c>
      <c r="BE32" s="121" t="s">
        <v>189</v>
      </c>
      <c r="BF32" s="121" t="s">
        <v>189</v>
      </c>
      <c r="BG32" s="121" t="s">
        <v>189</v>
      </c>
      <c r="BH32" s="121" t="s">
        <v>189</v>
      </c>
      <c r="BI32" s="121" t="s">
        <v>189</v>
      </c>
      <c r="BJ32" s="121" t="s">
        <v>189</v>
      </c>
      <c r="BK32" s="121" t="s">
        <v>189</v>
      </c>
      <c r="BL32" s="121" t="s">
        <v>189</v>
      </c>
      <c r="BM32" s="121" t="s">
        <v>189</v>
      </c>
      <c r="BN32" s="37">
        <v>3</v>
      </c>
      <c r="BO32" s="37">
        <v>0</v>
      </c>
      <c r="BP32" s="37">
        <v>25</v>
      </c>
      <c r="BQ32" s="37">
        <f t="shared" si="2"/>
        <v>28</v>
      </c>
    </row>
    <row r="33" spans="1:69">
      <c r="A33" s="118" t="s">
        <v>370</v>
      </c>
      <c r="B33" s="208">
        <v>3.44160892E-4</v>
      </c>
      <c r="C33" s="208">
        <v>3.44160892E-4</v>
      </c>
      <c r="D33" s="123">
        <f t="shared" si="0"/>
        <v>0</v>
      </c>
      <c r="E33" s="37">
        <v>475495</v>
      </c>
      <c r="F33" s="37">
        <v>23819</v>
      </c>
      <c r="G33" s="37">
        <v>14126</v>
      </c>
      <c r="H33" s="37" t="s">
        <v>188</v>
      </c>
      <c r="I33" s="37" t="s">
        <v>188</v>
      </c>
      <c r="J33" s="37">
        <v>-20289</v>
      </c>
      <c r="K33" s="37">
        <v>-31098</v>
      </c>
      <c r="L33" s="37">
        <f t="shared" si="1"/>
        <v>-13442</v>
      </c>
      <c r="M33" s="37">
        <v>462050</v>
      </c>
      <c r="Z33" s="204">
        <v>494114</v>
      </c>
      <c r="AA33" s="204">
        <v>431998</v>
      </c>
      <c r="AB33" s="204">
        <v>415952</v>
      </c>
      <c r="AC33" s="204">
        <v>516112</v>
      </c>
      <c r="AD33" s="204">
        <v>23819</v>
      </c>
      <c r="AE33" s="204">
        <v>14126</v>
      </c>
      <c r="AF33" s="121" t="s">
        <v>417</v>
      </c>
      <c r="AG33" s="121" t="s">
        <v>417</v>
      </c>
      <c r="AH33" s="121" t="s">
        <v>417</v>
      </c>
      <c r="AI33" s="121" t="s">
        <v>417</v>
      </c>
      <c r="AJ33" s="121" t="s">
        <v>417</v>
      </c>
      <c r="AK33" s="37">
        <v>-2536</v>
      </c>
      <c r="AL33" s="121" t="s">
        <v>417</v>
      </c>
      <c r="AM33" s="37">
        <v>35409</v>
      </c>
      <c r="AN33" s="121" t="s">
        <v>417</v>
      </c>
      <c r="AO33" s="121" t="s">
        <v>417</v>
      </c>
      <c r="AP33" s="121" t="s">
        <v>417</v>
      </c>
      <c r="AQ33" s="121">
        <v>0</v>
      </c>
      <c r="AR33" s="121">
        <v>0</v>
      </c>
      <c r="AS33" s="121">
        <v>0</v>
      </c>
      <c r="AT33" s="37">
        <v>-17753</v>
      </c>
      <c r="AU33" s="121">
        <v>0</v>
      </c>
      <c r="AV33" s="121">
        <v>0</v>
      </c>
      <c r="AW33" s="121">
        <v>0</v>
      </c>
      <c r="AY33" s="37">
        <v>-2536</v>
      </c>
      <c r="AZ33" s="37">
        <v>-2536</v>
      </c>
      <c r="BA33" s="37">
        <v>-2536</v>
      </c>
      <c r="BB33" s="37">
        <v>-2536</v>
      </c>
      <c r="BC33" s="37">
        <v>-2536</v>
      </c>
      <c r="BD33" s="37">
        <v>-5073</v>
      </c>
      <c r="BE33" s="121" t="s">
        <v>189</v>
      </c>
      <c r="BF33" s="121" t="s">
        <v>189</v>
      </c>
      <c r="BG33" s="121" t="s">
        <v>189</v>
      </c>
      <c r="BH33" s="121" t="s">
        <v>189</v>
      </c>
      <c r="BI33" s="121" t="s">
        <v>189</v>
      </c>
      <c r="BJ33" s="121" t="s">
        <v>189</v>
      </c>
      <c r="BK33" s="121" t="s">
        <v>189</v>
      </c>
      <c r="BL33" s="121" t="s">
        <v>189</v>
      </c>
      <c r="BM33" s="121" t="s">
        <v>189</v>
      </c>
      <c r="BN33" s="37">
        <v>5</v>
      </c>
      <c r="BO33" s="37">
        <v>0</v>
      </c>
      <c r="BP33" s="37">
        <v>24</v>
      </c>
      <c r="BQ33" s="37">
        <f t="shared" si="2"/>
        <v>29</v>
      </c>
    </row>
    <row r="34" spans="1:69">
      <c r="A34" s="118" t="s">
        <v>371</v>
      </c>
      <c r="B34" s="208">
        <v>2.3151700599999999E-4</v>
      </c>
      <c r="C34" s="208">
        <v>2.3151700599999999E-4</v>
      </c>
      <c r="D34" s="123">
        <f t="shared" si="0"/>
        <v>0</v>
      </c>
      <c r="E34" s="37">
        <v>319865</v>
      </c>
      <c r="F34" s="37">
        <v>16023</v>
      </c>
      <c r="G34" s="37">
        <v>9502</v>
      </c>
      <c r="H34" s="37" t="s">
        <v>188</v>
      </c>
      <c r="I34" s="37" t="s">
        <v>188</v>
      </c>
      <c r="J34" s="37">
        <v>-13649</v>
      </c>
      <c r="K34" s="37">
        <v>-20920</v>
      </c>
      <c r="L34" s="37">
        <f t="shared" si="1"/>
        <v>-9044</v>
      </c>
      <c r="M34" s="37">
        <v>310821</v>
      </c>
      <c r="Z34" s="204">
        <v>332391</v>
      </c>
      <c r="AA34" s="204">
        <v>290605</v>
      </c>
      <c r="AB34" s="204">
        <v>279811</v>
      </c>
      <c r="AC34" s="204">
        <v>347189</v>
      </c>
      <c r="AD34" s="204">
        <v>16023</v>
      </c>
      <c r="AE34" s="204">
        <v>9502</v>
      </c>
      <c r="AF34" s="121" t="s">
        <v>417</v>
      </c>
      <c r="AG34" s="121" t="s">
        <v>417</v>
      </c>
      <c r="AH34" s="121" t="s">
        <v>417</v>
      </c>
      <c r="AI34" s="121" t="s">
        <v>417</v>
      </c>
      <c r="AJ34" s="121" t="s">
        <v>417</v>
      </c>
      <c r="AK34" s="37">
        <v>-1706</v>
      </c>
      <c r="AL34" s="121" t="s">
        <v>417</v>
      </c>
      <c r="AM34" s="37">
        <v>23819</v>
      </c>
      <c r="AN34" s="121" t="s">
        <v>417</v>
      </c>
      <c r="AO34" s="121" t="s">
        <v>417</v>
      </c>
      <c r="AP34" s="121" t="s">
        <v>417</v>
      </c>
      <c r="AQ34" s="121">
        <v>0</v>
      </c>
      <c r="AR34" s="121">
        <v>0</v>
      </c>
      <c r="AS34" s="121">
        <v>0</v>
      </c>
      <c r="AT34" s="37">
        <v>-11943</v>
      </c>
      <c r="AU34" s="121">
        <v>0</v>
      </c>
      <c r="AV34" s="121">
        <v>0</v>
      </c>
      <c r="AW34" s="121">
        <v>0</v>
      </c>
      <c r="AY34" s="37">
        <v>-1706</v>
      </c>
      <c r="AZ34" s="37">
        <v>-1706</v>
      </c>
      <c r="BA34" s="37">
        <v>-1706</v>
      </c>
      <c r="BB34" s="37">
        <v>-1706</v>
      </c>
      <c r="BC34" s="37">
        <v>-1706</v>
      </c>
      <c r="BD34" s="37">
        <v>-3413</v>
      </c>
      <c r="BE34" s="121" t="s">
        <v>189</v>
      </c>
      <c r="BF34" s="121" t="s">
        <v>189</v>
      </c>
      <c r="BG34" s="121" t="s">
        <v>189</v>
      </c>
      <c r="BH34" s="121" t="s">
        <v>189</v>
      </c>
      <c r="BI34" s="121" t="s">
        <v>189</v>
      </c>
      <c r="BJ34" s="121" t="s">
        <v>189</v>
      </c>
      <c r="BK34" s="121" t="s">
        <v>189</v>
      </c>
      <c r="BL34" s="121" t="s">
        <v>189</v>
      </c>
      <c r="BM34" s="121" t="s">
        <v>189</v>
      </c>
      <c r="BN34" s="37">
        <v>3</v>
      </c>
      <c r="BO34" s="37">
        <v>0</v>
      </c>
      <c r="BP34" s="37">
        <v>19</v>
      </c>
      <c r="BQ34" s="37">
        <f t="shared" si="2"/>
        <v>22</v>
      </c>
    </row>
    <row r="35" spans="1:69">
      <c r="A35" s="118" t="s">
        <v>372</v>
      </c>
      <c r="B35" s="208">
        <v>6.1195836299999997E-4</v>
      </c>
      <c r="C35" s="208">
        <v>6.1195836299999997E-4</v>
      </c>
      <c r="D35" s="123">
        <f t="shared" si="0"/>
        <v>0</v>
      </c>
      <c r="E35" s="37">
        <v>845485</v>
      </c>
      <c r="F35" s="37">
        <v>42353</v>
      </c>
      <c r="G35" s="37">
        <v>25118</v>
      </c>
      <c r="H35" s="37" t="s">
        <v>188</v>
      </c>
      <c r="I35" s="37" t="s">
        <v>188</v>
      </c>
      <c r="J35" s="37">
        <v>-36080</v>
      </c>
      <c r="K35" s="37">
        <v>-55296</v>
      </c>
      <c r="L35" s="37">
        <f t="shared" si="1"/>
        <v>-23905</v>
      </c>
      <c r="M35" s="37">
        <v>821579</v>
      </c>
      <c r="Z35" s="204">
        <v>878593</v>
      </c>
      <c r="AA35" s="204">
        <v>768144</v>
      </c>
      <c r="AB35" s="204">
        <v>739611</v>
      </c>
      <c r="AC35" s="204">
        <v>917708</v>
      </c>
      <c r="AD35" s="204">
        <v>42353</v>
      </c>
      <c r="AE35" s="204">
        <v>25118</v>
      </c>
      <c r="AF35" s="121" t="s">
        <v>417</v>
      </c>
      <c r="AG35" s="121" t="s">
        <v>417</v>
      </c>
      <c r="AH35" s="121" t="s">
        <v>417</v>
      </c>
      <c r="AI35" s="121" t="s">
        <v>417</v>
      </c>
      <c r="AJ35" s="121" t="s">
        <v>417</v>
      </c>
      <c r="AK35" s="37">
        <v>-4510</v>
      </c>
      <c r="AL35" s="121" t="s">
        <v>417</v>
      </c>
      <c r="AM35" s="37">
        <v>62961</v>
      </c>
      <c r="AN35" s="121" t="s">
        <v>417</v>
      </c>
      <c r="AO35" s="121" t="s">
        <v>417</v>
      </c>
      <c r="AP35" s="121" t="s">
        <v>417</v>
      </c>
      <c r="AQ35" s="121">
        <v>0</v>
      </c>
      <c r="AR35" s="121">
        <v>0</v>
      </c>
      <c r="AS35" s="121">
        <v>0</v>
      </c>
      <c r="AT35" s="37">
        <v>-31570</v>
      </c>
      <c r="AU35" s="121">
        <v>0</v>
      </c>
      <c r="AV35" s="121">
        <v>0</v>
      </c>
      <c r="AW35" s="121">
        <v>0</v>
      </c>
      <c r="AY35" s="37">
        <v>-4510</v>
      </c>
      <c r="AZ35" s="37">
        <v>-4510</v>
      </c>
      <c r="BA35" s="37">
        <v>-4510</v>
      </c>
      <c r="BB35" s="37">
        <v>-4510</v>
      </c>
      <c r="BC35" s="37">
        <v>-4510</v>
      </c>
      <c r="BD35" s="37">
        <v>-9020</v>
      </c>
      <c r="BE35" s="121" t="s">
        <v>189</v>
      </c>
      <c r="BF35" s="121" t="s">
        <v>189</v>
      </c>
      <c r="BG35" s="121" t="s">
        <v>189</v>
      </c>
      <c r="BH35" s="121" t="s">
        <v>189</v>
      </c>
      <c r="BI35" s="121" t="s">
        <v>189</v>
      </c>
      <c r="BJ35" s="121" t="s">
        <v>189</v>
      </c>
      <c r="BK35" s="121" t="s">
        <v>189</v>
      </c>
      <c r="BL35" s="121" t="s">
        <v>189</v>
      </c>
      <c r="BM35" s="121" t="s">
        <v>189</v>
      </c>
      <c r="BN35" s="37">
        <v>1</v>
      </c>
      <c r="BO35" s="37">
        <v>0</v>
      </c>
      <c r="BP35" s="37">
        <v>41</v>
      </c>
      <c r="BQ35" s="37">
        <f t="shared" si="2"/>
        <v>42</v>
      </c>
    </row>
    <row r="36" spans="1:69">
      <c r="A36" s="118" t="s">
        <v>373</v>
      </c>
      <c r="B36" s="208">
        <v>6.5578198799999998E-4</v>
      </c>
      <c r="C36" s="208">
        <v>6.5578198799999998E-4</v>
      </c>
      <c r="D36" s="123">
        <f t="shared" si="0"/>
        <v>0</v>
      </c>
      <c r="E36" s="37">
        <v>906032</v>
      </c>
      <c r="F36" s="37">
        <v>45386</v>
      </c>
      <c r="G36" s="37">
        <v>26916</v>
      </c>
      <c r="H36" s="37" t="s">
        <v>188</v>
      </c>
      <c r="I36" s="37" t="s">
        <v>188</v>
      </c>
      <c r="J36" s="37">
        <v>-38664</v>
      </c>
      <c r="K36" s="37">
        <v>-59256</v>
      </c>
      <c r="L36" s="37">
        <f t="shared" si="1"/>
        <v>-25618</v>
      </c>
      <c r="M36" s="37">
        <v>880414</v>
      </c>
      <c r="Z36" s="204">
        <v>941511</v>
      </c>
      <c r="AA36" s="204">
        <v>823152</v>
      </c>
      <c r="AB36" s="204">
        <v>792576</v>
      </c>
      <c r="AC36" s="204">
        <v>983427</v>
      </c>
      <c r="AD36" s="204">
        <v>45386</v>
      </c>
      <c r="AE36" s="204">
        <v>26916</v>
      </c>
      <c r="AF36" s="121" t="s">
        <v>417</v>
      </c>
      <c r="AG36" s="121" t="s">
        <v>417</v>
      </c>
      <c r="AH36" s="121" t="s">
        <v>417</v>
      </c>
      <c r="AI36" s="121" t="s">
        <v>417</v>
      </c>
      <c r="AJ36" s="121" t="s">
        <v>417</v>
      </c>
      <c r="AK36" s="37">
        <v>-4833</v>
      </c>
      <c r="AL36" s="121" t="s">
        <v>417</v>
      </c>
      <c r="AM36" s="37">
        <v>67469</v>
      </c>
      <c r="AN36" s="121" t="s">
        <v>417</v>
      </c>
      <c r="AO36" s="121" t="s">
        <v>417</v>
      </c>
      <c r="AP36" s="121" t="s">
        <v>417</v>
      </c>
      <c r="AQ36" s="121">
        <v>0</v>
      </c>
      <c r="AR36" s="121">
        <v>0</v>
      </c>
      <c r="AS36" s="121">
        <v>0</v>
      </c>
      <c r="AT36" s="37">
        <v>-33831</v>
      </c>
      <c r="AU36" s="121">
        <v>0</v>
      </c>
      <c r="AV36" s="121">
        <v>0</v>
      </c>
      <c r="AW36" s="121">
        <v>0</v>
      </c>
      <c r="AY36" s="37">
        <v>-4833</v>
      </c>
      <c r="AZ36" s="37">
        <v>-4833</v>
      </c>
      <c r="BA36" s="37">
        <v>-4833</v>
      </c>
      <c r="BB36" s="37">
        <v>-4833</v>
      </c>
      <c r="BC36" s="37">
        <v>-4833</v>
      </c>
      <c r="BD36" s="37">
        <v>-9666</v>
      </c>
      <c r="BE36" s="121" t="s">
        <v>189</v>
      </c>
      <c r="BF36" s="121" t="s">
        <v>189</v>
      </c>
      <c r="BG36" s="121" t="s">
        <v>189</v>
      </c>
      <c r="BH36" s="121" t="s">
        <v>189</v>
      </c>
      <c r="BI36" s="121" t="s">
        <v>189</v>
      </c>
      <c r="BJ36" s="121" t="s">
        <v>189</v>
      </c>
      <c r="BK36" s="121" t="s">
        <v>189</v>
      </c>
      <c r="BL36" s="121" t="s">
        <v>189</v>
      </c>
      <c r="BM36" s="121" t="s">
        <v>189</v>
      </c>
      <c r="BN36" s="37">
        <v>2</v>
      </c>
      <c r="BO36" s="37">
        <v>0</v>
      </c>
      <c r="BP36" s="37">
        <v>53</v>
      </c>
      <c r="BQ36" s="37">
        <f t="shared" si="2"/>
        <v>55</v>
      </c>
    </row>
    <row r="37" spans="1:69">
      <c r="A37" s="118" t="s">
        <v>374</v>
      </c>
      <c r="B37" s="208">
        <v>4.9857781400000005E-4</v>
      </c>
      <c r="C37" s="208">
        <v>4.9857781400000005E-4</v>
      </c>
      <c r="D37" s="123">
        <f t="shared" si="0"/>
        <v>0</v>
      </c>
      <c r="E37" s="37">
        <v>688838</v>
      </c>
      <c r="F37" s="37">
        <v>34506</v>
      </c>
      <c r="G37" s="37">
        <v>20464</v>
      </c>
      <c r="H37" s="37" t="s">
        <v>188</v>
      </c>
      <c r="I37" s="37" t="s">
        <v>188</v>
      </c>
      <c r="J37" s="37">
        <v>-29393</v>
      </c>
      <c r="K37" s="37">
        <v>-45051</v>
      </c>
      <c r="L37" s="37">
        <f t="shared" si="1"/>
        <v>-19474</v>
      </c>
      <c r="M37" s="37">
        <v>669361</v>
      </c>
      <c r="Z37" s="204">
        <v>715812</v>
      </c>
      <c r="AA37" s="204">
        <v>625826</v>
      </c>
      <c r="AB37" s="204">
        <v>602579</v>
      </c>
      <c r="AC37" s="204">
        <v>747679</v>
      </c>
      <c r="AD37" s="204">
        <v>34506</v>
      </c>
      <c r="AE37" s="204">
        <v>20464</v>
      </c>
      <c r="AF37" s="121" t="s">
        <v>417</v>
      </c>
      <c r="AG37" s="121" t="s">
        <v>417</v>
      </c>
      <c r="AH37" s="121" t="s">
        <v>417</v>
      </c>
      <c r="AI37" s="121" t="s">
        <v>417</v>
      </c>
      <c r="AJ37" s="121" t="s">
        <v>417</v>
      </c>
      <c r="AK37" s="37">
        <v>-3674</v>
      </c>
      <c r="AL37" s="121" t="s">
        <v>417</v>
      </c>
      <c r="AM37" s="37">
        <v>51296</v>
      </c>
      <c r="AN37" s="121" t="s">
        <v>417</v>
      </c>
      <c r="AO37" s="121" t="s">
        <v>417</v>
      </c>
      <c r="AP37" s="121" t="s">
        <v>417</v>
      </c>
      <c r="AQ37" s="121">
        <v>0</v>
      </c>
      <c r="AR37" s="121">
        <v>0</v>
      </c>
      <c r="AS37" s="121">
        <v>0</v>
      </c>
      <c r="AT37" s="37">
        <v>-25719</v>
      </c>
      <c r="AU37" s="121">
        <v>0</v>
      </c>
      <c r="AV37" s="121">
        <v>0</v>
      </c>
      <c r="AW37" s="121">
        <v>0</v>
      </c>
      <c r="AY37" s="37">
        <v>-3674</v>
      </c>
      <c r="AZ37" s="37">
        <v>-3674</v>
      </c>
      <c r="BA37" s="37">
        <v>-3674</v>
      </c>
      <c r="BB37" s="37">
        <v>-3674</v>
      </c>
      <c r="BC37" s="37">
        <v>-3674</v>
      </c>
      <c r="BD37" s="37">
        <v>-7349</v>
      </c>
      <c r="BE37" s="121" t="s">
        <v>189</v>
      </c>
      <c r="BF37" s="121" t="s">
        <v>189</v>
      </c>
      <c r="BG37" s="121" t="s">
        <v>189</v>
      </c>
      <c r="BH37" s="121" t="s">
        <v>189</v>
      </c>
      <c r="BI37" s="121" t="s">
        <v>189</v>
      </c>
      <c r="BJ37" s="121" t="s">
        <v>189</v>
      </c>
      <c r="BK37" s="121" t="s">
        <v>189</v>
      </c>
      <c r="BL37" s="121" t="s">
        <v>189</v>
      </c>
      <c r="BM37" s="121" t="s">
        <v>189</v>
      </c>
      <c r="BN37" s="37">
        <v>5</v>
      </c>
      <c r="BO37" s="37">
        <v>0</v>
      </c>
      <c r="BP37" s="37">
        <v>19</v>
      </c>
      <c r="BQ37" s="37">
        <f t="shared" si="2"/>
        <v>24</v>
      </c>
    </row>
    <row r="38" spans="1:69">
      <c r="A38" s="118" t="s">
        <v>375</v>
      </c>
      <c r="B38" s="208">
        <v>2.08079355E-4</v>
      </c>
      <c r="C38" s="208">
        <v>2.08079355E-4</v>
      </c>
      <c r="D38" s="123">
        <f t="shared" si="0"/>
        <v>0</v>
      </c>
      <c r="E38" s="37">
        <v>287484</v>
      </c>
      <c r="F38" s="37">
        <v>14401</v>
      </c>
      <c r="G38" s="37">
        <v>8541</v>
      </c>
      <c r="H38" s="37" t="s">
        <v>188</v>
      </c>
      <c r="I38" s="37" t="s">
        <v>188</v>
      </c>
      <c r="J38" s="37">
        <v>-12271</v>
      </c>
      <c r="K38" s="37">
        <v>-18802</v>
      </c>
      <c r="L38" s="37">
        <f t="shared" si="1"/>
        <v>-8131</v>
      </c>
      <c r="M38" s="37">
        <v>279355</v>
      </c>
      <c r="Z38" s="204">
        <v>298741</v>
      </c>
      <c r="AA38" s="204">
        <v>261186</v>
      </c>
      <c r="AB38" s="204">
        <v>251484</v>
      </c>
      <c r="AC38" s="204">
        <v>312041</v>
      </c>
      <c r="AD38" s="204">
        <v>14401</v>
      </c>
      <c r="AE38" s="204">
        <v>8541</v>
      </c>
      <c r="AF38" s="121" t="s">
        <v>417</v>
      </c>
      <c r="AG38" s="121" t="s">
        <v>417</v>
      </c>
      <c r="AH38" s="121" t="s">
        <v>417</v>
      </c>
      <c r="AI38" s="121" t="s">
        <v>417</v>
      </c>
      <c r="AJ38" s="121" t="s">
        <v>417</v>
      </c>
      <c r="AK38" s="37">
        <v>-1534</v>
      </c>
      <c r="AL38" s="121" t="s">
        <v>417</v>
      </c>
      <c r="AM38" s="37">
        <v>21408</v>
      </c>
      <c r="AN38" s="121" t="s">
        <v>417</v>
      </c>
      <c r="AO38" s="121" t="s">
        <v>417</v>
      </c>
      <c r="AP38" s="121" t="s">
        <v>417</v>
      </c>
      <c r="AQ38" s="121">
        <v>0</v>
      </c>
      <c r="AR38" s="121">
        <v>0</v>
      </c>
      <c r="AS38" s="121">
        <v>0</v>
      </c>
      <c r="AT38" s="37">
        <v>-10737</v>
      </c>
      <c r="AU38" s="121">
        <v>0</v>
      </c>
      <c r="AV38" s="121">
        <v>0</v>
      </c>
      <c r="AW38" s="121">
        <v>0</v>
      </c>
      <c r="AY38" s="37">
        <v>-1534</v>
      </c>
      <c r="AZ38" s="37">
        <v>-1534</v>
      </c>
      <c r="BA38" s="37">
        <v>-1534</v>
      </c>
      <c r="BB38" s="37">
        <v>-1534</v>
      </c>
      <c r="BC38" s="37">
        <v>-1534</v>
      </c>
      <c r="BD38" s="37">
        <v>-3067</v>
      </c>
      <c r="BE38" s="121" t="s">
        <v>189</v>
      </c>
      <c r="BF38" s="121" t="s">
        <v>189</v>
      </c>
      <c r="BG38" s="121" t="s">
        <v>189</v>
      </c>
      <c r="BH38" s="121" t="s">
        <v>189</v>
      </c>
      <c r="BI38" s="121" t="s">
        <v>189</v>
      </c>
      <c r="BJ38" s="121" t="s">
        <v>189</v>
      </c>
      <c r="BK38" s="121" t="s">
        <v>189</v>
      </c>
      <c r="BL38" s="121" t="s">
        <v>189</v>
      </c>
      <c r="BM38" s="121" t="s">
        <v>189</v>
      </c>
      <c r="BN38" s="37">
        <v>1</v>
      </c>
      <c r="BO38" s="37">
        <v>0</v>
      </c>
      <c r="BP38" s="37">
        <v>13</v>
      </c>
      <c r="BQ38" s="37">
        <f t="shared" si="2"/>
        <v>14</v>
      </c>
    </row>
    <row r="39" spans="1:69">
      <c r="A39" s="118" t="s">
        <v>376</v>
      </c>
      <c r="B39" s="208">
        <v>8.2802705E-5</v>
      </c>
      <c r="C39" s="208">
        <v>8.2802705E-5</v>
      </c>
      <c r="D39" s="123">
        <f t="shared" si="0"/>
        <v>0</v>
      </c>
      <c r="E39" s="37">
        <v>114401</v>
      </c>
      <c r="F39" s="37">
        <v>5731</v>
      </c>
      <c r="G39" s="37">
        <v>3398</v>
      </c>
      <c r="H39" s="37" t="s">
        <v>188</v>
      </c>
      <c r="I39" s="37" t="s">
        <v>188</v>
      </c>
      <c r="J39" s="37">
        <v>-4880</v>
      </c>
      <c r="K39" s="37">
        <v>-7482</v>
      </c>
      <c r="L39" s="37">
        <f t="shared" si="1"/>
        <v>-3233</v>
      </c>
      <c r="M39" s="37">
        <v>111166</v>
      </c>
      <c r="Z39" s="204">
        <v>118880</v>
      </c>
      <c r="AA39" s="204">
        <v>103936</v>
      </c>
      <c r="AB39" s="204">
        <v>100075</v>
      </c>
      <c r="AC39" s="204">
        <v>124173</v>
      </c>
      <c r="AD39" s="204">
        <v>5731</v>
      </c>
      <c r="AE39" s="204">
        <v>3398</v>
      </c>
      <c r="AF39" s="121" t="s">
        <v>417</v>
      </c>
      <c r="AG39" s="121" t="s">
        <v>417</v>
      </c>
      <c r="AH39" s="121" t="s">
        <v>417</v>
      </c>
      <c r="AI39" s="121" t="s">
        <v>417</v>
      </c>
      <c r="AJ39" s="121" t="s">
        <v>417</v>
      </c>
      <c r="AK39" s="37">
        <v>-610</v>
      </c>
      <c r="AL39" s="121" t="s">
        <v>417</v>
      </c>
      <c r="AM39" s="37">
        <v>8519</v>
      </c>
      <c r="AN39" s="121" t="s">
        <v>417</v>
      </c>
      <c r="AO39" s="121" t="s">
        <v>417</v>
      </c>
      <c r="AP39" s="121" t="s">
        <v>417</v>
      </c>
      <c r="AQ39" s="121">
        <v>0</v>
      </c>
      <c r="AR39" s="121">
        <v>0</v>
      </c>
      <c r="AS39" s="121">
        <v>0</v>
      </c>
      <c r="AT39" s="37">
        <v>-4270</v>
      </c>
      <c r="AU39" s="121">
        <v>0</v>
      </c>
      <c r="AV39" s="121">
        <v>0</v>
      </c>
      <c r="AW39" s="121">
        <v>0</v>
      </c>
      <c r="AY39" s="37">
        <v>-610</v>
      </c>
      <c r="AZ39" s="37">
        <v>-610</v>
      </c>
      <c r="BA39" s="37">
        <v>-610</v>
      </c>
      <c r="BB39" s="37">
        <v>-610</v>
      </c>
      <c r="BC39" s="37">
        <v>-610</v>
      </c>
      <c r="BD39" s="37">
        <v>-1220</v>
      </c>
      <c r="BE39" s="121" t="s">
        <v>189</v>
      </c>
      <c r="BF39" s="121" t="s">
        <v>189</v>
      </c>
      <c r="BG39" s="121" t="s">
        <v>189</v>
      </c>
      <c r="BH39" s="121" t="s">
        <v>189</v>
      </c>
      <c r="BI39" s="121" t="s">
        <v>189</v>
      </c>
      <c r="BJ39" s="121" t="s">
        <v>189</v>
      </c>
      <c r="BK39" s="121" t="s">
        <v>189</v>
      </c>
      <c r="BL39" s="121" t="s">
        <v>189</v>
      </c>
      <c r="BM39" s="121" t="s">
        <v>189</v>
      </c>
      <c r="BN39" s="37">
        <v>1</v>
      </c>
      <c r="BO39" s="37">
        <v>0</v>
      </c>
      <c r="BP39" s="37">
        <v>10</v>
      </c>
      <c r="BQ39" s="37">
        <f t="shared" si="2"/>
        <v>11</v>
      </c>
    </row>
    <row r="40" spans="1:69">
      <c r="A40" s="118" t="s">
        <v>377</v>
      </c>
      <c r="B40" s="208">
        <v>5.5876891399999999E-4</v>
      </c>
      <c r="C40" s="208">
        <v>5.5876891399999999E-4</v>
      </c>
      <c r="D40" s="123">
        <f t="shared" si="0"/>
        <v>0</v>
      </c>
      <c r="E40" s="37">
        <v>771998</v>
      </c>
      <c r="F40" s="37">
        <v>38672</v>
      </c>
      <c r="G40" s="37">
        <v>22934</v>
      </c>
      <c r="H40" s="37" t="s">
        <v>188</v>
      </c>
      <c r="I40" s="37" t="s">
        <v>188</v>
      </c>
      <c r="J40" s="37">
        <v>-32944</v>
      </c>
      <c r="K40" s="37">
        <v>-50490</v>
      </c>
      <c r="L40" s="37">
        <f t="shared" si="1"/>
        <v>-21828</v>
      </c>
      <c r="M40" s="37">
        <v>750170</v>
      </c>
      <c r="Z40" s="204">
        <v>802228</v>
      </c>
      <c r="AA40" s="204">
        <v>701379</v>
      </c>
      <c r="AB40" s="204">
        <v>675326</v>
      </c>
      <c r="AC40" s="204">
        <v>837944</v>
      </c>
      <c r="AD40" s="204">
        <v>38672</v>
      </c>
      <c r="AE40" s="204">
        <v>22934</v>
      </c>
      <c r="AF40" s="121" t="s">
        <v>417</v>
      </c>
      <c r="AG40" s="121" t="s">
        <v>417</v>
      </c>
      <c r="AH40" s="121" t="s">
        <v>417</v>
      </c>
      <c r="AI40" s="121" t="s">
        <v>417</v>
      </c>
      <c r="AJ40" s="121" t="s">
        <v>417</v>
      </c>
      <c r="AK40" s="37">
        <v>-4118</v>
      </c>
      <c r="AL40" s="121" t="s">
        <v>417</v>
      </c>
      <c r="AM40" s="37">
        <v>57488</v>
      </c>
      <c r="AN40" s="121" t="s">
        <v>417</v>
      </c>
      <c r="AO40" s="121" t="s">
        <v>417</v>
      </c>
      <c r="AP40" s="121" t="s">
        <v>417</v>
      </c>
      <c r="AQ40" s="121">
        <v>0</v>
      </c>
      <c r="AR40" s="121">
        <v>0</v>
      </c>
      <c r="AS40" s="121">
        <v>0</v>
      </c>
      <c r="AT40" s="37">
        <v>-28826</v>
      </c>
      <c r="AU40" s="121">
        <v>0</v>
      </c>
      <c r="AV40" s="121">
        <v>0</v>
      </c>
      <c r="AW40" s="121">
        <v>0</v>
      </c>
      <c r="AY40" s="37">
        <v>-4118</v>
      </c>
      <c r="AZ40" s="37">
        <v>-4118</v>
      </c>
      <c r="BA40" s="37">
        <v>-4118</v>
      </c>
      <c r="BB40" s="37">
        <v>-4118</v>
      </c>
      <c r="BC40" s="37">
        <v>-4118</v>
      </c>
      <c r="BD40" s="37">
        <v>-8236</v>
      </c>
      <c r="BE40" s="121" t="s">
        <v>189</v>
      </c>
      <c r="BF40" s="121" t="s">
        <v>189</v>
      </c>
      <c r="BG40" s="121" t="s">
        <v>189</v>
      </c>
      <c r="BH40" s="121" t="s">
        <v>189</v>
      </c>
      <c r="BI40" s="121" t="s">
        <v>189</v>
      </c>
      <c r="BJ40" s="121" t="s">
        <v>189</v>
      </c>
      <c r="BK40" s="121" t="s">
        <v>189</v>
      </c>
      <c r="BL40" s="121" t="s">
        <v>189</v>
      </c>
      <c r="BM40" s="121" t="s">
        <v>189</v>
      </c>
      <c r="BN40" s="37">
        <v>4</v>
      </c>
      <c r="BO40" s="37">
        <v>0</v>
      </c>
      <c r="BP40" s="37">
        <v>48</v>
      </c>
      <c r="BQ40" s="37">
        <f t="shared" si="2"/>
        <v>52</v>
      </c>
    </row>
    <row r="41" spans="1:69">
      <c r="A41" s="118" t="s">
        <v>378</v>
      </c>
      <c r="B41" s="208">
        <v>5.6841256900000002E-4</v>
      </c>
      <c r="C41" s="208">
        <v>5.6841256900000002E-4</v>
      </c>
      <c r="D41" s="123">
        <f t="shared" si="0"/>
        <v>0</v>
      </c>
      <c r="E41" s="37">
        <v>785322</v>
      </c>
      <c r="F41" s="37">
        <v>39339</v>
      </c>
      <c r="G41" s="37">
        <v>23330</v>
      </c>
      <c r="H41" s="37" t="s">
        <v>188</v>
      </c>
      <c r="I41" s="37" t="s">
        <v>188</v>
      </c>
      <c r="J41" s="37">
        <v>-33512</v>
      </c>
      <c r="K41" s="37">
        <v>-51361</v>
      </c>
      <c r="L41" s="37">
        <f t="shared" si="1"/>
        <v>-22204</v>
      </c>
      <c r="M41" s="37">
        <v>763117</v>
      </c>
      <c r="Z41" s="204">
        <v>816074</v>
      </c>
      <c r="AA41" s="204">
        <v>713484</v>
      </c>
      <c r="AB41" s="204">
        <v>686981</v>
      </c>
      <c r="AC41" s="204">
        <v>852405</v>
      </c>
      <c r="AD41" s="204">
        <v>39339</v>
      </c>
      <c r="AE41" s="204">
        <v>23330</v>
      </c>
      <c r="AF41" s="121" t="s">
        <v>417</v>
      </c>
      <c r="AG41" s="121" t="s">
        <v>417</v>
      </c>
      <c r="AH41" s="121" t="s">
        <v>417</v>
      </c>
      <c r="AI41" s="121" t="s">
        <v>417</v>
      </c>
      <c r="AJ41" s="121" t="s">
        <v>417</v>
      </c>
      <c r="AK41" s="37">
        <v>-4189</v>
      </c>
      <c r="AL41" s="121" t="s">
        <v>417</v>
      </c>
      <c r="AM41" s="37">
        <v>58480</v>
      </c>
      <c r="AN41" s="121" t="s">
        <v>417</v>
      </c>
      <c r="AO41" s="121" t="s">
        <v>417</v>
      </c>
      <c r="AP41" s="121" t="s">
        <v>417</v>
      </c>
      <c r="AQ41" s="121">
        <v>0</v>
      </c>
      <c r="AR41" s="121">
        <v>0</v>
      </c>
      <c r="AS41" s="121">
        <v>0</v>
      </c>
      <c r="AT41" s="37">
        <v>-29323</v>
      </c>
      <c r="AU41" s="121">
        <v>0</v>
      </c>
      <c r="AV41" s="121">
        <v>0</v>
      </c>
      <c r="AW41" s="121">
        <v>0</v>
      </c>
      <c r="AY41" s="37">
        <v>-4189</v>
      </c>
      <c r="AZ41" s="37">
        <v>-4189</v>
      </c>
      <c r="BA41" s="37">
        <v>-4189</v>
      </c>
      <c r="BB41" s="37">
        <v>-4189</v>
      </c>
      <c r="BC41" s="37">
        <v>-4189</v>
      </c>
      <c r="BD41" s="37">
        <v>-8378</v>
      </c>
      <c r="BE41" s="121" t="s">
        <v>189</v>
      </c>
      <c r="BF41" s="121" t="s">
        <v>189</v>
      </c>
      <c r="BG41" s="121" t="s">
        <v>189</v>
      </c>
      <c r="BH41" s="121" t="s">
        <v>189</v>
      </c>
      <c r="BI41" s="121" t="s">
        <v>189</v>
      </c>
      <c r="BJ41" s="121" t="s">
        <v>189</v>
      </c>
      <c r="BK41" s="121" t="s">
        <v>189</v>
      </c>
      <c r="BL41" s="121" t="s">
        <v>189</v>
      </c>
      <c r="BM41" s="121" t="s">
        <v>189</v>
      </c>
      <c r="BN41" s="37">
        <v>3</v>
      </c>
      <c r="BO41" s="37">
        <v>0</v>
      </c>
      <c r="BP41" s="37">
        <v>37</v>
      </c>
      <c r="BQ41" s="37">
        <f t="shared" si="2"/>
        <v>40</v>
      </c>
    </row>
    <row r="42" spans="1:69">
      <c r="A42" s="118" t="s">
        <v>379</v>
      </c>
      <c r="B42" s="208">
        <v>3.8408445000000002E-4</v>
      </c>
      <c r="C42" s="208">
        <v>3.8408445000000002E-4</v>
      </c>
      <c r="D42" s="123">
        <f t="shared" si="0"/>
        <v>0</v>
      </c>
      <c r="E42" s="37">
        <v>530653</v>
      </c>
      <c r="F42" s="37">
        <v>26582</v>
      </c>
      <c r="G42" s="37">
        <v>15765</v>
      </c>
      <c r="H42" s="37" t="s">
        <v>188</v>
      </c>
      <c r="I42" s="37" t="s">
        <v>188</v>
      </c>
      <c r="J42" s="37">
        <v>-22647</v>
      </c>
      <c r="K42" s="37">
        <v>-34706</v>
      </c>
      <c r="L42" s="37">
        <f t="shared" si="1"/>
        <v>-15006</v>
      </c>
      <c r="M42" s="37">
        <v>515649</v>
      </c>
      <c r="Z42" s="204">
        <v>551433</v>
      </c>
      <c r="AA42" s="204">
        <v>482111</v>
      </c>
      <c r="AB42" s="204">
        <v>464203</v>
      </c>
      <c r="AC42" s="204">
        <v>575982</v>
      </c>
      <c r="AD42" s="204">
        <v>26582</v>
      </c>
      <c r="AE42" s="204">
        <v>15765</v>
      </c>
      <c r="AF42" s="121" t="s">
        <v>417</v>
      </c>
      <c r="AG42" s="121" t="s">
        <v>417</v>
      </c>
      <c r="AH42" s="121" t="s">
        <v>417</v>
      </c>
      <c r="AI42" s="121" t="s">
        <v>417</v>
      </c>
      <c r="AJ42" s="121" t="s">
        <v>417</v>
      </c>
      <c r="AK42" s="37">
        <v>-2831</v>
      </c>
      <c r="AL42" s="121" t="s">
        <v>417</v>
      </c>
      <c r="AM42" s="37">
        <v>39516</v>
      </c>
      <c r="AN42" s="121" t="s">
        <v>417</v>
      </c>
      <c r="AO42" s="121" t="s">
        <v>417</v>
      </c>
      <c r="AP42" s="121" t="s">
        <v>417</v>
      </c>
      <c r="AQ42" s="121">
        <v>0</v>
      </c>
      <c r="AR42" s="121">
        <v>0</v>
      </c>
      <c r="AS42" s="121">
        <v>0</v>
      </c>
      <c r="AT42" s="37">
        <v>-19816</v>
      </c>
      <c r="AU42" s="121">
        <v>0</v>
      </c>
      <c r="AV42" s="121">
        <v>0</v>
      </c>
      <c r="AW42" s="121">
        <v>0</v>
      </c>
      <c r="AY42" s="37">
        <v>-2831</v>
      </c>
      <c r="AZ42" s="37">
        <v>-2831</v>
      </c>
      <c r="BA42" s="37">
        <v>-2831</v>
      </c>
      <c r="BB42" s="37">
        <v>-2831</v>
      </c>
      <c r="BC42" s="37">
        <v>-2831</v>
      </c>
      <c r="BD42" s="37">
        <v>-5661</v>
      </c>
      <c r="BE42" s="121" t="s">
        <v>189</v>
      </c>
      <c r="BF42" s="121" t="s">
        <v>189</v>
      </c>
      <c r="BG42" s="121" t="s">
        <v>189</v>
      </c>
      <c r="BH42" s="121" t="s">
        <v>189</v>
      </c>
      <c r="BI42" s="121" t="s">
        <v>189</v>
      </c>
      <c r="BJ42" s="121" t="s">
        <v>189</v>
      </c>
      <c r="BK42" s="121" t="s">
        <v>189</v>
      </c>
      <c r="BL42" s="121" t="s">
        <v>189</v>
      </c>
      <c r="BM42" s="121" t="s">
        <v>189</v>
      </c>
      <c r="BN42" s="37">
        <v>1</v>
      </c>
      <c r="BO42" s="37">
        <v>0</v>
      </c>
      <c r="BP42" s="37">
        <v>27</v>
      </c>
      <c r="BQ42" s="37">
        <f t="shared" si="2"/>
        <v>28</v>
      </c>
    </row>
    <row r="43" spans="1:69">
      <c r="A43" s="118" t="s">
        <v>380</v>
      </c>
      <c r="B43" s="208">
        <v>6.10111864E-4</v>
      </c>
      <c r="C43" s="208">
        <v>6.10111864E-4</v>
      </c>
      <c r="D43" s="123">
        <f t="shared" si="0"/>
        <v>0</v>
      </c>
      <c r="E43" s="37">
        <v>842934</v>
      </c>
      <c r="F43" s="37">
        <v>42225</v>
      </c>
      <c r="G43" s="37">
        <v>25042</v>
      </c>
      <c r="H43" s="37" t="s">
        <v>188</v>
      </c>
      <c r="I43" s="37" t="s">
        <v>188</v>
      </c>
      <c r="J43" s="37">
        <v>-35969</v>
      </c>
      <c r="K43" s="37">
        <v>-55129</v>
      </c>
      <c r="L43" s="37">
        <f t="shared" si="1"/>
        <v>-23831</v>
      </c>
      <c r="M43" s="37">
        <v>819100</v>
      </c>
      <c r="Z43" s="204">
        <v>875942</v>
      </c>
      <c r="AA43" s="204">
        <v>765826</v>
      </c>
      <c r="AB43" s="204">
        <v>737379</v>
      </c>
      <c r="AC43" s="204">
        <v>914939</v>
      </c>
      <c r="AD43" s="204">
        <v>42225</v>
      </c>
      <c r="AE43" s="204">
        <v>25042</v>
      </c>
      <c r="AF43" s="121" t="s">
        <v>417</v>
      </c>
      <c r="AG43" s="121" t="s">
        <v>417</v>
      </c>
      <c r="AH43" s="121" t="s">
        <v>417</v>
      </c>
      <c r="AI43" s="121" t="s">
        <v>417</v>
      </c>
      <c r="AJ43" s="121" t="s">
        <v>417</v>
      </c>
      <c r="AK43" s="37">
        <v>-4496</v>
      </c>
      <c r="AL43" s="121" t="s">
        <v>417</v>
      </c>
      <c r="AM43" s="37">
        <v>62771</v>
      </c>
      <c r="AN43" s="121" t="s">
        <v>417</v>
      </c>
      <c r="AO43" s="121" t="s">
        <v>417</v>
      </c>
      <c r="AP43" s="121" t="s">
        <v>417</v>
      </c>
      <c r="AQ43" s="121">
        <v>0</v>
      </c>
      <c r="AR43" s="121">
        <v>0</v>
      </c>
      <c r="AS43" s="121">
        <v>0</v>
      </c>
      <c r="AT43" s="37">
        <v>-31473</v>
      </c>
      <c r="AU43" s="121">
        <v>0</v>
      </c>
      <c r="AV43" s="121">
        <v>0</v>
      </c>
      <c r="AW43" s="121">
        <v>0</v>
      </c>
      <c r="AY43" s="37">
        <v>-4496</v>
      </c>
      <c r="AZ43" s="37">
        <v>-4496</v>
      </c>
      <c r="BA43" s="37">
        <v>-4496</v>
      </c>
      <c r="BB43" s="37">
        <v>-4496</v>
      </c>
      <c r="BC43" s="37">
        <v>-4496</v>
      </c>
      <c r="BD43" s="37">
        <v>-8993</v>
      </c>
      <c r="BE43" s="121" t="s">
        <v>189</v>
      </c>
      <c r="BF43" s="121" t="s">
        <v>189</v>
      </c>
      <c r="BG43" s="121" t="s">
        <v>189</v>
      </c>
      <c r="BH43" s="121" t="s">
        <v>189</v>
      </c>
      <c r="BI43" s="121" t="s">
        <v>189</v>
      </c>
      <c r="BJ43" s="121" t="s">
        <v>189</v>
      </c>
      <c r="BK43" s="121" t="s">
        <v>189</v>
      </c>
      <c r="BL43" s="121" t="s">
        <v>189</v>
      </c>
      <c r="BM43" s="121" t="s">
        <v>189</v>
      </c>
      <c r="BN43" s="37">
        <v>3</v>
      </c>
      <c r="BO43" s="37">
        <v>0</v>
      </c>
      <c r="BP43" s="37">
        <v>48</v>
      </c>
      <c r="BQ43" s="37">
        <f t="shared" si="2"/>
        <v>51</v>
      </c>
    </row>
    <row r="44" spans="1:69">
      <c r="A44" s="118" t="s">
        <v>381</v>
      </c>
      <c r="B44" s="208">
        <v>3.9219667999999998E-4</v>
      </c>
      <c r="C44" s="208">
        <v>3.9219667999999998E-4</v>
      </c>
      <c r="D44" s="123">
        <f t="shared" si="0"/>
        <v>0</v>
      </c>
      <c r="E44" s="37">
        <v>541861</v>
      </c>
      <c r="F44" s="37">
        <v>27144</v>
      </c>
      <c r="G44" s="37">
        <v>16097</v>
      </c>
      <c r="H44" s="37" t="s">
        <v>188</v>
      </c>
      <c r="I44" s="37" t="s">
        <v>188</v>
      </c>
      <c r="J44" s="37">
        <v>-23121</v>
      </c>
      <c r="K44" s="37">
        <v>-35439</v>
      </c>
      <c r="L44" s="37">
        <f t="shared" si="1"/>
        <v>-15319</v>
      </c>
      <c r="M44" s="37">
        <v>526540</v>
      </c>
      <c r="Z44" s="204">
        <v>563079</v>
      </c>
      <c r="AA44" s="204">
        <v>492294</v>
      </c>
      <c r="AB44" s="204">
        <v>474007</v>
      </c>
      <c r="AC44" s="204">
        <v>588148</v>
      </c>
      <c r="AD44" s="204">
        <v>27144</v>
      </c>
      <c r="AE44" s="204">
        <v>16097</v>
      </c>
      <c r="AF44" s="121" t="s">
        <v>417</v>
      </c>
      <c r="AG44" s="121" t="s">
        <v>417</v>
      </c>
      <c r="AH44" s="121" t="s">
        <v>417</v>
      </c>
      <c r="AI44" s="121" t="s">
        <v>417</v>
      </c>
      <c r="AJ44" s="121" t="s">
        <v>417</v>
      </c>
      <c r="AK44" s="37">
        <v>-2890</v>
      </c>
      <c r="AL44" s="121" t="s">
        <v>417</v>
      </c>
      <c r="AM44" s="37">
        <v>40351</v>
      </c>
      <c r="AN44" s="121" t="s">
        <v>417</v>
      </c>
      <c r="AO44" s="121" t="s">
        <v>417</v>
      </c>
      <c r="AP44" s="121" t="s">
        <v>417</v>
      </c>
      <c r="AQ44" s="121">
        <v>0</v>
      </c>
      <c r="AR44" s="121">
        <v>0</v>
      </c>
      <c r="AS44" s="121">
        <v>0</v>
      </c>
      <c r="AT44" s="37">
        <v>-20231</v>
      </c>
      <c r="AU44" s="121">
        <v>0</v>
      </c>
      <c r="AV44" s="121">
        <v>0</v>
      </c>
      <c r="AW44" s="121">
        <v>0</v>
      </c>
      <c r="AY44" s="37">
        <v>-2890</v>
      </c>
      <c r="AZ44" s="37">
        <v>-2890</v>
      </c>
      <c r="BA44" s="37">
        <v>-2890</v>
      </c>
      <c r="BB44" s="37">
        <v>-2890</v>
      </c>
      <c r="BC44" s="37">
        <v>-2890</v>
      </c>
      <c r="BD44" s="37">
        <v>-5781</v>
      </c>
      <c r="BE44" s="121" t="s">
        <v>189</v>
      </c>
      <c r="BF44" s="121" t="s">
        <v>189</v>
      </c>
      <c r="BG44" s="121" t="s">
        <v>189</v>
      </c>
      <c r="BH44" s="121" t="s">
        <v>189</v>
      </c>
      <c r="BI44" s="121" t="s">
        <v>189</v>
      </c>
      <c r="BJ44" s="121" t="s">
        <v>189</v>
      </c>
      <c r="BK44" s="121" t="s">
        <v>189</v>
      </c>
      <c r="BL44" s="121" t="s">
        <v>189</v>
      </c>
      <c r="BM44" s="121" t="s">
        <v>189</v>
      </c>
      <c r="BN44" s="37">
        <v>3</v>
      </c>
      <c r="BO44" s="37">
        <v>0</v>
      </c>
      <c r="BP44" s="37">
        <v>16</v>
      </c>
      <c r="BQ44" s="37">
        <f t="shared" si="2"/>
        <v>19</v>
      </c>
    </row>
    <row r="45" spans="1:69">
      <c r="A45" s="118" t="s">
        <v>382</v>
      </c>
      <c r="B45" s="208">
        <v>3.0209661799999999E-4</v>
      </c>
      <c r="C45" s="208">
        <v>3.0209661799999999E-4</v>
      </c>
      <c r="D45" s="123">
        <f t="shared" si="0"/>
        <v>0</v>
      </c>
      <c r="E45" s="37">
        <v>417378</v>
      </c>
      <c r="F45" s="37">
        <v>20908</v>
      </c>
      <c r="G45" s="37">
        <v>12399</v>
      </c>
      <c r="H45" s="37" t="s">
        <v>188</v>
      </c>
      <c r="I45" s="37" t="s">
        <v>188</v>
      </c>
      <c r="J45" s="37">
        <v>-17809</v>
      </c>
      <c r="K45" s="37">
        <v>-27297</v>
      </c>
      <c r="L45" s="37">
        <f t="shared" si="1"/>
        <v>-11799</v>
      </c>
      <c r="M45" s="37">
        <v>405577</v>
      </c>
      <c r="Z45" s="204">
        <v>433722</v>
      </c>
      <c r="AA45" s="204">
        <v>379198</v>
      </c>
      <c r="AB45" s="204">
        <v>365113</v>
      </c>
      <c r="AC45" s="204">
        <v>453031</v>
      </c>
      <c r="AD45" s="204">
        <v>20908</v>
      </c>
      <c r="AE45" s="204">
        <v>12399</v>
      </c>
      <c r="AF45" s="121" t="s">
        <v>417</v>
      </c>
      <c r="AG45" s="121" t="s">
        <v>417</v>
      </c>
      <c r="AH45" s="121" t="s">
        <v>417</v>
      </c>
      <c r="AI45" s="121" t="s">
        <v>417</v>
      </c>
      <c r="AJ45" s="121" t="s">
        <v>417</v>
      </c>
      <c r="AK45" s="37">
        <v>-2226</v>
      </c>
      <c r="AL45" s="121" t="s">
        <v>417</v>
      </c>
      <c r="AM45" s="37">
        <v>31081</v>
      </c>
      <c r="AN45" s="121" t="s">
        <v>417</v>
      </c>
      <c r="AO45" s="121" t="s">
        <v>417</v>
      </c>
      <c r="AP45" s="121" t="s">
        <v>417</v>
      </c>
      <c r="AQ45" s="121">
        <v>0</v>
      </c>
      <c r="AR45" s="121">
        <v>0</v>
      </c>
      <c r="AS45" s="121">
        <v>0</v>
      </c>
      <c r="AT45" s="37">
        <v>-15583</v>
      </c>
      <c r="AU45" s="121">
        <v>0</v>
      </c>
      <c r="AV45" s="121">
        <v>0</v>
      </c>
      <c r="AW45" s="121">
        <v>0</v>
      </c>
      <c r="AY45" s="37">
        <v>-2226</v>
      </c>
      <c r="AZ45" s="37">
        <v>-2226</v>
      </c>
      <c r="BA45" s="37">
        <v>-2226</v>
      </c>
      <c r="BB45" s="37">
        <v>-2226</v>
      </c>
      <c r="BC45" s="37">
        <v>-2226</v>
      </c>
      <c r="BD45" s="37">
        <v>-4453</v>
      </c>
      <c r="BE45" s="121" t="s">
        <v>189</v>
      </c>
      <c r="BF45" s="121" t="s">
        <v>189</v>
      </c>
      <c r="BG45" s="121" t="s">
        <v>189</v>
      </c>
      <c r="BH45" s="121" t="s">
        <v>189</v>
      </c>
      <c r="BI45" s="121" t="s">
        <v>189</v>
      </c>
      <c r="BJ45" s="121" t="s">
        <v>189</v>
      </c>
      <c r="BK45" s="121" t="s">
        <v>189</v>
      </c>
      <c r="BL45" s="121" t="s">
        <v>189</v>
      </c>
      <c r="BM45" s="121" t="s">
        <v>189</v>
      </c>
      <c r="BN45" s="37">
        <v>2</v>
      </c>
      <c r="BO45" s="37">
        <v>0</v>
      </c>
      <c r="BP45" s="37">
        <v>24</v>
      </c>
      <c r="BQ45" s="37">
        <f t="shared" si="2"/>
        <v>26</v>
      </c>
    </row>
    <row r="46" spans="1:69">
      <c r="A46" s="118" t="s">
        <v>383</v>
      </c>
      <c r="B46" s="208">
        <v>4.5286895700000001E-4</v>
      </c>
      <c r="C46" s="208">
        <v>4.5286895700000001E-4</v>
      </c>
      <c r="D46" s="123">
        <f t="shared" si="0"/>
        <v>0</v>
      </c>
      <c r="E46" s="37">
        <v>625686</v>
      </c>
      <c r="F46" s="37">
        <v>31343</v>
      </c>
      <c r="G46" s="37">
        <v>18588</v>
      </c>
      <c r="H46" s="37" t="s">
        <v>188</v>
      </c>
      <c r="I46" s="37" t="s">
        <v>188</v>
      </c>
      <c r="J46" s="37">
        <v>-26703</v>
      </c>
      <c r="K46" s="37">
        <v>-40921</v>
      </c>
      <c r="L46" s="37">
        <f t="shared" si="1"/>
        <v>-17693</v>
      </c>
      <c r="M46" s="37">
        <v>607995</v>
      </c>
      <c r="Z46" s="204">
        <v>650187</v>
      </c>
      <c r="AA46" s="204">
        <v>568451</v>
      </c>
      <c r="AB46" s="204">
        <v>547336</v>
      </c>
      <c r="AC46" s="204">
        <v>679133</v>
      </c>
      <c r="AD46" s="204">
        <v>31343</v>
      </c>
      <c r="AE46" s="204">
        <v>18588</v>
      </c>
      <c r="AF46" s="121" t="s">
        <v>417</v>
      </c>
      <c r="AG46" s="121" t="s">
        <v>417</v>
      </c>
      <c r="AH46" s="121" t="s">
        <v>417</v>
      </c>
      <c r="AI46" s="121" t="s">
        <v>417</v>
      </c>
      <c r="AJ46" s="121" t="s">
        <v>417</v>
      </c>
      <c r="AK46" s="37">
        <v>-3338</v>
      </c>
      <c r="AL46" s="121" t="s">
        <v>417</v>
      </c>
      <c r="AM46" s="37">
        <v>46593</v>
      </c>
      <c r="AN46" s="121" t="s">
        <v>417</v>
      </c>
      <c r="AO46" s="121" t="s">
        <v>417</v>
      </c>
      <c r="AP46" s="121" t="s">
        <v>417</v>
      </c>
      <c r="AQ46" s="121">
        <v>0</v>
      </c>
      <c r="AR46" s="121">
        <v>0</v>
      </c>
      <c r="AS46" s="121">
        <v>0</v>
      </c>
      <c r="AT46" s="37">
        <v>-23365</v>
      </c>
      <c r="AU46" s="121">
        <v>0</v>
      </c>
      <c r="AV46" s="121">
        <v>0</v>
      </c>
      <c r="AW46" s="121">
        <v>0</v>
      </c>
      <c r="AY46" s="37">
        <v>-3338</v>
      </c>
      <c r="AZ46" s="37">
        <v>-3338</v>
      </c>
      <c r="BA46" s="37">
        <v>-3338</v>
      </c>
      <c r="BB46" s="37">
        <v>-3338</v>
      </c>
      <c r="BC46" s="37">
        <v>-3338</v>
      </c>
      <c r="BD46" s="37">
        <v>-6675</v>
      </c>
      <c r="BE46" s="121" t="s">
        <v>189</v>
      </c>
      <c r="BF46" s="121" t="s">
        <v>189</v>
      </c>
      <c r="BG46" s="121" t="s">
        <v>189</v>
      </c>
      <c r="BH46" s="121" t="s">
        <v>189</v>
      </c>
      <c r="BI46" s="121" t="s">
        <v>189</v>
      </c>
      <c r="BJ46" s="121" t="s">
        <v>189</v>
      </c>
      <c r="BK46" s="121" t="s">
        <v>189</v>
      </c>
      <c r="BL46" s="121" t="s">
        <v>189</v>
      </c>
      <c r="BM46" s="121" t="s">
        <v>189</v>
      </c>
      <c r="BN46" s="37">
        <v>1</v>
      </c>
      <c r="BO46" s="37">
        <v>0</v>
      </c>
      <c r="BP46" s="37">
        <v>24</v>
      </c>
      <c r="BQ46" s="37">
        <f t="shared" si="2"/>
        <v>25</v>
      </c>
    </row>
    <row r="47" spans="1:69">
      <c r="A47" s="118" t="s">
        <v>384</v>
      </c>
      <c r="B47" s="208">
        <v>3.4365885899999998E-4</v>
      </c>
      <c r="C47" s="208">
        <v>3.4365885899999998E-4</v>
      </c>
      <c r="D47" s="123">
        <f t="shared" si="0"/>
        <v>0</v>
      </c>
      <c r="E47" s="37">
        <v>474801</v>
      </c>
      <c r="F47" s="37">
        <v>23784</v>
      </c>
      <c r="G47" s="37">
        <v>14106</v>
      </c>
      <c r="H47" s="37" t="s">
        <v>188</v>
      </c>
      <c r="I47" s="37" t="s">
        <v>188</v>
      </c>
      <c r="J47" s="37">
        <v>-20263</v>
      </c>
      <c r="K47" s="37">
        <v>-31053</v>
      </c>
      <c r="L47" s="37">
        <f t="shared" si="1"/>
        <v>-13426</v>
      </c>
      <c r="M47" s="37">
        <v>461376</v>
      </c>
      <c r="Z47" s="204">
        <v>493393</v>
      </c>
      <c r="AA47" s="204">
        <v>431368</v>
      </c>
      <c r="AB47" s="204">
        <v>415345</v>
      </c>
      <c r="AC47" s="204">
        <v>515359</v>
      </c>
      <c r="AD47" s="204">
        <v>23784</v>
      </c>
      <c r="AE47" s="204">
        <v>14106</v>
      </c>
      <c r="AF47" s="121" t="s">
        <v>417</v>
      </c>
      <c r="AG47" s="121" t="s">
        <v>417</v>
      </c>
      <c r="AH47" s="121" t="s">
        <v>417</v>
      </c>
      <c r="AI47" s="121" t="s">
        <v>417</v>
      </c>
      <c r="AJ47" s="121" t="s">
        <v>417</v>
      </c>
      <c r="AK47" s="37">
        <v>-2533</v>
      </c>
      <c r="AL47" s="121" t="s">
        <v>417</v>
      </c>
      <c r="AM47" s="37">
        <v>35357</v>
      </c>
      <c r="AN47" s="121" t="s">
        <v>417</v>
      </c>
      <c r="AO47" s="121" t="s">
        <v>417</v>
      </c>
      <c r="AP47" s="121" t="s">
        <v>417</v>
      </c>
      <c r="AQ47" s="121">
        <v>0</v>
      </c>
      <c r="AR47" s="121">
        <v>0</v>
      </c>
      <c r="AS47" s="121">
        <v>0</v>
      </c>
      <c r="AT47" s="37">
        <v>-17730</v>
      </c>
      <c r="AU47" s="121">
        <v>0</v>
      </c>
      <c r="AV47" s="121">
        <v>0</v>
      </c>
      <c r="AW47" s="121">
        <v>0</v>
      </c>
      <c r="AY47" s="37">
        <v>-2533</v>
      </c>
      <c r="AZ47" s="37">
        <v>-2533</v>
      </c>
      <c r="BA47" s="37">
        <v>-2533</v>
      </c>
      <c r="BB47" s="37">
        <v>-2533</v>
      </c>
      <c r="BC47" s="37">
        <v>-2533</v>
      </c>
      <c r="BD47" s="37">
        <v>-5065</v>
      </c>
      <c r="BE47" s="121" t="s">
        <v>189</v>
      </c>
      <c r="BF47" s="121" t="s">
        <v>189</v>
      </c>
      <c r="BG47" s="121" t="s">
        <v>189</v>
      </c>
      <c r="BH47" s="121" t="s">
        <v>189</v>
      </c>
      <c r="BI47" s="121" t="s">
        <v>189</v>
      </c>
      <c r="BJ47" s="121" t="s">
        <v>189</v>
      </c>
      <c r="BK47" s="121" t="s">
        <v>189</v>
      </c>
      <c r="BL47" s="121" t="s">
        <v>189</v>
      </c>
      <c r="BM47" s="121" t="s">
        <v>189</v>
      </c>
      <c r="BN47" s="37">
        <v>2</v>
      </c>
      <c r="BO47" s="37">
        <v>0</v>
      </c>
      <c r="BP47" s="37">
        <v>23</v>
      </c>
      <c r="BQ47" s="37">
        <f t="shared" si="2"/>
        <v>25</v>
      </c>
    </row>
    <row r="48" spans="1:69">
      <c r="A48" s="118" t="s">
        <v>385</v>
      </c>
      <c r="B48" s="208">
        <v>1.1292022799999999E-4</v>
      </c>
      <c r="C48" s="208">
        <v>1.1292022799999999E-4</v>
      </c>
      <c r="D48" s="123">
        <f t="shared" si="0"/>
        <v>0</v>
      </c>
      <c r="E48" s="37">
        <v>156011</v>
      </c>
      <c r="F48" s="37">
        <v>7815</v>
      </c>
      <c r="G48" s="37">
        <v>4635</v>
      </c>
      <c r="H48" s="37" t="s">
        <v>188</v>
      </c>
      <c r="I48" s="37" t="s">
        <v>188</v>
      </c>
      <c r="J48" s="37">
        <v>-6656</v>
      </c>
      <c r="K48" s="37">
        <v>-10203</v>
      </c>
      <c r="L48" s="37">
        <f t="shared" si="1"/>
        <v>-4409</v>
      </c>
      <c r="M48" s="37">
        <v>151600</v>
      </c>
      <c r="Z48" s="204">
        <v>162120</v>
      </c>
      <c r="AA48" s="204">
        <v>141740</v>
      </c>
      <c r="AB48" s="204">
        <v>136475</v>
      </c>
      <c r="AC48" s="204">
        <v>169338</v>
      </c>
      <c r="AD48" s="204">
        <v>7815</v>
      </c>
      <c r="AE48" s="204">
        <v>4635</v>
      </c>
      <c r="AF48" s="121" t="s">
        <v>417</v>
      </c>
      <c r="AG48" s="121" t="s">
        <v>417</v>
      </c>
      <c r="AH48" s="121" t="s">
        <v>417</v>
      </c>
      <c r="AI48" s="121" t="s">
        <v>417</v>
      </c>
      <c r="AJ48" s="121" t="s">
        <v>417</v>
      </c>
      <c r="AK48" s="37">
        <v>-832</v>
      </c>
      <c r="AL48" s="121" t="s">
        <v>417</v>
      </c>
      <c r="AM48" s="37">
        <v>11618</v>
      </c>
      <c r="AN48" s="121" t="s">
        <v>417</v>
      </c>
      <c r="AO48" s="121" t="s">
        <v>417</v>
      </c>
      <c r="AP48" s="121" t="s">
        <v>417</v>
      </c>
      <c r="AQ48" s="121">
        <v>0</v>
      </c>
      <c r="AR48" s="121">
        <v>0</v>
      </c>
      <c r="AS48" s="121">
        <v>0</v>
      </c>
      <c r="AT48" s="37">
        <v>-5824</v>
      </c>
      <c r="AU48" s="121">
        <v>0</v>
      </c>
      <c r="AV48" s="121">
        <v>0</v>
      </c>
      <c r="AW48" s="121">
        <v>0</v>
      </c>
      <c r="AY48" s="37">
        <v>-832</v>
      </c>
      <c r="AZ48" s="37">
        <v>-832</v>
      </c>
      <c r="BA48" s="37">
        <v>-832</v>
      </c>
      <c r="BB48" s="37">
        <v>-832</v>
      </c>
      <c r="BC48" s="37">
        <v>-832</v>
      </c>
      <c r="BD48" s="37">
        <v>-1664</v>
      </c>
      <c r="BE48" s="121" t="s">
        <v>189</v>
      </c>
      <c r="BF48" s="121" t="s">
        <v>189</v>
      </c>
      <c r="BG48" s="121" t="s">
        <v>189</v>
      </c>
      <c r="BH48" s="121" t="s">
        <v>189</v>
      </c>
      <c r="BI48" s="121" t="s">
        <v>189</v>
      </c>
      <c r="BJ48" s="121" t="s">
        <v>189</v>
      </c>
      <c r="BK48" s="121" t="s">
        <v>189</v>
      </c>
      <c r="BL48" s="121" t="s">
        <v>189</v>
      </c>
      <c r="BM48" s="121" t="s">
        <v>189</v>
      </c>
      <c r="BN48" s="37">
        <v>2</v>
      </c>
      <c r="BO48" s="37">
        <v>0</v>
      </c>
      <c r="BP48" s="37">
        <v>8</v>
      </c>
      <c r="BQ48" s="37">
        <f t="shared" si="2"/>
        <v>10</v>
      </c>
    </row>
    <row r="49" spans="1:69">
      <c r="A49" s="118" t="s">
        <v>386</v>
      </c>
      <c r="B49" s="208">
        <v>3.5710128199999998E-4</v>
      </c>
      <c r="C49" s="208">
        <v>3.5710128199999998E-4</v>
      </c>
      <c r="D49" s="123">
        <f t="shared" si="0"/>
        <v>0</v>
      </c>
      <c r="E49" s="37">
        <v>493373</v>
      </c>
      <c r="F49" s="37">
        <v>24715</v>
      </c>
      <c r="G49" s="37">
        <v>14657</v>
      </c>
      <c r="H49" s="37" t="s">
        <v>188</v>
      </c>
      <c r="I49" s="37" t="s">
        <v>188</v>
      </c>
      <c r="J49" s="37">
        <v>-21056</v>
      </c>
      <c r="K49" s="37">
        <v>-32267</v>
      </c>
      <c r="L49" s="37">
        <f t="shared" si="1"/>
        <v>-13951</v>
      </c>
      <c r="M49" s="37">
        <v>479423</v>
      </c>
      <c r="Z49" s="204">
        <v>512693</v>
      </c>
      <c r="AA49" s="204">
        <v>448241</v>
      </c>
      <c r="AB49" s="204">
        <v>431591</v>
      </c>
      <c r="AC49" s="204">
        <v>535518</v>
      </c>
      <c r="AD49" s="204">
        <v>24715</v>
      </c>
      <c r="AE49" s="204">
        <v>14657</v>
      </c>
      <c r="AF49" s="121" t="s">
        <v>417</v>
      </c>
      <c r="AG49" s="121" t="s">
        <v>417</v>
      </c>
      <c r="AH49" s="121" t="s">
        <v>417</v>
      </c>
      <c r="AI49" s="121" t="s">
        <v>417</v>
      </c>
      <c r="AJ49" s="121" t="s">
        <v>417</v>
      </c>
      <c r="AK49" s="37">
        <v>-2632</v>
      </c>
      <c r="AL49" s="121" t="s">
        <v>417</v>
      </c>
      <c r="AM49" s="37">
        <v>36740</v>
      </c>
      <c r="AN49" s="121" t="s">
        <v>417</v>
      </c>
      <c r="AO49" s="121" t="s">
        <v>417</v>
      </c>
      <c r="AP49" s="121" t="s">
        <v>417</v>
      </c>
      <c r="AQ49" s="121">
        <v>0</v>
      </c>
      <c r="AR49" s="121">
        <v>0</v>
      </c>
      <c r="AS49" s="121">
        <v>0</v>
      </c>
      <c r="AT49" s="37">
        <v>-18424</v>
      </c>
      <c r="AU49" s="121">
        <v>0</v>
      </c>
      <c r="AV49" s="121">
        <v>0</v>
      </c>
      <c r="AW49" s="121">
        <v>0</v>
      </c>
      <c r="AY49" s="37">
        <v>-2632</v>
      </c>
      <c r="AZ49" s="37">
        <v>-2632</v>
      </c>
      <c r="BA49" s="37">
        <v>-2632</v>
      </c>
      <c r="BB49" s="37">
        <v>-2632</v>
      </c>
      <c r="BC49" s="37">
        <v>-2632</v>
      </c>
      <c r="BD49" s="37">
        <v>-5264</v>
      </c>
      <c r="BE49" s="121" t="s">
        <v>189</v>
      </c>
      <c r="BF49" s="121" t="s">
        <v>189</v>
      </c>
      <c r="BG49" s="121" t="s">
        <v>189</v>
      </c>
      <c r="BH49" s="121" t="s">
        <v>189</v>
      </c>
      <c r="BI49" s="121" t="s">
        <v>189</v>
      </c>
      <c r="BJ49" s="121" t="s">
        <v>189</v>
      </c>
      <c r="BK49" s="121" t="s">
        <v>189</v>
      </c>
      <c r="BL49" s="121" t="s">
        <v>189</v>
      </c>
      <c r="BM49" s="121" t="s">
        <v>189</v>
      </c>
      <c r="BN49" s="37">
        <v>2</v>
      </c>
      <c r="BO49" s="37">
        <v>0</v>
      </c>
      <c r="BP49" s="37">
        <v>31</v>
      </c>
      <c r="BQ49" s="37">
        <f t="shared" si="2"/>
        <v>33</v>
      </c>
    </row>
    <row r="50" spans="1:69">
      <c r="A50" s="118" t="s">
        <v>387</v>
      </c>
      <c r="B50" s="208">
        <v>1.4884763099999999E-4</v>
      </c>
      <c r="C50" s="208">
        <v>1.4884763099999999E-4</v>
      </c>
      <c r="D50" s="123">
        <f t="shared" si="0"/>
        <v>0</v>
      </c>
      <c r="E50" s="37">
        <v>205649</v>
      </c>
      <c r="F50" s="37">
        <v>10302</v>
      </c>
      <c r="G50" s="37">
        <v>6109</v>
      </c>
      <c r="H50" s="37" t="s">
        <v>188</v>
      </c>
      <c r="I50" s="37" t="s">
        <v>188</v>
      </c>
      <c r="J50" s="37">
        <v>-8776</v>
      </c>
      <c r="K50" s="37">
        <v>-13450</v>
      </c>
      <c r="L50" s="37">
        <f t="shared" si="1"/>
        <v>-5815</v>
      </c>
      <c r="M50" s="37">
        <v>199834</v>
      </c>
      <c r="Z50" s="204">
        <v>213702</v>
      </c>
      <c r="AA50" s="204">
        <v>186837</v>
      </c>
      <c r="AB50" s="204">
        <v>179897</v>
      </c>
      <c r="AC50" s="204">
        <v>223216</v>
      </c>
      <c r="AD50" s="204">
        <v>10302</v>
      </c>
      <c r="AE50" s="204">
        <v>6109</v>
      </c>
      <c r="AF50" s="121" t="s">
        <v>417</v>
      </c>
      <c r="AG50" s="121" t="s">
        <v>417</v>
      </c>
      <c r="AH50" s="121" t="s">
        <v>417</v>
      </c>
      <c r="AI50" s="121" t="s">
        <v>417</v>
      </c>
      <c r="AJ50" s="121" t="s">
        <v>417</v>
      </c>
      <c r="AK50" s="37">
        <v>-1097</v>
      </c>
      <c r="AL50" s="121" t="s">
        <v>417</v>
      </c>
      <c r="AM50" s="37">
        <v>15314</v>
      </c>
      <c r="AN50" s="121" t="s">
        <v>417</v>
      </c>
      <c r="AO50" s="121" t="s">
        <v>417</v>
      </c>
      <c r="AP50" s="121" t="s">
        <v>417</v>
      </c>
      <c r="AQ50" s="121">
        <v>0</v>
      </c>
      <c r="AR50" s="121">
        <v>0</v>
      </c>
      <c r="AS50" s="121">
        <v>0</v>
      </c>
      <c r="AT50" s="37">
        <v>-7679</v>
      </c>
      <c r="AU50" s="121">
        <v>0</v>
      </c>
      <c r="AV50" s="121">
        <v>0</v>
      </c>
      <c r="AW50" s="121">
        <v>0</v>
      </c>
      <c r="AY50" s="37">
        <v>-1097</v>
      </c>
      <c r="AZ50" s="37">
        <v>-1097</v>
      </c>
      <c r="BA50" s="37">
        <v>-1097</v>
      </c>
      <c r="BB50" s="37">
        <v>-1097</v>
      </c>
      <c r="BC50" s="37">
        <v>-1097</v>
      </c>
      <c r="BD50" s="37">
        <v>-2194</v>
      </c>
      <c r="BE50" s="121" t="s">
        <v>189</v>
      </c>
      <c r="BF50" s="121" t="s">
        <v>189</v>
      </c>
      <c r="BG50" s="121" t="s">
        <v>189</v>
      </c>
      <c r="BH50" s="121" t="s">
        <v>189</v>
      </c>
      <c r="BI50" s="121" t="s">
        <v>189</v>
      </c>
      <c r="BJ50" s="121" t="s">
        <v>189</v>
      </c>
      <c r="BK50" s="121" t="s">
        <v>189</v>
      </c>
      <c r="BL50" s="121" t="s">
        <v>189</v>
      </c>
      <c r="BM50" s="121" t="s">
        <v>189</v>
      </c>
      <c r="BN50" s="37">
        <v>1</v>
      </c>
      <c r="BO50" s="37">
        <v>0</v>
      </c>
      <c r="BP50" s="37">
        <v>12</v>
      </c>
      <c r="BQ50" s="37">
        <f t="shared" si="2"/>
        <v>13</v>
      </c>
    </row>
    <row r="51" spans="1:69">
      <c r="A51" s="118" t="s">
        <v>388</v>
      </c>
      <c r="B51" s="208">
        <v>0.15922879164000001</v>
      </c>
      <c r="C51" s="208">
        <v>0.15922879164000001</v>
      </c>
      <c r="D51" s="123">
        <f t="shared" si="0"/>
        <v>0</v>
      </c>
      <c r="E51" s="37">
        <v>219991364</v>
      </c>
      <c r="F51" s="37">
        <v>11020102</v>
      </c>
      <c r="G51" s="37">
        <v>6535473</v>
      </c>
      <c r="H51" s="37" t="s">
        <v>188</v>
      </c>
      <c r="I51" s="37" t="s">
        <v>188</v>
      </c>
      <c r="J51" s="37">
        <v>-9388000</v>
      </c>
      <c r="K51" s="37">
        <v>-14387808</v>
      </c>
      <c r="L51" s="37">
        <f t="shared" si="1"/>
        <v>-6220233</v>
      </c>
      <c r="M51" s="37">
        <v>213771131</v>
      </c>
      <c r="Z51" s="204">
        <v>228605876</v>
      </c>
      <c r="AA51" s="204">
        <v>199867506</v>
      </c>
      <c r="AB51" s="204">
        <v>192443327</v>
      </c>
      <c r="AC51" s="204">
        <v>238783387</v>
      </c>
      <c r="AD51" s="204">
        <v>11020102</v>
      </c>
      <c r="AE51" s="204">
        <v>6535473</v>
      </c>
      <c r="AF51" s="121" t="s">
        <v>417</v>
      </c>
      <c r="AG51" s="121" t="s">
        <v>417</v>
      </c>
      <c r="AH51" s="121" t="s">
        <v>417</v>
      </c>
      <c r="AI51" s="121" t="s">
        <v>417</v>
      </c>
      <c r="AJ51" s="121" t="s">
        <v>417</v>
      </c>
      <c r="AK51" s="37">
        <v>-1173500</v>
      </c>
      <c r="AL51" s="121" t="s">
        <v>417</v>
      </c>
      <c r="AM51" s="37">
        <v>16382075</v>
      </c>
      <c r="AN51" s="121" t="s">
        <v>417</v>
      </c>
      <c r="AO51" s="121" t="s">
        <v>417</v>
      </c>
      <c r="AP51" s="121" t="s">
        <v>417</v>
      </c>
      <c r="AQ51" s="121">
        <v>0</v>
      </c>
      <c r="AR51" s="121">
        <v>0</v>
      </c>
      <c r="AS51" s="121">
        <v>0</v>
      </c>
      <c r="AT51" s="37">
        <v>-8214500</v>
      </c>
      <c r="AU51" s="121">
        <v>0</v>
      </c>
      <c r="AV51" s="121">
        <v>0</v>
      </c>
      <c r="AW51" s="121">
        <v>0</v>
      </c>
      <c r="AY51" s="37">
        <v>-1173500</v>
      </c>
      <c r="AZ51" s="37">
        <v>-1173500</v>
      </c>
      <c r="BA51" s="37">
        <v>-1173500</v>
      </c>
      <c r="BB51" s="37">
        <v>-1173500</v>
      </c>
      <c r="BC51" s="37">
        <v>-1173500</v>
      </c>
      <c r="BD51" s="37">
        <v>-2347000</v>
      </c>
      <c r="BE51" s="121" t="s">
        <v>189</v>
      </c>
      <c r="BF51" s="121" t="s">
        <v>189</v>
      </c>
      <c r="BG51" s="121" t="s">
        <v>189</v>
      </c>
      <c r="BH51" s="121" t="s">
        <v>189</v>
      </c>
      <c r="BI51" s="121" t="s">
        <v>189</v>
      </c>
      <c r="BJ51" s="121" t="s">
        <v>189</v>
      </c>
      <c r="BK51" s="121" t="s">
        <v>189</v>
      </c>
      <c r="BL51" s="121" t="s">
        <v>189</v>
      </c>
      <c r="BM51" s="121" t="s">
        <v>189</v>
      </c>
      <c r="BN51" s="37">
        <v>1164</v>
      </c>
      <c r="BO51" s="37">
        <v>0</v>
      </c>
      <c r="BP51" s="37">
        <v>9307</v>
      </c>
      <c r="BQ51" s="37">
        <f t="shared" si="2"/>
        <v>10471</v>
      </c>
    </row>
    <row r="52" spans="1:69">
      <c r="A52" s="118" t="s">
        <v>347</v>
      </c>
      <c r="B52" s="208">
        <v>2.0035632663E-2</v>
      </c>
      <c r="C52" s="208">
        <v>2.0035632663E-2</v>
      </c>
      <c r="D52" s="123">
        <f t="shared" si="0"/>
        <v>0</v>
      </c>
      <c r="E52" s="37">
        <v>27681339</v>
      </c>
      <c r="F52" s="37">
        <v>1386651</v>
      </c>
      <c r="G52" s="37">
        <v>822354</v>
      </c>
      <c r="H52" s="37" t="s">
        <v>188</v>
      </c>
      <c r="I52" s="37" t="s">
        <v>188</v>
      </c>
      <c r="J52" s="37">
        <v>-1181287</v>
      </c>
      <c r="K52" s="37">
        <v>-1810406</v>
      </c>
      <c r="L52" s="37">
        <f t="shared" si="1"/>
        <v>-782688</v>
      </c>
      <c r="M52" s="37">
        <v>26898652</v>
      </c>
      <c r="Z52" s="204">
        <v>28765296</v>
      </c>
      <c r="AA52" s="204">
        <v>25149170</v>
      </c>
      <c r="AB52" s="204">
        <v>24214991</v>
      </c>
      <c r="AC52" s="204">
        <v>30045924</v>
      </c>
      <c r="AD52" s="204">
        <v>1386651</v>
      </c>
      <c r="AE52" s="204">
        <v>822354</v>
      </c>
      <c r="AF52" s="121" t="s">
        <v>417</v>
      </c>
      <c r="AG52" s="121" t="s">
        <v>417</v>
      </c>
      <c r="AH52" s="121" t="s">
        <v>417</v>
      </c>
      <c r="AI52" s="121" t="s">
        <v>417</v>
      </c>
      <c r="AJ52" s="121" t="s">
        <v>417</v>
      </c>
      <c r="AK52" s="37">
        <v>-147661</v>
      </c>
      <c r="AL52" s="121" t="s">
        <v>417</v>
      </c>
      <c r="AM52" s="37">
        <v>2061344</v>
      </c>
      <c r="AN52" s="121" t="s">
        <v>417</v>
      </c>
      <c r="AO52" s="121" t="s">
        <v>417</v>
      </c>
      <c r="AP52" s="121" t="s">
        <v>417</v>
      </c>
      <c r="AQ52" s="121">
        <v>0</v>
      </c>
      <c r="AR52" s="121">
        <v>0</v>
      </c>
      <c r="AS52" s="121">
        <v>0</v>
      </c>
      <c r="AT52" s="37">
        <v>-1033626</v>
      </c>
      <c r="AU52" s="121">
        <v>0</v>
      </c>
      <c r="AV52" s="121">
        <v>0</v>
      </c>
      <c r="AW52" s="121">
        <v>0</v>
      </c>
      <c r="AY52" s="37">
        <v>-147661</v>
      </c>
      <c r="AZ52" s="37">
        <v>-147661</v>
      </c>
      <c r="BA52" s="37">
        <v>-147661</v>
      </c>
      <c r="BB52" s="37">
        <v>-147661</v>
      </c>
      <c r="BC52" s="37">
        <v>-147661</v>
      </c>
      <c r="BD52" s="37">
        <v>-295321</v>
      </c>
      <c r="BE52" s="121" t="s">
        <v>189</v>
      </c>
      <c r="BF52" s="121" t="s">
        <v>189</v>
      </c>
      <c r="BG52" s="121" t="s">
        <v>189</v>
      </c>
      <c r="BH52" s="121" t="s">
        <v>189</v>
      </c>
      <c r="BI52" s="121" t="s">
        <v>189</v>
      </c>
      <c r="BJ52" s="121" t="s">
        <v>189</v>
      </c>
      <c r="BK52" s="121" t="s">
        <v>189</v>
      </c>
      <c r="BL52" s="121" t="s">
        <v>189</v>
      </c>
      <c r="BM52" s="121" t="s">
        <v>189</v>
      </c>
      <c r="BN52" s="37">
        <v>114</v>
      </c>
      <c r="BO52" s="37">
        <v>0</v>
      </c>
      <c r="BP52" s="37">
        <v>1775</v>
      </c>
      <c r="BQ52" s="37">
        <f t="shared" si="2"/>
        <v>1889</v>
      </c>
    </row>
    <row r="53" spans="1:69">
      <c r="A53" s="118" t="s">
        <v>359</v>
      </c>
      <c r="B53" s="208">
        <v>3.9558786259999996E-3</v>
      </c>
      <c r="C53" s="208">
        <v>3.9558786259999996E-3</v>
      </c>
      <c r="D53" s="123">
        <f t="shared" si="0"/>
        <v>0</v>
      </c>
      <c r="E53" s="37">
        <v>5465463</v>
      </c>
      <c r="F53" s="37">
        <v>273783</v>
      </c>
      <c r="G53" s="37">
        <v>162367</v>
      </c>
      <c r="H53" s="37" t="s">
        <v>188</v>
      </c>
      <c r="I53" s="37" t="s">
        <v>188</v>
      </c>
      <c r="J53" s="37">
        <v>-233233</v>
      </c>
      <c r="K53" s="37">
        <v>-357451</v>
      </c>
      <c r="L53" s="37">
        <f t="shared" si="1"/>
        <v>-154534</v>
      </c>
      <c r="M53" s="37">
        <v>5310928</v>
      </c>
      <c r="Z53" s="204">
        <v>5679482</v>
      </c>
      <c r="AA53" s="204">
        <v>4965506</v>
      </c>
      <c r="AB53" s="204">
        <v>4781060</v>
      </c>
      <c r="AC53" s="204">
        <v>5932332</v>
      </c>
      <c r="AD53" s="204">
        <v>273783</v>
      </c>
      <c r="AE53" s="204">
        <v>162367</v>
      </c>
      <c r="AF53" s="121" t="s">
        <v>417</v>
      </c>
      <c r="AG53" s="121" t="s">
        <v>417</v>
      </c>
      <c r="AH53" s="121" t="s">
        <v>417</v>
      </c>
      <c r="AI53" s="121" t="s">
        <v>417</v>
      </c>
      <c r="AJ53" s="121" t="s">
        <v>417</v>
      </c>
      <c r="AK53" s="37">
        <v>-29154</v>
      </c>
      <c r="AL53" s="121" t="s">
        <v>417</v>
      </c>
      <c r="AM53" s="37">
        <v>406996</v>
      </c>
      <c r="AN53" s="121" t="s">
        <v>417</v>
      </c>
      <c r="AO53" s="121" t="s">
        <v>417</v>
      </c>
      <c r="AP53" s="121" t="s">
        <v>417</v>
      </c>
      <c r="AQ53" s="121">
        <v>0</v>
      </c>
      <c r="AR53" s="121">
        <v>0</v>
      </c>
      <c r="AS53" s="121">
        <v>0</v>
      </c>
      <c r="AT53" s="37">
        <v>-204079</v>
      </c>
      <c r="AU53" s="121">
        <v>0</v>
      </c>
      <c r="AV53" s="121">
        <v>0</v>
      </c>
      <c r="AW53" s="121">
        <v>0</v>
      </c>
      <c r="AY53" s="37">
        <v>-29154</v>
      </c>
      <c r="AZ53" s="37">
        <v>-29154</v>
      </c>
      <c r="BA53" s="37">
        <v>-29154</v>
      </c>
      <c r="BB53" s="37">
        <v>-29154</v>
      </c>
      <c r="BC53" s="37">
        <v>-29154</v>
      </c>
      <c r="BD53" s="37">
        <v>-58309</v>
      </c>
      <c r="BE53" s="121" t="s">
        <v>189</v>
      </c>
      <c r="BF53" s="121" t="s">
        <v>189</v>
      </c>
      <c r="BG53" s="121" t="s">
        <v>189</v>
      </c>
      <c r="BH53" s="121" t="s">
        <v>189</v>
      </c>
      <c r="BI53" s="121" t="s">
        <v>189</v>
      </c>
      <c r="BJ53" s="121" t="s">
        <v>189</v>
      </c>
      <c r="BK53" s="121" t="s">
        <v>189</v>
      </c>
      <c r="BL53" s="121" t="s">
        <v>189</v>
      </c>
      <c r="BM53" s="121" t="s">
        <v>189</v>
      </c>
      <c r="BN53" s="37">
        <v>24</v>
      </c>
      <c r="BO53" s="37">
        <v>0</v>
      </c>
      <c r="BP53" s="37">
        <v>323</v>
      </c>
      <c r="BQ53" s="37">
        <f t="shared" si="2"/>
        <v>347</v>
      </c>
    </row>
    <row r="54" spans="1:69" s="124" customFormat="1">
      <c r="A54" s="118" t="s">
        <v>360</v>
      </c>
      <c r="B54" s="206">
        <v>6.0281778349999997E-3</v>
      </c>
      <c r="C54" s="205">
        <v>6.0281778349999997E-3</v>
      </c>
      <c r="D54" s="123">
        <f t="shared" si="0"/>
        <v>0</v>
      </c>
      <c r="E54" s="148">
        <v>8328563</v>
      </c>
      <c r="F54" s="148">
        <v>417206</v>
      </c>
      <c r="G54" s="148">
        <v>247423</v>
      </c>
      <c r="H54" s="148" t="s">
        <v>188</v>
      </c>
      <c r="I54" s="148" t="s">
        <v>188</v>
      </c>
      <c r="J54" s="148">
        <v>-355416</v>
      </c>
      <c r="K54" s="148">
        <v>-544702</v>
      </c>
      <c r="L54" s="37">
        <f t="shared" si="1"/>
        <v>-235489</v>
      </c>
      <c r="M54" s="37">
        <v>8093074</v>
      </c>
      <c r="Z54" s="124">
        <v>8654697</v>
      </c>
      <c r="AA54" s="124">
        <v>7566702</v>
      </c>
      <c r="AB54" s="124">
        <v>7285633</v>
      </c>
      <c r="AC54" s="124">
        <v>9040003</v>
      </c>
      <c r="AD54" s="124">
        <v>417206</v>
      </c>
      <c r="AE54" s="124">
        <v>247423</v>
      </c>
      <c r="AF54" s="121" t="s">
        <v>417</v>
      </c>
      <c r="AG54" s="121" t="s">
        <v>417</v>
      </c>
      <c r="AH54" s="121" t="s">
        <v>417</v>
      </c>
      <c r="AI54" s="121" t="s">
        <v>417</v>
      </c>
      <c r="AJ54" s="121" t="s">
        <v>417</v>
      </c>
      <c r="AK54" s="148">
        <v>-44427</v>
      </c>
      <c r="AL54" s="121" t="s">
        <v>417</v>
      </c>
      <c r="AM54" s="148">
        <v>620202</v>
      </c>
      <c r="AN54" s="121" t="s">
        <v>417</v>
      </c>
      <c r="AO54" s="121" t="s">
        <v>417</v>
      </c>
      <c r="AP54" s="121" t="s">
        <v>417</v>
      </c>
      <c r="AQ54" s="121">
        <v>0</v>
      </c>
      <c r="AR54" s="121">
        <v>0</v>
      </c>
      <c r="AS54" s="121">
        <v>0</v>
      </c>
      <c r="AT54" s="148">
        <v>-310989</v>
      </c>
      <c r="AU54" s="121">
        <v>0</v>
      </c>
      <c r="AV54" s="121">
        <v>0</v>
      </c>
      <c r="AW54" s="121">
        <v>0</v>
      </c>
      <c r="AY54" s="148">
        <v>-44427</v>
      </c>
      <c r="AZ54" s="148">
        <v>-44427</v>
      </c>
      <c r="BA54" s="148">
        <v>-44427</v>
      </c>
      <c r="BB54" s="148">
        <v>-44427</v>
      </c>
      <c r="BC54" s="148">
        <v>-44427</v>
      </c>
      <c r="BD54" s="148">
        <v>-88854</v>
      </c>
      <c r="BE54" s="121" t="s">
        <v>189</v>
      </c>
      <c r="BF54" s="121" t="s">
        <v>189</v>
      </c>
      <c r="BG54" s="121" t="s">
        <v>189</v>
      </c>
      <c r="BH54" s="121" t="s">
        <v>189</v>
      </c>
      <c r="BI54" s="121" t="s">
        <v>189</v>
      </c>
      <c r="BJ54" s="121" t="s">
        <v>189</v>
      </c>
      <c r="BK54" s="121" t="s">
        <v>189</v>
      </c>
      <c r="BL54" s="121" t="s">
        <v>189</v>
      </c>
      <c r="BM54" s="121" t="s">
        <v>189</v>
      </c>
      <c r="BN54" s="148">
        <v>31</v>
      </c>
      <c r="BO54" s="148">
        <v>0</v>
      </c>
      <c r="BP54" s="148">
        <v>350</v>
      </c>
      <c r="BQ54" s="37">
        <f t="shared" si="2"/>
        <v>381</v>
      </c>
    </row>
    <row r="55" spans="1:69" s="124" customFormat="1">
      <c r="A55" s="118"/>
      <c r="B55" s="122"/>
      <c r="E55" s="148">
        <f>SUM(E4:E54)</f>
        <v>438978670</v>
      </c>
      <c r="F55" s="148">
        <f t="shared" ref="F55:BD55" si="3">SUM(F4:F54)</f>
        <v>21989910</v>
      </c>
      <c r="G55" s="148">
        <f t="shared" si="3"/>
        <v>13041112</v>
      </c>
      <c r="H55" s="148">
        <f t="shared" si="3"/>
        <v>0</v>
      </c>
      <c r="I55" s="148">
        <f t="shared" si="3"/>
        <v>0</v>
      </c>
      <c r="J55" s="148">
        <f t="shared" si="3"/>
        <v>-18733134</v>
      </c>
      <c r="K55" s="148">
        <f t="shared" si="3"/>
        <v>-28709949</v>
      </c>
      <c r="L55" s="148">
        <f t="shared" si="3"/>
        <v>-12412061</v>
      </c>
      <c r="M55" s="148">
        <f t="shared" si="3"/>
        <v>426566592</v>
      </c>
      <c r="N55" s="148">
        <f t="shared" si="3"/>
        <v>0</v>
      </c>
      <c r="O55" s="148">
        <f t="shared" si="3"/>
        <v>0</v>
      </c>
      <c r="P55" s="148">
        <f t="shared" si="3"/>
        <v>0</v>
      </c>
      <c r="Q55" s="148">
        <f t="shared" si="3"/>
        <v>0</v>
      </c>
      <c r="R55" s="148">
        <f t="shared" si="3"/>
        <v>0</v>
      </c>
      <c r="S55" s="148">
        <f t="shared" si="3"/>
        <v>0</v>
      </c>
      <c r="T55" s="148">
        <f t="shared" si="3"/>
        <v>0</v>
      </c>
      <c r="U55" s="148">
        <f t="shared" si="3"/>
        <v>0</v>
      </c>
      <c r="V55" s="148">
        <f t="shared" si="3"/>
        <v>0</v>
      </c>
      <c r="W55" s="148">
        <f t="shared" si="3"/>
        <v>0</v>
      </c>
      <c r="X55" s="148">
        <f t="shared" si="3"/>
        <v>0</v>
      </c>
      <c r="Y55" s="148">
        <f t="shared" si="3"/>
        <v>0</v>
      </c>
      <c r="Z55" s="148">
        <f t="shared" si="3"/>
        <v>456168375</v>
      </c>
      <c r="AA55" s="148">
        <f t="shared" si="3"/>
        <v>398822797</v>
      </c>
      <c r="AB55" s="148">
        <f t="shared" si="3"/>
        <v>384008325</v>
      </c>
      <c r="AC55" s="148">
        <f t="shared" si="3"/>
        <v>476476946</v>
      </c>
      <c r="AD55" s="148">
        <f t="shared" si="3"/>
        <v>21989910</v>
      </c>
      <c r="AE55" s="148">
        <f t="shared" si="3"/>
        <v>13041112</v>
      </c>
      <c r="AF55" s="148">
        <f t="shared" si="3"/>
        <v>0</v>
      </c>
      <c r="AG55" s="148">
        <f t="shared" si="3"/>
        <v>0</v>
      </c>
      <c r="AH55" s="148">
        <f t="shared" si="3"/>
        <v>0</v>
      </c>
      <c r="AI55" s="148">
        <f t="shared" si="3"/>
        <v>0</v>
      </c>
      <c r="AJ55" s="148">
        <f t="shared" si="3"/>
        <v>0</v>
      </c>
      <c r="AK55" s="148">
        <f t="shared" si="3"/>
        <v>-2341641</v>
      </c>
      <c r="AL55" s="148">
        <f t="shared" si="3"/>
        <v>0</v>
      </c>
      <c r="AM55" s="148">
        <f t="shared" si="3"/>
        <v>32689381</v>
      </c>
      <c r="AN55" s="148">
        <f t="shared" si="3"/>
        <v>0</v>
      </c>
      <c r="AO55" s="148">
        <f t="shared" si="3"/>
        <v>0</v>
      </c>
      <c r="AP55" s="148">
        <f t="shared" si="3"/>
        <v>0</v>
      </c>
      <c r="AQ55" s="148">
        <f t="shared" si="3"/>
        <v>0</v>
      </c>
      <c r="AR55" s="148">
        <f t="shared" si="3"/>
        <v>0</v>
      </c>
      <c r="AS55" s="148">
        <f t="shared" si="3"/>
        <v>0</v>
      </c>
      <c r="AT55" s="148">
        <f t="shared" si="3"/>
        <v>-16391493</v>
      </c>
      <c r="AU55" s="148">
        <f t="shared" si="3"/>
        <v>0</v>
      </c>
      <c r="AV55" s="148">
        <f t="shared" si="3"/>
        <v>0</v>
      </c>
      <c r="AW55" s="148">
        <f t="shared" si="3"/>
        <v>0</v>
      </c>
      <c r="AX55" s="148">
        <f t="shared" si="3"/>
        <v>0</v>
      </c>
      <c r="AY55" s="148">
        <f t="shared" si="3"/>
        <v>-2341641</v>
      </c>
      <c r="AZ55" s="148">
        <f t="shared" si="3"/>
        <v>-2341641</v>
      </c>
      <c r="BA55" s="148">
        <f t="shared" si="3"/>
        <v>-2341641</v>
      </c>
      <c r="BB55" s="148">
        <f t="shared" si="3"/>
        <v>-2341641</v>
      </c>
      <c r="BC55" s="148">
        <f t="shared" si="3"/>
        <v>-2341641</v>
      </c>
      <c r="BD55" s="148">
        <f t="shared" si="3"/>
        <v>-4683288</v>
      </c>
      <c r="BE55" s="148">
        <f t="shared" ref="BE55" si="4">SUM(BE4:BE54)</f>
        <v>0</v>
      </c>
      <c r="BF55" s="148">
        <f t="shared" ref="BF55" si="5">SUM(BF4:BF54)</f>
        <v>0</v>
      </c>
      <c r="BG55" s="148">
        <f t="shared" ref="BG55" si="6">SUM(BG4:BG54)</f>
        <v>0</v>
      </c>
      <c r="BH55" s="148">
        <f t="shared" ref="BH55" si="7">SUM(BH4:BH54)</f>
        <v>0</v>
      </c>
      <c r="BI55" s="148">
        <f t="shared" ref="BI55" si="8">SUM(BI4:BI54)</f>
        <v>0</v>
      </c>
      <c r="BJ55" s="148">
        <f t="shared" ref="BJ55" si="9">SUM(BJ4:BJ54)</f>
        <v>0</v>
      </c>
      <c r="BK55" s="148">
        <f t="shared" ref="BK55" si="10">SUM(BK4:BK54)</f>
        <v>0</v>
      </c>
      <c r="BL55" s="148">
        <f t="shared" ref="BL55" si="11">SUM(BL4:BL54)</f>
        <v>0</v>
      </c>
      <c r="BM55" s="148">
        <f t="shared" ref="BM55" si="12">SUM(BM4:BM54)</f>
        <v>0</v>
      </c>
      <c r="BN55" s="148">
        <f t="shared" ref="BN55" si="13">SUM(BN4:BN54)</f>
        <v>2051</v>
      </c>
      <c r="BO55" s="148">
        <f t="shared" ref="BO55" si="14">SUM(BO4:BO54)</f>
        <v>0</v>
      </c>
      <c r="BP55" s="148">
        <f t="shared" ref="BP55" si="15">SUM(BP4:BP54)</f>
        <v>21841</v>
      </c>
      <c r="BQ55" s="148">
        <f t="shared" ref="BQ55" si="16">SUM(BQ4:BQ54)</f>
        <v>23892</v>
      </c>
    </row>
  </sheetData>
  <mergeCells count="11">
    <mergeCell ref="Z1:AC1"/>
    <mergeCell ref="B1:D1"/>
    <mergeCell ref="E1:M1"/>
    <mergeCell ref="N1:U1"/>
    <mergeCell ref="V1:X1"/>
    <mergeCell ref="AY1:BD1"/>
    <mergeCell ref="BE1:BJ1"/>
    <mergeCell ref="BK1:BM1"/>
    <mergeCell ref="AQ1:AX1"/>
    <mergeCell ref="AD1:AM1"/>
    <mergeCell ref="AN1:A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5"/>
  <sheetViews>
    <sheetView workbookViewId="0">
      <pane xSplit="1" ySplit="3" topLeftCell="AW40" activePane="bottomRight" state="frozen"/>
      <selection pane="topRight" activeCell="B1" sqref="B1"/>
      <selection pane="bottomLeft" activeCell="A4" sqref="A4"/>
      <selection pane="bottomRight" activeCell="AZ56" sqref="AZ56"/>
    </sheetView>
  </sheetViews>
  <sheetFormatPr defaultRowHeight="12.75"/>
  <cols>
    <col min="1" max="1" width="43.28515625" style="225" bestFit="1" customWidth="1"/>
    <col min="2" max="4" width="9.28515625" style="91" bestFit="1" customWidth="1"/>
    <col min="5" max="5" width="16.85546875" style="102" bestFit="1" customWidth="1"/>
    <col min="6" max="6" width="14.28515625" style="102" bestFit="1" customWidth="1"/>
    <col min="7" max="7" width="15.140625" style="102" customWidth="1"/>
    <col min="8" max="8" width="14.28515625" style="102" customWidth="1"/>
    <col min="9" max="9" width="17.42578125" style="102" customWidth="1"/>
    <col min="10" max="12" width="15" style="102" bestFit="1" customWidth="1"/>
    <col min="13" max="13" width="16.85546875" style="102" bestFit="1" customWidth="1"/>
    <col min="14" max="14" width="13" style="225" hidden="1" customWidth="1"/>
    <col min="15" max="15" width="16.42578125" style="225" hidden="1" customWidth="1"/>
    <col min="16" max="16" width="20.28515625" style="225" hidden="1" customWidth="1"/>
    <col min="17" max="17" width="17.42578125" style="225" hidden="1" customWidth="1"/>
    <col min="18" max="18" width="18.42578125" style="225" hidden="1" customWidth="1"/>
    <col min="19" max="19" width="16.28515625" style="225" hidden="1" customWidth="1"/>
    <col min="20" max="20" width="14.28515625" style="225" hidden="1" customWidth="1"/>
    <col min="21" max="21" width="12" style="225" hidden="1" customWidth="1"/>
    <col min="22" max="22" width="19" style="225" hidden="1" customWidth="1"/>
    <col min="23" max="23" width="15.42578125" style="225" hidden="1" customWidth="1"/>
    <col min="24" max="24" width="18.5703125" style="225" hidden="1" customWidth="1"/>
    <col min="25" max="25" width="24.7109375" style="225" hidden="1" customWidth="1"/>
    <col min="26" max="26" width="18.42578125" style="225" customWidth="1"/>
    <col min="27" max="28" width="16.5703125" style="225" customWidth="1"/>
    <col min="29" max="29" width="18.5703125" style="225" customWidth="1"/>
    <col min="30" max="30" width="15.28515625" style="102" customWidth="1"/>
    <col min="31" max="31" width="16.85546875" style="102" customWidth="1"/>
    <col min="32" max="32" width="17.42578125" style="225" hidden="1" customWidth="1"/>
    <col min="33" max="33" width="19.140625" style="225" hidden="1" customWidth="1"/>
    <col min="34" max="34" width="17.42578125" style="102" customWidth="1"/>
    <col min="35" max="35" width="15.85546875" style="102" customWidth="1"/>
    <col min="36" max="36" width="24.42578125" style="102" customWidth="1"/>
    <col min="37" max="37" width="24.7109375" style="225" customWidth="1"/>
    <col min="38" max="38" width="27.140625" style="225" hidden="1" customWidth="1"/>
    <col min="39" max="39" width="17.42578125" style="102" customWidth="1"/>
    <col min="40" max="40" width="18.85546875" style="225" hidden="1" customWidth="1"/>
    <col min="41" max="41" width="26.28515625" style="225" hidden="1" customWidth="1"/>
    <col min="42" max="42" width="19.140625" style="225" hidden="1" customWidth="1"/>
    <col min="43" max="43" width="13.5703125" style="102" customWidth="1"/>
    <col min="44" max="44" width="12" style="102" customWidth="1"/>
    <col min="45" max="45" width="13.28515625" style="102" customWidth="1"/>
    <col min="46" max="46" width="13.7109375" style="102" customWidth="1"/>
    <col min="47" max="47" width="26.140625" style="102" customWidth="1"/>
    <col min="48" max="48" width="20.140625" style="102" customWidth="1"/>
    <col min="49" max="49" width="22.42578125" style="102" customWidth="1"/>
    <col min="50" max="50" width="20.42578125" style="225" hidden="1" customWidth="1"/>
    <col min="51" max="55" width="14" style="225" bestFit="1" customWidth="1"/>
    <col min="56" max="56" width="15" style="225" bestFit="1" customWidth="1"/>
    <col min="57" max="57" width="19.42578125" style="225" hidden="1" customWidth="1"/>
    <col min="58" max="58" width="20.42578125" style="225" hidden="1" customWidth="1"/>
    <col min="59" max="59" width="21" style="225" hidden="1" customWidth="1"/>
    <col min="60" max="60" width="19.42578125" style="225" hidden="1" customWidth="1"/>
    <col min="61" max="61" width="18.85546875" style="225" hidden="1" customWidth="1"/>
    <col min="62" max="62" width="18.5703125" style="225" hidden="1" customWidth="1"/>
    <col min="63" max="63" width="19.5703125" style="225" hidden="1" customWidth="1"/>
    <col min="64" max="64" width="18.5703125" style="225" hidden="1" customWidth="1"/>
    <col min="65" max="65" width="15.7109375" style="225" hidden="1" customWidth="1"/>
    <col min="66" max="66" width="15.7109375" style="102" bestFit="1" customWidth="1"/>
    <col min="67" max="67" width="14.28515625" style="102" bestFit="1" customWidth="1"/>
    <col min="68" max="68" width="7.7109375" style="102" customWidth="1"/>
    <col min="69" max="69" width="9.140625" style="102"/>
    <col min="70" max="16384" width="9.140625" style="225"/>
  </cols>
  <sheetData>
    <row r="1" spans="1:69" ht="39" customHeight="1">
      <c r="A1" s="224"/>
      <c r="B1" s="279" t="s">
        <v>123</v>
      </c>
      <c r="C1" s="280"/>
      <c r="D1" s="281"/>
      <c r="E1" s="273" t="s">
        <v>37</v>
      </c>
      <c r="F1" s="274"/>
      <c r="G1" s="274"/>
      <c r="H1" s="274"/>
      <c r="I1" s="274"/>
      <c r="J1" s="274"/>
      <c r="K1" s="274"/>
      <c r="L1" s="274"/>
      <c r="M1" s="275"/>
      <c r="N1" s="273" t="s">
        <v>124</v>
      </c>
      <c r="O1" s="274"/>
      <c r="P1" s="274"/>
      <c r="Q1" s="274"/>
      <c r="R1" s="274"/>
      <c r="S1" s="274"/>
      <c r="T1" s="274"/>
      <c r="U1" s="274"/>
      <c r="V1" s="273" t="s">
        <v>125</v>
      </c>
      <c r="W1" s="274"/>
      <c r="X1" s="275"/>
      <c r="Y1" s="223"/>
      <c r="Z1" s="273" t="s">
        <v>126</v>
      </c>
      <c r="AA1" s="274"/>
      <c r="AB1" s="274"/>
      <c r="AC1" s="275"/>
      <c r="AD1" s="273" t="s">
        <v>127</v>
      </c>
      <c r="AE1" s="274"/>
      <c r="AF1" s="274"/>
      <c r="AG1" s="274"/>
      <c r="AH1" s="274"/>
      <c r="AI1" s="274"/>
      <c r="AJ1" s="274"/>
      <c r="AK1" s="274"/>
      <c r="AL1" s="274"/>
      <c r="AM1" s="275"/>
      <c r="AN1" s="276" t="s">
        <v>128</v>
      </c>
      <c r="AO1" s="277"/>
      <c r="AP1" s="278"/>
      <c r="AQ1" s="273" t="s">
        <v>129</v>
      </c>
      <c r="AR1" s="274"/>
      <c r="AS1" s="274"/>
      <c r="AT1" s="274"/>
      <c r="AU1" s="274"/>
      <c r="AV1" s="274"/>
      <c r="AW1" s="274"/>
      <c r="AX1" s="275"/>
      <c r="AY1" s="273" t="s">
        <v>130</v>
      </c>
      <c r="AZ1" s="274"/>
      <c r="BA1" s="274"/>
      <c r="BB1" s="274"/>
      <c r="BC1" s="274"/>
      <c r="BD1" s="275"/>
      <c r="BE1" s="276" t="s">
        <v>131</v>
      </c>
      <c r="BF1" s="277"/>
      <c r="BG1" s="277"/>
      <c r="BH1" s="277"/>
      <c r="BI1" s="277"/>
      <c r="BJ1" s="278"/>
      <c r="BK1" s="276" t="s">
        <v>132</v>
      </c>
      <c r="BL1" s="277"/>
      <c r="BM1" s="278"/>
    </row>
    <row r="2" spans="1:69" ht="77.25" thickBot="1">
      <c r="A2" s="221" t="s">
        <v>133</v>
      </c>
      <c r="B2" s="220" t="s">
        <v>134</v>
      </c>
      <c r="C2" s="219" t="s">
        <v>135</v>
      </c>
      <c r="D2" s="218" t="s">
        <v>40</v>
      </c>
      <c r="E2" s="217" t="s">
        <v>136</v>
      </c>
      <c r="F2" s="216" t="s">
        <v>137</v>
      </c>
      <c r="G2" s="216" t="s">
        <v>138</v>
      </c>
      <c r="H2" s="216" t="s">
        <v>139</v>
      </c>
      <c r="I2" s="216" t="s">
        <v>140</v>
      </c>
      <c r="J2" s="216" t="s">
        <v>141</v>
      </c>
      <c r="K2" s="216" t="s">
        <v>142</v>
      </c>
      <c r="L2" s="216" t="s">
        <v>143</v>
      </c>
      <c r="M2" s="215" t="s">
        <v>144</v>
      </c>
      <c r="N2" s="217" t="s">
        <v>136</v>
      </c>
      <c r="O2" s="216" t="s">
        <v>142</v>
      </c>
      <c r="P2" s="216" t="s">
        <v>145</v>
      </c>
      <c r="Q2" s="216" t="s">
        <v>146</v>
      </c>
      <c r="R2" s="216" t="s">
        <v>147</v>
      </c>
      <c r="S2" s="216" t="s">
        <v>148</v>
      </c>
      <c r="T2" s="216" t="s">
        <v>149</v>
      </c>
      <c r="U2" s="216" t="s">
        <v>144</v>
      </c>
      <c r="V2" s="217" t="s">
        <v>136</v>
      </c>
      <c r="W2" s="216" t="s">
        <v>150</v>
      </c>
      <c r="X2" s="214" t="s">
        <v>144</v>
      </c>
      <c r="Y2" s="216" t="s">
        <v>151</v>
      </c>
      <c r="Z2" s="217" t="s">
        <v>152</v>
      </c>
      <c r="AA2" s="216" t="s">
        <v>153</v>
      </c>
      <c r="AB2" s="216" t="s">
        <v>154</v>
      </c>
      <c r="AC2" s="215" t="s">
        <v>155</v>
      </c>
      <c r="AD2" s="217" t="s">
        <v>137</v>
      </c>
      <c r="AE2" s="216" t="s">
        <v>156</v>
      </c>
      <c r="AF2" s="216" t="s">
        <v>157</v>
      </c>
      <c r="AG2" s="216" t="s">
        <v>158</v>
      </c>
      <c r="AH2" s="216" t="s">
        <v>148</v>
      </c>
      <c r="AI2" s="216" t="s">
        <v>159</v>
      </c>
      <c r="AJ2" s="216" t="s">
        <v>160</v>
      </c>
      <c r="AK2" s="216" t="s">
        <v>161</v>
      </c>
      <c r="AL2" s="216" t="s">
        <v>162</v>
      </c>
      <c r="AM2" s="215" t="s">
        <v>127</v>
      </c>
      <c r="AN2" s="216" t="s">
        <v>163</v>
      </c>
      <c r="AO2" s="216" t="s">
        <v>164</v>
      </c>
      <c r="AP2" s="215" t="s">
        <v>165</v>
      </c>
      <c r="AQ2" s="217" t="s">
        <v>205</v>
      </c>
      <c r="AR2" s="216" t="s">
        <v>206</v>
      </c>
      <c r="AS2" s="216" t="s">
        <v>207</v>
      </c>
      <c r="AT2" s="216" t="s">
        <v>208</v>
      </c>
      <c r="AU2" s="216" t="s">
        <v>166</v>
      </c>
      <c r="AV2" s="216" t="s">
        <v>167</v>
      </c>
      <c r="AW2" s="216" t="s">
        <v>168</v>
      </c>
      <c r="AX2" s="213" t="s">
        <v>169</v>
      </c>
      <c r="AY2" s="217" t="s">
        <v>170</v>
      </c>
      <c r="AZ2" s="216" t="s">
        <v>171</v>
      </c>
      <c r="BA2" s="216" t="s">
        <v>172</v>
      </c>
      <c r="BB2" s="216" t="s">
        <v>173</v>
      </c>
      <c r="BC2" s="216" t="s">
        <v>174</v>
      </c>
      <c r="BD2" s="215" t="s">
        <v>94</v>
      </c>
      <c r="BE2" s="217" t="s">
        <v>175</v>
      </c>
      <c r="BF2" s="216" t="s">
        <v>176</v>
      </c>
      <c r="BG2" s="216" t="s">
        <v>177</v>
      </c>
      <c r="BH2" s="216" t="s">
        <v>178</v>
      </c>
      <c r="BI2" s="216" t="s">
        <v>179</v>
      </c>
      <c r="BJ2" s="215" t="s">
        <v>180</v>
      </c>
      <c r="BK2" s="212" t="s">
        <v>181</v>
      </c>
      <c r="BL2" s="211" t="s">
        <v>182</v>
      </c>
      <c r="BM2" s="215" t="s">
        <v>183</v>
      </c>
      <c r="BN2" s="102" t="s">
        <v>418</v>
      </c>
      <c r="BO2" s="102" t="s">
        <v>419</v>
      </c>
      <c r="BP2" s="102" t="s">
        <v>420</v>
      </c>
      <c r="BQ2" s="102" t="s">
        <v>88</v>
      </c>
    </row>
    <row r="3" spans="1:69" s="210" customFormat="1">
      <c r="A3" s="210">
        <v>1</v>
      </c>
      <c r="B3" s="230">
        <v>2</v>
      </c>
      <c r="C3" s="230">
        <v>3</v>
      </c>
      <c r="D3" s="230">
        <v>4</v>
      </c>
      <c r="E3" s="231">
        <v>5</v>
      </c>
      <c r="F3" s="231">
        <v>6</v>
      </c>
      <c r="G3" s="231">
        <v>7</v>
      </c>
      <c r="H3" s="231">
        <v>8</v>
      </c>
      <c r="I3" s="231">
        <v>9</v>
      </c>
      <c r="J3" s="231">
        <v>10</v>
      </c>
      <c r="K3" s="231">
        <v>11</v>
      </c>
      <c r="L3" s="231">
        <v>12</v>
      </c>
      <c r="M3" s="231">
        <v>13</v>
      </c>
      <c r="N3" s="210">
        <v>14</v>
      </c>
      <c r="O3" s="210">
        <v>15</v>
      </c>
      <c r="P3" s="210">
        <v>16</v>
      </c>
      <c r="Q3" s="210">
        <v>17</v>
      </c>
      <c r="R3" s="210">
        <v>18</v>
      </c>
      <c r="S3" s="210">
        <v>19</v>
      </c>
      <c r="T3" s="210">
        <v>20</v>
      </c>
      <c r="U3" s="210">
        <v>21</v>
      </c>
      <c r="V3" s="210">
        <v>22</v>
      </c>
      <c r="W3" s="210">
        <v>23</v>
      </c>
      <c r="X3" s="210">
        <v>24</v>
      </c>
      <c r="Y3" s="210">
        <v>25</v>
      </c>
      <c r="Z3" s="210">
        <v>26</v>
      </c>
      <c r="AA3" s="210">
        <v>27</v>
      </c>
      <c r="AB3" s="210">
        <v>28</v>
      </c>
      <c r="AC3" s="210">
        <v>29</v>
      </c>
      <c r="AD3" s="231">
        <v>30</v>
      </c>
      <c r="AE3" s="231">
        <v>31</v>
      </c>
      <c r="AF3" s="210">
        <v>32</v>
      </c>
      <c r="AG3" s="210">
        <v>33</v>
      </c>
      <c r="AH3" s="231">
        <v>34</v>
      </c>
      <c r="AI3" s="231">
        <v>35</v>
      </c>
      <c r="AJ3" s="231">
        <v>36</v>
      </c>
      <c r="AK3" s="210">
        <v>37</v>
      </c>
      <c r="AL3" s="210">
        <v>38</v>
      </c>
      <c r="AM3" s="231">
        <v>39</v>
      </c>
      <c r="AN3" s="210">
        <v>40</v>
      </c>
      <c r="AO3" s="210">
        <v>41</v>
      </c>
      <c r="AP3" s="210">
        <v>42</v>
      </c>
      <c r="AQ3" s="231">
        <v>43</v>
      </c>
      <c r="AR3" s="231">
        <v>44</v>
      </c>
      <c r="AS3" s="231">
        <v>45</v>
      </c>
      <c r="AT3" s="231">
        <v>46</v>
      </c>
      <c r="AU3" s="231">
        <v>47</v>
      </c>
      <c r="AV3" s="231">
        <v>48</v>
      </c>
      <c r="AW3" s="231">
        <v>49</v>
      </c>
      <c r="AX3" s="210">
        <v>50</v>
      </c>
      <c r="AY3" s="210">
        <v>51</v>
      </c>
      <c r="AZ3" s="210">
        <v>52</v>
      </c>
      <c r="BA3" s="210">
        <v>53</v>
      </c>
      <c r="BB3" s="210">
        <v>54</v>
      </c>
      <c r="BC3" s="210">
        <v>55</v>
      </c>
      <c r="BD3" s="210">
        <v>56</v>
      </c>
      <c r="BE3" s="210">
        <v>57</v>
      </c>
      <c r="BF3" s="210">
        <v>58</v>
      </c>
      <c r="BG3" s="210">
        <v>59</v>
      </c>
      <c r="BH3" s="210">
        <v>60</v>
      </c>
      <c r="BI3" s="210">
        <v>61</v>
      </c>
      <c r="BJ3" s="210">
        <v>62</v>
      </c>
      <c r="BK3" s="210">
        <v>63</v>
      </c>
      <c r="BL3" s="210">
        <v>64</v>
      </c>
      <c r="BM3" s="210">
        <v>65</v>
      </c>
      <c r="BN3" s="231">
        <v>57</v>
      </c>
      <c r="BO3" s="231">
        <v>58</v>
      </c>
      <c r="BP3" s="231">
        <v>59</v>
      </c>
      <c r="BQ3" s="231">
        <v>60</v>
      </c>
    </row>
    <row r="4" spans="1:69" s="37" customFormat="1">
      <c r="A4" s="141" t="s">
        <v>342</v>
      </c>
      <c r="B4" s="86">
        <v>9.1717332869999998E-3</v>
      </c>
      <c r="C4" s="86">
        <v>9.1717332869999998E-3</v>
      </c>
      <c r="D4" s="86">
        <f>C4-B4</f>
        <v>0</v>
      </c>
      <c r="E4" s="86">
        <v>1738729</v>
      </c>
      <c r="F4" s="86">
        <v>37711</v>
      </c>
      <c r="G4" s="86">
        <v>50885</v>
      </c>
      <c r="H4" s="86" t="s">
        <v>188</v>
      </c>
      <c r="I4" s="86" t="s">
        <v>188</v>
      </c>
      <c r="J4" s="86">
        <v>-133959</v>
      </c>
      <c r="K4" s="86">
        <v>-67577</v>
      </c>
      <c r="L4" s="86">
        <f>SUM(F4:K4)</f>
        <v>-112940</v>
      </c>
      <c r="M4" s="86">
        <v>1625789</v>
      </c>
      <c r="N4" s="228" t="s">
        <v>185</v>
      </c>
      <c r="O4" s="228" t="s">
        <v>184</v>
      </c>
      <c r="P4" s="228" t="s">
        <v>186</v>
      </c>
      <c r="Q4" s="228" t="s">
        <v>185</v>
      </c>
      <c r="R4" s="228" t="s">
        <v>184</v>
      </c>
      <c r="S4" s="228" t="s">
        <v>187</v>
      </c>
      <c r="T4" s="228" t="s">
        <v>184</v>
      </c>
      <c r="U4" s="228" t="s">
        <v>185</v>
      </c>
      <c r="V4" s="228"/>
      <c r="W4" s="228"/>
      <c r="X4" s="228"/>
      <c r="Y4" s="228"/>
      <c r="Z4" s="86">
        <v>1840708</v>
      </c>
      <c r="AA4" s="86">
        <v>1443130</v>
      </c>
      <c r="AB4" s="86">
        <v>1625789</v>
      </c>
      <c r="AC4" s="86">
        <v>1625789</v>
      </c>
      <c r="AD4" s="86">
        <v>37711</v>
      </c>
      <c r="AE4" s="86">
        <v>50885</v>
      </c>
      <c r="AF4" s="228" t="s">
        <v>417</v>
      </c>
      <c r="AG4" s="228" t="s">
        <v>417</v>
      </c>
      <c r="AH4" s="86" t="s">
        <v>417</v>
      </c>
      <c r="AI4" s="86" t="s">
        <v>417</v>
      </c>
      <c r="AJ4" s="86" t="s">
        <v>417</v>
      </c>
      <c r="AK4" s="86">
        <v>-18867</v>
      </c>
      <c r="AL4" s="228" t="s">
        <v>417</v>
      </c>
      <c r="AM4" s="86">
        <v>69729</v>
      </c>
      <c r="AN4" s="228" t="s">
        <v>417</v>
      </c>
      <c r="AO4" s="228" t="s">
        <v>417</v>
      </c>
      <c r="AP4" s="228" t="s">
        <v>417</v>
      </c>
      <c r="AQ4" s="86">
        <v>0</v>
      </c>
      <c r="AR4" s="86">
        <v>0</v>
      </c>
      <c r="AS4" s="86">
        <v>0</v>
      </c>
      <c r="AT4" s="86">
        <v>-115089</v>
      </c>
      <c r="AU4" s="86">
        <v>0</v>
      </c>
      <c r="AV4" s="86">
        <v>0</v>
      </c>
      <c r="AW4" s="86">
        <v>0</v>
      </c>
      <c r="AX4" s="228"/>
      <c r="AY4" s="86">
        <v>-18867</v>
      </c>
      <c r="AZ4" s="86">
        <v>-18867</v>
      </c>
      <c r="BA4" s="86">
        <v>-18867</v>
      </c>
      <c r="BB4" s="86">
        <v>-18867</v>
      </c>
      <c r="BC4" s="86">
        <v>-18867</v>
      </c>
      <c r="BD4" s="86">
        <v>-20754</v>
      </c>
      <c r="BE4" s="228" t="s">
        <v>189</v>
      </c>
      <c r="BF4" s="228" t="s">
        <v>189</v>
      </c>
      <c r="BG4" s="228" t="s">
        <v>189</v>
      </c>
      <c r="BH4" s="228" t="s">
        <v>189</v>
      </c>
      <c r="BI4" s="228" t="s">
        <v>189</v>
      </c>
      <c r="BJ4" s="228" t="s">
        <v>189</v>
      </c>
      <c r="BK4" s="228" t="s">
        <v>189</v>
      </c>
      <c r="BL4" s="228" t="s">
        <v>189</v>
      </c>
      <c r="BM4" s="228" t="s">
        <v>189</v>
      </c>
      <c r="BN4" s="86">
        <v>140</v>
      </c>
      <c r="BO4" s="86">
        <v>41</v>
      </c>
      <c r="BP4" s="86">
        <v>790</v>
      </c>
      <c r="BQ4" s="86">
        <f>BN4+BO4+BP4</f>
        <v>971</v>
      </c>
    </row>
    <row r="5" spans="1:69" s="37" customFormat="1">
      <c r="A5" s="141" t="s">
        <v>348</v>
      </c>
      <c r="B5" s="86">
        <v>6.4146886739999999E-3</v>
      </c>
      <c r="C5" s="86">
        <v>6.4146886739999999E-3</v>
      </c>
      <c r="D5" s="86">
        <f t="shared" ref="D5:D54" si="0">C5-B5</f>
        <v>0</v>
      </c>
      <c r="E5" s="86">
        <v>1216063</v>
      </c>
      <c r="F5" s="86">
        <v>26375</v>
      </c>
      <c r="G5" s="86">
        <v>35589</v>
      </c>
      <c r="H5" s="86" t="s">
        <v>188</v>
      </c>
      <c r="I5" s="86" t="s">
        <v>188</v>
      </c>
      <c r="J5" s="86">
        <v>-93691</v>
      </c>
      <c r="K5" s="86">
        <v>-47263</v>
      </c>
      <c r="L5" s="86">
        <f t="shared" ref="L5:L54" si="1">SUM(F5:K5)</f>
        <v>-78990</v>
      </c>
      <c r="M5" s="86">
        <v>1137073</v>
      </c>
      <c r="N5" s="228" t="s">
        <v>185</v>
      </c>
      <c r="O5" s="228" t="s">
        <v>184</v>
      </c>
      <c r="P5" s="228" t="s">
        <v>186</v>
      </c>
      <c r="Q5" s="228" t="s">
        <v>185</v>
      </c>
      <c r="R5" s="228" t="s">
        <v>184</v>
      </c>
      <c r="S5" s="228" t="s">
        <v>187</v>
      </c>
      <c r="T5" s="228" t="s">
        <v>184</v>
      </c>
      <c r="U5" s="228" t="s">
        <v>185</v>
      </c>
      <c r="V5" s="228"/>
      <c r="W5" s="228"/>
      <c r="X5" s="228"/>
      <c r="Y5" s="228"/>
      <c r="Z5" s="86">
        <v>1287387</v>
      </c>
      <c r="AA5" s="86">
        <v>1009322</v>
      </c>
      <c r="AB5" s="86">
        <v>1137073</v>
      </c>
      <c r="AC5" s="86">
        <v>1137073</v>
      </c>
      <c r="AD5" s="86">
        <v>26375</v>
      </c>
      <c r="AE5" s="86">
        <v>35589</v>
      </c>
      <c r="AF5" s="228" t="s">
        <v>417</v>
      </c>
      <c r="AG5" s="228" t="s">
        <v>417</v>
      </c>
      <c r="AH5" s="86" t="s">
        <v>417</v>
      </c>
      <c r="AI5" s="86" t="s">
        <v>417</v>
      </c>
      <c r="AJ5" s="86" t="s">
        <v>417</v>
      </c>
      <c r="AK5" s="86">
        <v>-13196</v>
      </c>
      <c r="AL5" s="228" t="s">
        <v>417</v>
      </c>
      <c r="AM5" s="86">
        <v>48768</v>
      </c>
      <c r="AN5" s="228" t="s">
        <v>417</v>
      </c>
      <c r="AO5" s="228" t="s">
        <v>417</v>
      </c>
      <c r="AP5" s="228" t="s">
        <v>417</v>
      </c>
      <c r="AQ5" s="86">
        <v>0</v>
      </c>
      <c r="AR5" s="86">
        <v>0</v>
      </c>
      <c r="AS5" s="86">
        <v>0</v>
      </c>
      <c r="AT5" s="86">
        <v>-80495</v>
      </c>
      <c r="AU5" s="86">
        <v>0</v>
      </c>
      <c r="AV5" s="86">
        <v>0</v>
      </c>
      <c r="AW5" s="86">
        <v>0</v>
      </c>
      <c r="AX5" s="228"/>
      <c r="AY5" s="86">
        <v>-13196</v>
      </c>
      <c r="AZ5" s="86">
        <v>-13196</v>
      </c>
      <c r="BA5" s="86">
        <v>-13196</v>
      </c>
      <c r="BB5" s="86">
        <v>-13196</v>
      </c>
      <c r="BC5" s="86">
        <v>-13196</v>
      </c>
      <c r="BD5" s="86">
        <v>-14515</v>
      </c>
      <c r="BE5" s="228" t="s">
        <v>189</v>
      </c>
      <c r="BF5" s="228" t="s">
        <v>189</v>
      </c>
      <c r="BG5" s="228" t="s">
        <v>189</v>
      </c>
      <c r="BH5" s="228" t="s">
        <v>189</v>
      </c>
      <c r="BI5" s="228" t="s">
        <v>189</v>
      </c>
      <c r="BJ5" s="228" t="s">
        <v>189</v>
      </c>
      <c r="BK5" s="228" t="s">
        <v>189</v>
      </c>
      <c r="BL5" s="228" t="s">
        <v>189</v>
      </c>
      <c r="BM5" s="228" t="s">
        <v>189</v>
      </c>
      <c r="BN5" s="86">
        <v>98</v>
      </c>
      <c r="BO5" s="86">
        <v>23</v>
      </c>
      <c r="BP5" s="86">
        <v>519</v>
      </c>
      <c r="BQ5" s="86">
        <f t="shared" ref="BQ5:BQ54" si="2">BN5+BO5+BP5</f>
        <v>640</v>
      </c>
    </row>
    <row r="6" spans="1:69" s="37" customFormat="1">
      <c r="A6" s="141" t="s">
        <v>349</v>
      </c>
      <c r="B6" s="86">
        <v>2.9562877359999998E-3</v>
      </c>
      <c r="C6" s="86">
        <v>2.9562877359999998E-3</v>
      </c>
      <c r="D6" s="86">
        <f t="shared" si="0"/>
        <v>0</v>
      </c>
      <c r="E6" s="86">
        <v>560437</v>
      </c>
      <c r="F6" s="86">
        <v>12155</v>
      </c>
      <c r="G6" s="86">
        <v>16401</v>
      </c>
      <c r="H6" s="86" t="s">
        <v>188</v>
      </c>
      <c r="I6" s="86" t="s">
        <v>188</v>
      </c>
      <c r="J6" s="86">
        <v>-43177</v>
      </c>
      <c r="K6" s="86">
        <v>-21782</v>
      </c>
      <c r="L6" s="86">
        <f t="shared" si="1"/>
        <v>-36403</v>
      </c>
      <c r="M6" s="86">
        <v>524034</v>
      </c>
      <c r="N6" s="228"/>
      <c r="O6" s="228"/>
      <c r="P6" s="228"/>
      <c r="Q6" s="228"/>
      <c r="R6" s="228"/>
      <c r="S6" s="228"/>
      <c r="T6" s="228"/>
      <c r="U6" s="228"/>
      <c r="V6" s="228"/>
      <c r="W6" s="228"/>
      <c r="X6" s="228"/>
      <c r="Y6" s="228"/>
      <c r="Z6" s="86">
        <v>593308</v>
      </c>
      <c r="AA6" s="86">
        <v>465158</v>
      </c>
      <c r="AB6" s="86">
        <v>524034</v>
      </c>
      <c r="AC6" s="86">
        <v>524034</v>
      </c>
      <c r="AD6" s="86">
        <v>12155</v>
      </c>
      <c r="AE6" s="86">
        <v>16401</v>
      </c>
      <c r="AF6" s="228" t="s">
        <v>417</v>
      </c>
      <c r="AG6" s="228" t="s">
        <v>417</v>
      </c>
      <c r="AH6" s="86" t="s">
        <v>417</v>
      </c>
      <c r="AI6" s="86" t="s">
        <v>417</v>
      </c>
      <c r="AJ6" s="86" t="s">
        <v>417</v>
      </c>
      <c r="AK6" s="86">
        <v>-6081</v>
      </c>
      <c r="AL6" s="228" t="s">
        <v>417</v>
      </c>
      <c r="AM6" s="86">
        <v>22475</v>
      </c>
      <c r="AN6" s="228" t="s">
        <v>417</v>
      </c>
      <c r="AO6" s="228" t="s">
        <v>417</v>
      </c>
      <c r="AP6" s="228" t="s">
        <v>417</v>
      </c>
      <c r="AQ6" s="86">
        <v>0</v>
      </c>
      <c r="AR6" s="86">
        <v>0</v>
      </c>
      <c r="AS6" s="86">
        <v>0</v>
      </c>
      <c r="AT6" s="86">
        <v>-37095</v>
      </c>
      <c r="AU6" s="86">
        <v>0</v>
      </c>
      <c r="AV6" s="86">
        <v>0</v>
      </c>
      <c r="AW6" s="86">
        <v>0</v>
      </c>
      <c r="AX6" s="228"/>
      <c r="AY6" s="86">
        <v>-6081</v>
      </c>
      <c r="AZ6" s="86">
        <v>-6081</v>
      </c>
      <c r="BA6" s="86">
        <v>-6081</v>
      </c>
      <c r="BB6" s="86">
        <v>-6081</v>
      </c>
      <c r="BC6" s="86">
        <v>-6081</v>
      </c>
      <c r="BD6" s="86">
        <v>-6690</v>
      </c>
      <c r="BE6" s="228" t="s">
        <v>189</v>
      </c>
      <c r="BF6" s="228" t="s">
        <v>189</v>
      </c>
      <c r="BG6" s="228" t="s">
        <v>189</v>
      </c>
      <c r="BH6" s="228" t="s">
        <v>189</v>
      </c>
      <c r="BI6" s="228" t="s">
        <v>189</v>
      </c>
      <c r="BJ6" s="228" t="s">
        <v>189</v>
      </c>
      <c r="BK6" s="228" t="s">
        <v>189</v>
      </c>
      <c r="BL6" s="228" t="s">
        <v>189</v>
      </c>
      <c r="BM6" s="228" t="s">
        <v>189</v>
      </c>
      <c r="BN6" s="86">
        <v>51</v>
      </c>
      <c r="BO6" s="86">
        <v>14</v>
      </c>
      <c r="BP6" s="86">
        <v>168</v>
      </c>
      <c r="BQ6" s="86">
        <f t="shared" si="2"/>
        <v>233</v>
      </c>
    </row>
    <row r="7" spans="1:69" s="37" customFormat="1">
      <c r="A7" s="141" t="s">
        <v>350</v>
      </c>
      <c r="B7" s="86">
        <v>3.7946681330000001E-3</v>
      </c>
      <c r="C7" s="86">
        <v>3.7946681330000001E-3</v>
      </c>
      <c r="D7" s="86">
        <f t="shared" si="0"/>
        <v>0</v>
      </c>
      <c r="E7" s="86">
        <v>719373</v>
      </c>
      <c r="F7" s="86">
        <v>15602</v>
      </c>
      <c r="G7" s="86">
        <v>21053</v>
      </c>
      <c r="H7" s="86" t="s">
        <v>188</v>
      </c>
      <c r="I7" s="86" t="s">
        <v>188</v>
      </c>
      <c r="J7" s="86">
        <v>-55423</v>
      </c>
      <c r="K7" s="86">
        <v>-27959</v>
      </c>
      <c r="L7" s="86">
        <f t="shared" si="1"/>
        <v>-46727</v>
      </c>
      <c r="M7" s="86">
        <v>672646</v>
      </c>
      <c r="N7" s="228"/>
      <c r="O7" s="228"/>
      <c r="P7" s="228"/>
      <c r="Q7" s="228"/>
      <c r="R7" s="228"/>
      <c r="S7" s="228"/>
      <c r="T7" s="228"/>
      <c r="U7" s="228"/>
      <c r="V7" s="228"/>
      <c r="W7" s="228"/>
      <c r="X7" s="228"/>
      <c r="Y7" s="228"/>
      <c r="Z7" s="86">
        <v>761565</v>
      </c>
      <c r="AA7" s="86">
        <v>597074</v>
      </c>
      <c r="AB7" s="86">
        <v>672646</v>
      </c>
      <c r="AC7" s="86">
        <v>672646</v>
      </c>
      <c r="AD7" s="86">
        <v>15602</v>
      </c>
      <c r="AE7" s="86">
        <v>21053</v>
      </c>
      <c r="AF7" s="228" t="s">
        <v>417</v>
      </c>
      <c r="AG7" s="228" t="s">
        <v>417</v>
      </c>
      <c r="AH7" s="86" t="s">
        <v>417</v>
      </c>
      <c r="AI7" s="86" t="s">
        <v>417</v>
      </c>
      <c r="AJ7" s="86" t="s">
        <v>417</v>
      </c>
      <c r="AK7" s="86">
        <v>-7806</v>
      </c>
      <c r="AL7" s="228" t="s">
        <v>417</v>
      </c>
      <c r="AM7" s="86">
        <v>28849</v>
      </c>
      <c r="AN7" s="228" t="s">
        <v>417</v>
      </c>
      <c r="AO7" s="228" t="s">
        <v>417</v>
      </c>
      <c r="AP7" s="228" t="s">
        <v>417</v>
      </c>
      <c r="AQ7" s="86">
        <v>0</v>
      </c>
      <c r="AR7" s="86">
        <v>0</v>
      </c>
      <c r="AS7" s="86">
        <v>0</v>
      </c>
      <c r="AT7" s="86">
        <v>-47617</v>
      </c>
      <c r="AU7" s="86">
        <v>0</v>
      </c>
      <c r="AV7" s="86">
        <v>0</v>
      </c>
      <c r="AW7" s="86">
        <v>0</v>
      </c>
      <c r="AX7" s="228"/>
      <c r="AY7" s="86">
        <v>-7806</v>
      </c>
      <c r="AZ7" s="86">
        <v>-7806</v>
      </c>
      <c r="BA7" s="86">
        <v>-7806</v>
      </c>
      <c r="BB7" s="86">
        <v>-7806</v>
      </c>
      <c r="BC7" s="86">
        <v>-7806</v>
      </c>
      <c r="BD7" s="86">
        <v>-8587</v>
      </c>
      <c r="BE7" s="228" t="s">
        <v>189</v>
      </c>
      <c r="BF7" s="228" t="s">
        <v>189</v>
      </c>
      <c r="BG7" s="228" t="s">
        <v>189</v>
      </c>
      <c r="BH7" s="228" t="s">
        <v>189</v>
      </c>
      <c r="BI7" s="228" t="s">
        <v>189</v>
      </c>
      <c r="BJ7" s="228" t="s">
        <v>189</v>
      </c>
      <c r="BK7" s="228" t="s">
        <v>189</v>
      </c>
      <c r="BL7" s="228" t="s">
        <v>189</v>
      </c>
      <c r="BM7" s="228" t="s">
        <v>189</v>
      </c>
      <c r="BN7" s="86">
        <v>78</v>
      </c>
      <c r="BO7" s="86">
        <v>14</v>
      </c>
      <c r="BP7" s="86">
        <v>221</v>
      </c>
      <c r="BQ7" s="86">
        <f t="shared" si="2"/>
        <v>313</v>
      </c>
    </row>
    <row r="8" spans="1:69" s="37" customFormat="1">
      <c r="A8" s="141" t="s">
        <v>351</v>
      </c>
      <c r="B8" s="86">
        <v>2.6589462320000001E-3</v>
      </c>
      <c r="C8" s="86">
        <v>2.6589462320000001E-3</v>
      </c>
      <c r="D8" s="86">
        <f t="shared" si="0"/>
        <v>0</v>
      </c>
      <c r="E8" s="86">
        <v>504069</v>
      </c>
      <c r="F8" s="86">
        <v>10933</v>
      </c>
      <c r="G8" s="86">
        <v>14752</v>
      </c>
      <c r="H8" s="86" t="s">
        <v>188</v>
      </c>
      <c r="I8" s="86" t="s">
        <v>188</v>
      </c>
      <c r="J8" s="86">
        <v>-38836</v>
      </c>
      <c r="K8" s="86">
        <v>-19591</v>
      </c>
      <c r="L8" s="86">
        <f t="shared" si="1"/>
        <v>-32742</v>
      </c>
      <c r="M8" s="86">
        <v>471327</v>
      </c>
      <c r="N8" s="228"/>
      <c r="O8" s="228"/>
      <c r="P8" s="228"/>
      <c r="Q8" s="228"/>
      <c r="R8" s="228"/>
      <c r="S8" s="228"/>
      <c r="T8" s="228"/>
      <c r="U8" s="228"/>
      <c r="V8" s="228"/>
      <c r="W8" s="228"/>
      <c r="X8" s="228"/>
      <c r="Y8" s="228"/>
      <c r="Z8" s="86">
        <v>533633</v>
      </c>
      <c r="AA8" s="86">
        <v>418373</v>
      </c>
      <c r="AB8" s="86">
        <v>471327</v>
      </c>
      <c r="AC8" s="86">
        <v>471327</v>
      </c>
      <c r="AD8" s="86">
        <v>10933</v>
      </c>
      <c r="AE8" s="86">
        <v>14752</v>
      </c>
      <c r="AF8" s="228" t="s">
        <v>417</v>
      </c>
      <c r="AG8" s="228" t="s">
        <v>417</v>
      </c>
      <c r="AH8" s="86" t="s">
        <v>417</v>
      </c>
      <c r="AI8" s="86" t="s">
        <v>417</v>
      </c>
      <c r="AJ8" s="86" t="s">
        <v>417</v>
      </c>
      <c r="AK8" s="86">
        <v>-5470</v>
      </c>
      <c r="AL8" s="228" t="s">
        <v>417</v>
      </c>
      <c r="AM8" s="86">
        <v>20215</v>
      </c>
      <c r="AN8" s="228" t="s">
        <v>417</v>
      </c>
      <c r="AO8" s="228" t="s">
        <v>417</v>
      </c>
      <c r="AP8" s="228" t="s">
        <v>417</v>
      </c>
      <c r="AQ8" s="86">
        <v>0</v>
      </c>
      <c r="AR8" s="86">
        <v>0</v>
      </c>
      <c r="AS8" s="86">
        <v>0</v>
      </c>
      <c r="AT8" s="86">
        <v>-33367</v>
      </c>
      <c r="AU8" s="86">
        <v>0</v>
      </c>
      <c r="AV8" s="86">
        <v>0</v>
      </c>
      <c r="AW8" s="86">
        <v>0</v>
      </c>
      <c r="AX8" s="228"/>
      <c r="AY8" s="86">
        <v>-5470</v>
      </c>
      <c r="AZ8" s="86">
        <v>-5470</v>
      </c>
      <c r="BA8" s="86">
        <v>-5470</v>
      </c>
      <c r="BB8" s="86">
        <v>-5470</v>
      </c>
      <c r="BC8" s="86">
        <v>-5470</v>
      </c>
      <c r="BD8" s="86">
        <v>-6017</v>
      </c>
      <c r="BE8" s="228" t="s">
        <v>189</v>
      </c>
      <c r="BF8" s="228" t="s">
        <v>189</v>
      </c>
      <c r="BG8" s="228" t="s">
        <v>189</v>
      </c>
      <c r="BH8" s="228" t="s">
        <v>189</v>
      </c>
      <c r="BI8" s="228" t="s">
        <v>189</v>
      </c>
      <c r="BJ8" s="228" t="s">
        <v>189</v>
      </c>
      <c r="BK8" s="228" t="s">
        <v>189</v>
      </c>
      <c r="BL8" s="228" t="s">
        <v>189</v>
      </c>
      <c r="BM8" s="228" t="s">
        <v>189</v>
      </c>
      <c r="BN8" s="86">
        <v>40</v>
      </c>
      <c r="BO8" s="86">
        <v>13</v>
      </c>
      <c r="BP8" s="86">
        <v>184</v>
      </c>
      <c r="BQ8" s="86">
        <f t="shared" si="2"/>
        <v>237</v>
      </c>
    </row>
    <row r="9" spans="1:69" s="37" customFormat="1">
      <c r="A9" s="141" t="s">
        <v>343</v>
      </c>
      <c r="B9" s="86">
        <v>2.3085428057999999E-2</v>
      </c>
      <c r="C9" s="86">
        <v>2.3085428057999999E-2</v>
      </c>
      <c r="D9" s="86">
        <f t="shared" si="0"/>
        <v>0</v>
      </c>
      <c r="E9" s="86">
        <v>4376414</v>
      </c>
      <c r="F9" s="86">
        <v>94919</v>
      </c>
      <c r="G9" s="86">
        <v>128080</v>
      </c>
      <c r="H9" s="86" t="s">
        <v>188</v>
      </c>
      <c r="I9" s="86" t="s">
        <v>188</v>
      </c>
      <c r="J9" s="86">
        <v>-337178</v>
      </c>
      <c r="K9" s="86">
        <v>-170093</v>
      </c>
      <c r="L9" s="86">
        <f t="shared" si="1"/>
        <v>-284272</v>
      </c>
      <c r="M9" s="86">
        <v>4092142</v>
      </c>
      <c r="N9" s="228"/>
      <c r="O9" s="228"/>
      <c r="P9" s="228"/>
      <c r="Q9" s="228"/>
      <c r="R9" s="228"/>
      <c r="S9" s="228"/>
      <c r="T9" s="228"/>
      <c r="U9" s="228"/>
      <c r="V9" s="228"/>
      <c r="W9" s="228"/>
      <c r="X9" s="228"/>
      <c r="Y9" s="228"/>
      <c r="Z9" s="86">
        <v>4633097</v>
      </c>
      <c r="AA9" s="86">
        <v>3632387</v>
      </c>
      <c r="AB9" s="86">
        <v>4092142</v>
      </c>
      <c r="AC9" s="86">
        <v>4092142</v>
      </c>
      <c r="AD9" s="86">
        <v>94919</v>
      </c>
      <c r="AE9" s="86">
        <v>128080</v>
      </c>
      <c r="AF9" s="228" t="s">
        <v>417</v>
      </c>
      <c r="AG9" s="228" t="s">
        <v>417</v>
      </c>
      <c r="AH9" s="86" t="s">
        <v>417</v>
      </c>
      <c r="AI9" s="86" t="s">
        <v>417</v>
      </c>
      <c r="AJ9" s="86" t="s">
        <v>417</v>
      </c>
      <c r="AK9" s="86">
        <v>-47490</v>
      </c>
      <c r="AL9" s="228" t="s">
        <v>417</v>
      </c>
      <c r="AM9" s="86">
        <v>175509</v>
      </c>
      <c r="AN9" s="228" t="s">
        <v>417</v>
      </c>
      <c r="AO9" s="228" t="s">
        <v>417</v>
      </c>
      <c r="AP9" s="228" t="s">
        <v>417</v>
      </c>
      <c r="AQ9" s="86">
        <v>0</v>
      </c>
      <c r="AR9" s="86">
        <v>0</v>
      </c>
      <c r="AS9" s="86">
        <v>0</v>
      </c>
      <c r="AT9" s="86">
        <v>-289689</v>
      </c>
      <c r="AU9" s="86">
        <v>0</v>
      </c>
      <c r="AV9" s="86">
        <v>0</v>
      </c>
      <c r="AW9" s="86">
        <v>0</v>
      </c>
      <c r="AX9" s="228"/>
      <c r="AY9" s="86">
        <v>-47490</v>
      </c>
      <c r="AZ9" s="86">
        <v>-47490</v>
      </c>
      <c r="BA9" s="86">
        <v>-47490</v>
      </c>
      <c r="BB9" s="86">
        <v>-47490</v>
      </c>
      <c r="BC9" s="86">
        <v>-47490</v>
      </c>
      <c r="BD9" s="86">
        <v>-52239</v>
      </c>
      <c r="BE9" s="228" t="s">
        <v>189</v>
      </c>
      <c r="BF9" s="228" t="s">
        <v>189</v>
      </c>
      <c r="BG9" s="228" t="s">
        <v>189</v>
      </c>
      <c r="BH9" s="228" t="s">
        <v>189</v>
      </c>
      <c r="BI9" s="228" t="s">
        <v>189</v>
      </c>
      <c r="BJ9" s="228" t="s">
        <v>189</v>
      </c>
      <c r="BK9" s="228" t="s">
        <v>189</v>
      </c>
      <c r="BL9" s="228" t="s">
        <v>189</v>
      </c>
      <c r="BM9" s="228" t="s">
        <v>189</v>
      </c>
      <c r="BN9" s="86">
        <v>307</v>
      </c>
      <c r="BO9" s="86">
        <v>117</v>
      </c>
      <c r="BP9" s="86">
        <v>1976</v>
      </c>
      <c r="BQ9" s="86">
        <f t="shared" si="2"/>
        <v>2400</v>
      </c>
    </row>
    <row r="10" spans="1:69" s="37" customFormat="1">
      <c r="A10" s="141" t="s">
        <v>352</v>
      </c>
      <c r="B10" s="86">
        <v>3.8666975849999999E-3</v>
      </c>
      <c r="C10" s="86">
        <v>3.8666975849999999E-3</v>
      </c>
      <c r="D10" s="86">
        <f t="shared" si="0"/>
        <v>0</v>
      </c>
      <c r="E10" s="86">
        <v>733028</v>
      </c>
      <c r="F10" s="86">
        <v>15898</v>
      </c>
      <c r="G10" s="86">
        <v>21453</v>
      </c>
      <c r="H10" s="86" t="s">
        <v>188</v>
      </c>
      <c r="I10" s="86" t="s">
        <v>188</v>
      </c>
      <c r="J10" s="86">
        <v>-56475</v>
      </c>
      <c r="K10" s="86">
        <v>-28490</v>
      </c>
      <c r="L10" s="86">
        <f t="shared" si="1"/>
        <v>-47614</v>
      </c>
      <c r="M10" s="86">
        <v>685414</v>
      </c>
      <c r="N10" s="228"/>
      <c r="O10" s="228"/>
      <c r="P10" s="228"/>
      <c r="Q10" s="228"/>
      <c r="R10" s="228"/>
      <c r="S10" s="228"/>
      <c r="T10" s="228"/>
      <c r="U10" s="228"/>
      <c r="V10" s="228"/>
      <c r="W10" s="228"/>
      <c r="X10" s="228"/>
      <c r="Y10" s="228"/>
      <c r="Z10" s="86">
        <v>776021</v>
      </c>
      <c r="AA10" s="86">
        <v>608407</v>
      </c>
      <c r="AB10" s="86">
        <v>685414</v>
      </c>
      <c r="AC10" s="86">
        <v>685414</v>
      </c>
      <c r="AD10" s="86">
        <v>15898</v>
      </c>
      <c r="AE10" s="86">
        <v>21453</v>
      </c>
      <c r="AF10" s="228" t="s">
        <v>417</v>
      </c>
      <c r="AG10" s="228" t="s">
        <v>417</v>
      </c>
      <c r="AH10" s="86" t="s">
        <v>417</v>
      </c>
      <c r="AI10" s="86" t="s">
        <v>417</v>
      </c>
      <c r="AJ10" s="86" t="s">
        <v>417</v>
      </c>
      <c r="AK10" s="86">
        <v>-7954</v>
      </c>
      <c r="AL10" s="228" t="s">
        <v>417</v>
      </c>
      <c r="AM10" s="86">
        <v>29397</v>
      </c>
      <c r="AN10" s="228" t="s">
        <v>417</v>
      </c>
      <c r="AO10" s="228" t="s">
        <v>417</v>
      </c>
      <c r="AP10" s="228" t="s">
        <v>417</v>
      </c>
      <c r="AQ10" s="86">
        <v>0</v>
      </c>
      <c r="AR10" s="86">
        <v>0</v>
      </c>
      <c r="AS10" s="86">
        <v>0</v>
      </c>
      <c r="AT10" s="86">
        <v>-48520</v>
      </c>
      <c r="AU10" s="86">
        <v>0</v>
      </c>
      <c r="AV10" s="86">
        <v>0</v>
      </c>
      <c r="AW10" s="86">
        <v>0</v>
      </c>
      <c r="AX10" s="228"/>
      <c r="AY10" s="86">
        <v>-7954</v>
      </c>
      <c r="AZ10" s="86">
        <v>-7954</v>
      </c>
      <c r="BA10" s="86">
        <v>-7954</v>
      </c>
      <c r="BB10" s="86">
        <v>-7954</v>
      </c>
      <c r="BC10" s="86">
        <v>-7954</v>
      </c>
      <c r="BD10" s="86">
        <v>-8750</v>
      </c>
      <c r="BE10" s="228" t="s">
        <v>189</v>
      </c>
      <c r="BF10" s="228" t="s">
        <v>189</v>
      </c>
      <c r="BG10" s="228" t="s">
        <v>189</v>
      </c>
      <c r="BH10" s="228" t="s">
        <v>189</v>
      </c>
      <c r="BI10" s="228" t="s">
        <v>189</v>
      </c>
      <c r="BJ10" s="228" t="s">
        <v>189</v>
      </c>
      <c r="BK10" s="228" t="s">
        <v>189</v>
      </c>
      <c r="BL10" s="228" t="s">
        <v>189</v>
      </c>
      <c r="BM10" s="228" t="s">
        <v>189</v>
      </c>
      <c r="BN10" s="86">
        <v>61</v>
      </c>
      <c r="BO10" s="86">
        <v>20</v>
      </c>
      <c r="BP10" s="86">
        <v>213</v>
      </c>
      <c r="BQ10" s="86">
        <f t="shared" si="2"/>
        <v>294</v>
      </c>
    </row>
    <row r="11" spans="1:69" s="37" customFormat="1">
      <c r="A11" s="141" t="s">
        <v>344</v>
      </c>
      <c r="B11" s="86">
        <v>2.4033082458999998E-2</v>
      </c>
      <c r="C11" s="86">
        <v>2.4033082458999998E-2</v>
      </c>
      <c r="D11" s="86">
        <f t="shared" si="0"/>
        <v>0</v>
      </c>
      <c r="E11" s="86">
        <v>4556065</v>
      </c>
      <c r="F11" s="86">
        <v>98816</v>
      </c>
      <c r="G11" s="86">
        <v>133337</v>
      </c>
      <c r="H11" s="86" t="s">
        <v>188</v>
      </c>
      <c r="I11" s="86" t="s">
        <v>188</v>
      </c>
      <c r="J11" s="86">
        <v>-351018</v>
      </c>
      <c r="K11" s="86">
        <v>-177076</v>
      </c>
      <c r="L11" s="86">
        <f t="shared" si="1"/>
        <v>-295941</v>
      </c>
      <c r="M11" s="86">
        <v>4260124</v>
      </c>
      <c r="N11" s="228"/>
      <c r="O11" s="228"/>
      <c r="P11" s="228"/>
      <c r="Q11" s="228"/>
      <c r="R11" s="228"/>
      <c r="S11" s="228"/>
      <c r="T11" s="228"/>
      <c r="U11" s="228"/>
      <c r="V11" s="228"/>
      <c r="W11" s="228"/>
      <c r="X11" s="228"/>
      <c r="Y11" s="228"/>
      <c r="Z11" s="86">
        <v>4823285</v>
      </c>
      <c r="AA11" s="86">
        <v>3781496</v>
      </c>
      <c r="AB11" s="86">
        <v>4260124</v>
      </c>
      <c r="AC11" s="86">
        <v>4260124</v>
      </c>
      <c r="AD11" s="86">
        <v>98816</v>
      </c>
      <c r="AE11" s="86">
        <v>133337</v>
      </c>
      <c r="AF11" s="228" t="s">
        <v>417</v>
      </c>
      <c r="AG11" s="228" t="s">
        <v>417</v>
      </c>
      <c r="AH11" s="86" t="s">
        <v>417</v>
      </c>
      <c r="AI11" s="86" t="s">
        <v>417</v>
      </c>
      <c r="AJ11" s="86" t="s">
        <v>417</v>
      </c>
      <c r="AK11" s="86">
        <v>-49439</v>
      </c>
      <c r="AL11" s="228" t="s">
        <v>417</v>
      </c>
      <c r="AM11" s="86">
        <v>182714</v>
      </c>
      <c r="AN11" s="228" t="s">
        <v>417</v>
      </c>
      <c r="AO11" s="228" t="s">
        <v>417</v>
      </c>
      <c r="AP11" s="228" t="s">
        <v>417</v>
      </c>
      <c r="AQ11" s="86">
        <v>0</v>
      </c>
      <c r="AR11" s="86">
        <v>0</v>
      </c>
      <c r="AS11" s="86">
        <v>0</v>
      </c>
      <c r="AT11" s="86">
        <v>-301578</v>
      </c>
      <c r="AU11" s="86">
        <v>0</v>
      </c>
      <c r="AV11" s="86">
        <v>0</v>
      </c>
      <c r="AW11" s="86">
        <v>0</v>
      </c>
      <c r="AX11" s="228"/>
      <c r="AY11" s="86">
        <v>-49439</v>
      </c>
      <c r="AZ11" s="86">
        <v>-49439</v>
      </c>
      <c r="BA11" s="86">
        <v>-49439</v>
      </c>
      <c r="BB11" s="86">
        <v>-49439</v>
      </c>
      <c r="BC11" s="86">
        <v>-49439</v>
      </c>
      <c r="BD11" s="86">
        <v>-54383</v>
      </c>
      <c r="BE11" s="228" t="s">
        <v>189</v>
      </c>
      <c r="BF11" s="228" t="s">
        <v>189</v>
      </c>
      <c r="BG11" s="228" t="s">
        <v>189</v>
      </c>
      <c r="BH11" s="228" t="s">
        <v>189</v>
      </c>
      <c r="BI11" s="228" t="s">
        <v>189</v>
      </c>
      <c r="BJ11" s="228" t="s">
        <v>189</v>
      </c>
      <c r="BK11" s="228" t="s">
        <v>189</v>
      </c>
      <c r="BL11" s="228" t="s">
        <v>189</v>
      </c>
      <c r="BM11" s="228" t="s">
        <v>189</v>
      </c>
      <c r="BN11" s="86">
        <v>362</v>
      </c>
      <c r="BO11" s="86">
        <v>74</v>
      </c>
      <c r="BP11" s="86">
        <v>1867</v>
      </c>
      <c r="BQ11" s="86">
        <f t="shared" si="2"/>
        <v>2303</v>
      </c>
    </row>
    <row r="12" spans="1:69" s="37" customFormat="1">
      <c r="A12" s="141" t="s">
        <v>353</v>
      </c>
      <c r="B12" s="86">
        <v>3.7076607519999998E-3</v>
      </c>
      <c r="C12" s="86">
        <v>3.7076607519999998E-3</v>
      </c>
      <c r="D12" s="86">
        <f t="shared" si="0"/>
        <v>0</v>
      </c>
      <c r="E12" s="86">
        <v>702879</v>
      </c>
      <c r="F12" s="86">
        <v>15245</v>
      </c>
      <c r="G12" s="86">
        <v>20570</v>
      </c>
      <c r="H12" s="86" t="s">
        <v>188</v>
      </c>
      <c r="I12" s="86" t="s">
        <v>188</v>
      </c>
      <c r="J12" s="86">
        <v>-54153</v>
      </c>
      <c r="K12" s="86">
        <v>-27318</v>
      </c>
      <c r="L12" s="86">
        <f t="shared" si="1"/>
        <v>-45656</v>
      </c>
      <c r="M12" s="86">
        <v>657223</v>
      </c>
      <c r="N12" s="228"/>
      <c r="O12" s="228"/>
      <c r="P12" s="228"/>
      <c r="Q12" s="228"/>
      <c r="R12" s="228"/>
      <c r="S12" s="228"/>
      <c r="T12" s="228"/>
      <c r="U12" s="228"/>
      <c r="V12" s="228"/>
      <c r="W12" s="228"/>
      <c r="X12" s="228"/>
      <c r="Y12" s="228"/>
      <c r="Z12" s="86">
        <v>744104</v>
      </c>
      <c r="AA12" s="86">
        <v>583384</v>
      </c>
      <c r="AB12" s="86">
        <v>657223</v>
      </c>
      <c r="AC12" s="86">
        <v>657223</v>
      </c>
      <c r="AD12" s="86">
        <v>15245</v>
      </c>
      <c r="AE12" s="86">
        <v>20570</v>
      </c>
      <c r="AF12" s="228" t="s">
        <v>417</v>
      </c>
      <c r="AG12" s="228" t="s">
        <v>417</v>
      </c>
      <c r="AH12" s="86" t="s">
        <v>417</v>
      </c>
      <c r="AI12" s="86" t="s">
        <v>417</v>
      </c>
      <c r="AJ12" s="86" t="s">
        <v>417</v>
      </c>
      <c r="AK12" s="86">
        <v>-7627</v>
      </c>
      <c r="AL12" s="228" t="s">
        <v>417</v>
      </c>
      <c r="AM12" s="86">
        <v>28188</v>
      </c>
      <c r="AN12" s="228" t="s">
        <v>417</v>
      </c>
      <c r="AO12" s="228" t="s">
        <v>417</v>
      </c>
      <c r="AP12" s="228" t="s">
        <v>417</v>
      </c>
      <c r="AQ12" s="86">
        <v>0</v>
      </c>
      <c r="AR12" s="86">
        <v>0</v>
      </c>
      <c r="AS12" s="86">
        <v>0</v>
      </c>
      <c r="AT12" s="86">
        <v>-46525</v>
      </c>
      <c r="AU12" s="86">
        <v>0</v>
      </c>
      <c r="AV12" s="86">
        <v>0</v>
      </c>
      <c r="AW12" s="86">
        <v>0</v>
      </c>
      <c r="AX12" s="228"/>
      <c r="AY12" s="86">
        <v>-7627</v>
      </c>
      <c r="AZ12" s="86">
        <v>-7627</v>
      </c>
      <c r="BA12" s="86">
        <v>-7627</v>
      </c>
      <c r="BB12" s="86">
        <v>-7627</v>
      </c>
      <c r="BC12" s="86">
        <v>-7627</v>
      </c>
      <c r="BD12" s="86">
        <v>-8390</v>
      </c>
      <c r="BE12" s="228" t="s">
        <v>189</v>
      </c>
      <c r="BF12" s="228" t="s">
        <v>189</v>
      </c>
      <c r="BG12" s="228" t="s">
        <v>189</v>
      </c>
      <c r="BH12" s="228" t="s">
        <v>189</v>
      </c>
      <c r="BI12" s="228" t="s">
        <v>189</v>
      </c>
      <c r="BJ12" s="228" t="s">
        <v>189</v>
      </c>
      <c r="BK12" s="228" t="s">
        <v>189</v>
      </c>
      <c r="BL12" s="228" t="s">
        <v>189</v>
      </c>
      <c r="BM12" s="228" t="s">
        <v>189</v>
      </c>
      <c r="BN12" s="86">
        <v>69</v>
      </c>
      <c r="BO12" s="86">
        <v>17</v>
      </c>
      <c r="BP12" s="86">
        <v>196</v>
      </c>
      <c r="BQ12" s="86">
        <f t="shared" si="2"/>
        <v>282</v>
      </c>
    </row>
    <row r="13" spans="1:69" s="37" customFormat="1">
      <c r="A13" s="141" t="s">
        <v>354</v>
      </c>
      <c r="B13" s="86">
        <v>4.0237542839999998E-3</v>
      </c>
      <c r="C13" s="86">
        <v>4.0237542839999998E-3</v>
      </c>
      <c r="D13" s="86">
        <f t="shared" si="0"/>
        <v>0</v>
      </c>
      <c r="E13" s="86">
        <v>762802</v>
      </c>
      <c r="F13" s="86">
        <v>16544</v>
      </c>
      <c r="G13" s="86">
        <v>22324</v>
      </c>
      <c r="H13" s="86" t="s">
        <v>188</v>
      </c>
      <c r="I13" s="86" t="s">
        <v>188</v>
      </c>
      <c r="J13" s="86">
        <v>-58769</v>
      </c>
      <c r="K13" s="86">
        <v>-29647</v>
      </c>
      <c r="L13" s="86">
        <f t="shared" si="1"/>
        <v>-49548</v>
      </c>
      <c r="M13" s="86">
        <v>713254</v>
      </c>
      <c r="N13" s="228"/>
      <c r="O13" s="228"/>
      <c r="P13" s="228"/>
      <c r="Q13" s="228"/>
      <c r="R13" s="228"/>
      <c r="S13" s="228"/>
      <c r="T13" s="228"/>
      <c r="U13" s="228"/>
      <c r="V13" s="228"/>
      <c r="W13" s="228"/>
      <c r="X13" s="228"/>
      <c r="Y13" s="228"/>
      <c r="Z13" s="86">
        <v>807542</v>
      </c>
      <c r="AA13" s="86">
        <v>633119</v>
      </c>
      <c r="AB13" s="86">
        <v>713254</v>
      </c>
      <c r="AC13" s="86">
        <v>713254</v>
      </c>
      <c r="AD13" s="86">
        <v>16544</v>
      </c>
      <c r="AE13" s="86">
        <v>22324</v>
      </c>
      <c r="AF13" s="228" t="s">
        <v>417</v>
      </c>
      <c r="AG13" s="228" t="s">
        <v>417</v>
      </c>
      <c r="AH13" s="86" t="s">
        <v>417</v>
      </c>
      <c r="AI13" s="86" t="s">
        <v>417</v>
      </c>
      <c r="AJ13" s="86" t="s">
        <v>417</v>
      </c>
      <c r="AK13" s="86">
        <v>-8277</v>
      </c>
      <c r="AL13" s="228" t="s">
        <v>417</v>
      </c>
      <c r="AM13" s="86">
        <v>30591</v>
      </c>
      <c r="AN13" s="228" t="s">
        <v>417</v>
      </c>
      <c r="AO13" s="228" t="s">
        <v>417</v>
      </c>
      <c r="AP13" s="228" t="s">
        <v>417</v>
      </c>
      <c r="AQ13" s="86">
        <v>0</v>
      </c>
      <c r="AR13" s="86">
        <v>0</v>
      </c>
      <c r="AS13" s="86">
        <v>0</v>
      </c>
      <c r="AT13" s="86">
        <v>-50490</v>
      </c>
      <c r="AU13" s="86">
        <v>0</v>
      </c>
      <c r="AV13" s="86">
        <v>0</v>
      </c>
      <c r="AW13" s="86">
        <v>0</v>
      </c>
      <c r="AX13" s="228"/>
      <c r="AY13" s="86">
        <v>-8277</v>
      </c>
      <c r="AZ13" s="86">
        <v>-8277</v>
      </c>
      <c r="BA13" s="86">
        <v>-8277</v>
      </c>
      <c r="BB13" s="86">
        <v>-8277</v>
      </c>
      <c r="BC13" s="86">
        <v>-8277</v>
      </c>
      <c r="BD13" s="86">
        <v>-9105</v>
      </c>
      <c r="BE13" s="228" t="s">
        <v>189</v>
      </c>
      <c r="BF13" s="228" t="s">
        <v>189</v>
      </c>
      <c r="BG13" s="228" t="s">
        <v>189</v>
      </c>
      <c r="BH13" s="228" t="s">
        <v>189</v>
      </c>
      <c r="BI13" s="228" t="s">
        <v>189</v>
      </c>
      <c r="BJ13" s="228" t="s">
        <v>189</v>
      </c>
      <c r="BK13" s="228" t="s">
        <v>189</v>
      </c>
      <c r="BL13" s="228" t="s">
        <v>189</v>
      </c>
      <c r="BM13" s="228" t="s">
        <v>189</v>
      </c>
      <c r="BN13" s="86">
        <v>67</v>
      </c>
      <c r="BO13" s="86">
        <v>8</v>
      </c>
      <c r="BP13" s="86">
        <v>307</v>
      </c>
      <c r="BQ13" s="86">
        <f t="shared" si="2"/>
        <v>382</v>
      </c>
    </row>
    <row r="14" spans="1:69" s="37" customFormat="1">
      <c r="A14" s="141" t="s">
        <v>355</v>
      </c>
      <c r="B14" s="86">
        <v>3.1274366639999999E-3</v>
      </c>
      <c r="C14" s="86">
        <v>3.1274366639999999E-3</v>
      </c>
      <c r="D14" s="86">
        <f t="shared" si="0"/>
        <v>0</v>
      </c>
      <c r="E14" s="86">
        <v>592883</v>
      </c>
      <c r="F14" s="86">
        <v>12859</v>
      </c>
      <c r="G14" s="86">
        <v>17352</v>
      </c>
      <c r="H14" s="86" t="s">
        <v>188</v>
      </c>
      <c r="I14" s="86" t="s">
        <v>188</v>
      </c>
      <c r="J14" s="86">
        <v>-45679</v>
      </c>
      <c r="K14" s="86">
        <v>-23043</v>
      </c>
      <c r="L14" s="86">
        <f t="shared" si="1"/>
        <v>-38511</v>
      </c>
      <c r="M14" s="86">
        <v>554372</v>
      </c>
      <c r="N14" s="228"/>
      <c r="O14" s="228"/>
      <c r="P14" s="228"/>
      <c r="Q14" s="228"/>
      <c r="R14" s="228"/>
      <c r="S14" s="228"/>
      <c r="T14" s="228"/>
      <c r="U14" s="228"/>
      <c r="V14" s="228"/>
      <c r="W14" s="228"/>
      <c r="X14" s="228"/>
      <c r="Y14" s="228"/>
      <c r="Z14" s="86">
        <v>627656</v>
      </c>
      <c r="AA14" s="86">
        <v>492088</v>
      </c>
      <c r="AB14" s="86">
        <v>554372</v>
      </c>
      <c r="AC14" s="86">
        <v>554372</v>
      </c>
      <c r="AD14" s="86">
        <v>12859</v>
      </c>
      <c r="AE14" s="86">
        <v>17352</v>
      </c>
      <c r="AF14" s="228" t="s">
        <v>417</v>
      </c>
      <c r="AG14" s="228" t="s">
        <v>417</v>
      </c>
      <c r="AH14" s="86" t="s">
        <v>417</v>
      </c>
      <c r="AI14" s="86" t="s">
        <v>417</v>
      </c>
      <c r="AJ14" s="86" t="s">
        <v>417</v>
      </c>
      <c r="AK14" s="86">
        <v>-6434</v>
      </c>
      <c r="AL14" s="228" t="s">
        <v>417</v>
      </c>
      <c r="AM14" s="86">
        <v>23777</v>
      </c>
      <c r="AN14" s="228" t="s">
        <v>417</v>
      </c>
      <c r="AO14" s="228" t="s">
        <v>417</v>
      </c>
      <c r="AP14" s="228" t="s">
        <v>417</v>
      </c>
      <c r="AQ14" s="86">
        <v>0</v>
      </c>
      <c r="AR14" s="86">
        <v>0</v>
      </c>
      <c r="AS14" s="86">
        <v>0</v>
      </c>
      <c r="AT14" s="86">
        <v>-39247</v>
      </c>
      <c r="AU14" s="86">
        <v>0</v>
      </c>
      <c r="AV14" s="86">
        <v>0</v>
      </c>
      <c r="AW14" s="86">
        <v>0</v>
      </c>
      <c r="AX14" s="228"/>
      <c r="AY14" s="86">
        <v>-6434</v>
      </c>
      <c r="AZ14" s="86">
        <v>-6434</v>
      </c>
      <c r="BA14" s="86">
        <v>-6434</v>
      </c>
      <c r="BB14" s="86">
        <v>-6434</v>
      </c>
      <c r="BC14" s="86">
        <v>-6434</v>
      </c>
      <c r="BD14" s="86">
        <v>-7077</v>
      </c>
      <c r="BE14" s="228" t="s">
        <v>189</v>
      </c>
      <c r="BF14" s="228" t="s">
        <v>189</v>
      </c>
      <c r="BG14" s="228" t="s">
        <v>189</v>
      </c>
      <c r="BH14" s="228" t="s">
        <v>189</v>
      </c>
      <c r="BI14" s="228" t="s">
        <v>189</v>
      </c>
      <c r="BJ14" s="228" t="s">
        <v>189</v>
      </c>
      <c r="BK14" s="228" t="s">
        <v>189</v>
      </c>
      <c r="BL14" s="228" t="s">
        <v>189</v>
      </c>
      <c r="BM14" s="228" t="s">
        <v>189</v>
      </c>
      <c r="BN14" s="86">
        <v>28</v>
      </c>
      <c r="BO14" s="86">
        <v>14</v>
      </c>
      <c r="BP14" s="86">
        <v>348</v>
      </c>
      <c r="BQ14" s="86">
        <f t="shared" si="2"/>
        <v>390</v>
      </c>
    </row>
    <row r="15" spans="1:69" s="37" customFormat="1">
      <c r="A15" s="141" t="s">
        <v>356</v>
      </c>
      <c r="B15" s="86">
        <v>5.7485290709999998E-3</v>
      </c>
      <c r="C15" s="86">
        <v>5.7485290709999998E-3</v>
      </c>
      <c r="D15" s="86">
        <f t="shared" si="0"/>
        <v>0</v>
      </c>
      <c r="E15" s="86">
        <v>1089776</v>
      </c>
      <c r="F15" s="86">
        <v>23636</v>
      </c>
      <c r="G15" s="86">
        <v>31893</v>
      </c>
      <c r="H15" s="86" t="s">
        <v>188</v>
      </c>
      <c r="I15" s="86" t="s">
        <v>188</v>
      </c>
      <c r="J15" s="86">
        <v>-83961</v>
      </c>
      <c r="K15" s="86">
        <v>-42355</v>
      </c>
      <c r="L15" s="86">
        <f t="shared" si="1"/>
        <v>-70787</v>
      </c>
      <c r="M15" s="86">
        <v>1018989</v>
      </c>
      <c r="N15" s="228"/>
      <c r="O15" s="228"/>
      <c r="P15" s="228"/>
      <c r="Q15" s="228"/>
      <c r="R15" s="228"/>
      <c r="S15" s="228"/>
      <c r="T15" s="228"/>
      <c r="U15" s="228"/>
      <c r="V15" s="228"/>
      <c r="W15" s="228"/>
      <c r="X15" s="228"/>
      <c r="Y15" s="228"/>
      <c r="Z15" s="86">
        <v>1153693</v>
      </c>
      <c r="AA15" s="86">
        <v>904505</v>
      </c>
      <c r="AB15" s="86">
        <v>1018989</v>
      </c>
      <c r="AC15" s="86">
        <v>1018989</v>
      </c>
      <c r="AD15" s="86">
        <v>23636</v>
      </c>
      <c r="AE15" s="86">
        <v>31893</v>
      </c>
      <c r="AF15" s="228" t="s">
        <v>417</v>
      </c>
      <c r="AG15" s="228" t="s">
        <v>417</v>
      </c>
      <c r="AH15" s="86" t="s">
        <v>417</v>
      </c>
      <c r="AI15" s="86" t="s">
        <v>417</v>
      </c>
      <c r="AJ15" s="86" t="s">
        <v>417</v>
      </c>
      <c r="AK15" s="86">
        <v>-11825</v>
      </c>
      <c r="AL15" s="228" t="s">
        <v>417</v>
      </c>
      <c r="AM15" s="86">
        <v>43704</v>
      </c>
      <c r="AN15" s="228" t="s">
        <v>417</v>
      </c>
      <c r="AO15" s="228" t="s">
        <v>417</v>
      </c>
      <c r="AP15" s="228" t="s">
        <v>417</v>
      </c>
      <c r="AQ15" s="86">
        <v>0</v>
      </c>
      <c r="AR15" s="86">
        <v>0</v>
      </c>
      <c r="AS15" s="86">
        <v>0</v>
      </c>
      <c r="AT15" s="86">
        <v>-72133</v>
      </c>
      <c r="AU15" s="86">
        <v>0</v>
      </c>
      <c r="AV15" s="86">
        <v>0</v>
      </c>
      <c r="AW15" s="86">
        <v>0</v>
      </c>
      <c r="AX15" s="228"/>
      <c r="AY15" s="86">
        <v>-11825</v>
      </c>
      <c r="AZ15" s="86">
        <v>-11825</v>
      </c>
      <c r="BA15" s="86">
        <v>-11825</v>
      </c>
      <c r="BB15" s="86">
        <v>-11825</v>
      </c>
      <c r="BC15" s="86">
        <v>-11825</v>
      </c>
      <c r="BD15" s="86">
        <v>-13008</v>
      </c>
      <c r="BE15" s="228" t="s">
        <v>189</v>
      </c>
      <c r="BF15" s="228" t="s">
        <v>189</v>
      </c>
      <c r="BG15" s="228" t="s">
        <v>189</v>
      </c>
      <c r="BH15" s="228" t="s">
        <v>189</v>
      </c>
      <c r="BI15" s="228" t="s">
        <v>189</v>
      </c>
      <c r="BJ15" s="228" t="s">
        <v>189</v>
      </c>
      <c r="BK15" s="228" t="s">
        <v>189</v>
      </c>
      <c r="BL15" s="228" t="s">
        <v>189</v>
      </c>
      <c r="BM15" s="228" t="s">
        <v>189</v>
      </c>
      <c r="BN15" s="86">
        <v>62</v>
      </c>
      <c r="BO15" s="86">
        <v>15</v>
      </c>
      <c r="BP15" s="86">
        <v>497</v>
      </c>
      <c r="BQ15" s="86">
        <f t="shared" si="2"/>
        <v>574</v>
      </c>
    </row>
    <row r="16" spans="1:69" s="37" customFormat="1">
      <c r="A16" s="141" t="s">
        <v>357</v>
      </c>
      <c r="B16" s="86">
        <v>5.5556776609999997E-3</v>
      </c>
      <c r="C16" s="86">
        <v>5.5556776609999997E-3</v>
      </c>
      <c r="D16" s="86">
        <f t="shared" si="0"/>
        <v>0</v>
      </c>
      <c r="E16" s="86">
        <v>1053216</v>
      </c>
      <c r="F16" s="86">
        <v>22843</v>
      </c>
      <c r="G16" s="86">
        <v>30824</v>
      </c>
      <c r="H16" s="86" t="s">
        <v>188</v>
      </c>
      <c r="I16" s="86" t="s">
        <v>188</v>
      </c>
      <c r="J16" s="86">
        <v>-81145</v>
      </c>
      <c r="K16" s="86">
        <v>-40934</v>
      </c>
      <c r="L16" s="86">
        <f t="shared" si="1"/>
        <v>-68412</v>
      </c>
      <c r="M16" s="86">
        <v>984804</v>
      </c>
      <c r="N16" s="228"/>
      <c r="O16" s="228"/>
      <c r="P16" s="228"/>
      <c r="Q16" s="228"/>
      <c r="R16" s="228"/>
      <c r="S16" s="228"/>
      <c r="T16" s="228"/>
      <c r="U16" s="228"/>
      <c r="V16" s="228"/>
      <c r="W16" s="228"/>
      <c r="X16" s="228"/>
      <c r="Y16" s="228"/>
      <c r="Z16" s="86">
        <v>1114989</v>
      </c>
      <c r="AA16" s="86">
        <v>874161</v>
      </c>
      <c r="AB16" s="86">
        <v>984804</v>
      </c>
      <c r="AC16" s="86">
        <v>984804</v>
      </c>
      <c r="AD16" s="86">
        <v>22843</v>
      </c>
      <c r="AE16" s="86">
        <v>30824</v>
      </c>
      <c r="AF16" s="228" t="s">
        <v>417</v>
      </c>
      <c r="AG16" s="228" t="s">
        <v>417</v>
      </c>
      <c r="AH16" s="86" t="s">
        <v>417</v>
      </c>
      <c r="AI16" s="86" t="s">
        <v>417</v>
      </c>
      <c r="AJ16" s="86" t="s">
        <v>417</v>
      </c>
      <c r="AK16" s="86">
        <v>-11429</v>
      </c>
      <c r="AL16" s="228" t="s">
        <v>417</v>
      </c>
      <c r="AM16" s="86">
        <v>42238</v>
      </c>
      <c r="AN16" s="228" t="s">
        <v>417</v>
      </c>
      <c r="AO16" s="228" t="s">
        <v>417</v>
      </c>
      <c r="AP16" s="228" t="s">
        <v>417</v>
      </c>
      <c r="AQ16" s="86">
        <v>0</v>
      </c>
      <c r="AR16" s="86">
        <v>0</v>
      </c>
      <c r="AS16" s="86">
        <v>0</v>
      </c>
      <c r="AT16" s="86">
        <v>-69717</v>
      </c>
      <c r="AU16" s="86">
        <v>0</v>
      </c>
      <c r="AV16" s="86">
        <v>0</v>
      </c>
      <c r="AW16" s="86">
        <v>0</v>
      </c>
      <c r="AX16" s="228"/>
      <c r="AY16" s="86">
        <v>-11429</v>
      </c>
      <c r="AZ16" s="86">
        <v>-11429</v>
      </c>
      <c r="BA16" s="86">
        <v>-11429</v>
      </c>
      <c r="BB16" s="86">
        <v>-11429</v>
      </c>
      <c r="BC16" s="86">
        <v>-11429</v>
      </c>
      <c r="BD16" s="86">
        <v>-12572</v>
      </c>
      <c r="BE16" s="228" t="s">
        <v>189</v>
      </c>
      <c r="BF16" s="228" t="s">
        <v>189</v>
      </c>
      <c r="BG16" s="228" t="s">
        <v>189</v>
      </c>
      <c r="BH16" s="228" t="s">
        <v>189</v>
      </c>
      <c r="BI16" s="228" t="s">
        <v>189</v>
      </c>
      <c r="BJ16" s="228" t="s">
        <v>189</v>
      </c>
      <c r="BK16" s="228" t="s">
        <v>189</v>
      </c>
      <c r="BL16" s="228" t="s">
        <v>189</v>
      </c>
      <c r="BM16" s="228" t="s">
        <v>189</v>
      </c>
      <c r="BN16" s="86">
        <v>85</v>
      </c>
      <c r="BO16" s="86">
        <v>21</v>
      </c>
      <c r="BP16" s="86">
        <v>319</v>
      </c>
      <c r="BQ16" s="86">
        <f t="shared" si="2"/>
        <v>425</v>
      </c>
    </row>
    <row r="17" spans="1:69" s="37" customFormat="1">
      <c r="A17" s="141" t="s">
        <v>358</v>
      </c>
      <c r="B17" s="86">
        <v>9.6480652709999993E-3</v>
      </c>
      <c r="C17" s="86">
        <v>9.6480652709999993E-3</v>
      </c>
      <c r="D17" s="86">
        <f t="shared" si="0"/>
        <v>0</v>
      </c>
      <c r="E17" s="86">
        <v>1829029</v>
      </c>
      <c r="F17" s="86">
        <v>39669</v>
      </c>
      <c r="G17" s="86">
        <v>53528</v>
      </c>
      <c r="H17" s="86" t="s">
        <v>188</v>
      </c>
      <c r="I17" s="86" t="s">
        <v>188</v>
      </c>
      <c r="J17" s="86">
        <v>-140915</v>
      </c>
      <c r="K17" s="86">
        <v>-71087</v>
      </c>
      <c r="L17" s="86">
        <f t="shared" si="1"/>
        <v>-118805</v>
      </c>
      <c r="M17" s="86">
        <v>1710224</v>
      </c>
      <c r="N17" s="228"/>
      <c r="O17" s="228"/>
      <c r="P17" s="228"/>
      <c r="Q17" s="228"/>
      <c r="R17" s="228"/>
      <c r="S17" s="228"/>
      <c r="T17" s="228"/>
      <c r="U17" s="228"/>
      <c r="V17" s="228"/>
      <c r="W17" s="228"/>
      <c r="X17" s="228"/>
      <c r="Y17" s="228"/>
      <c r="Z17" s="86">
        <v>1936305</v>
      </c>
      <c r="AA17" s="86">
        <v>1518079</v>
      </c>
      <c r="AB17" s="86">
        <v>1710224</v>
      </c>
      <c r="AC17" s="86">
        <v>1710224</v>
      </c>
      <c r="AD17" s="86">
        <v>39669</v>
      </c>
      <c r="AE17" s="86">
        <v>53528</v>
      </c>
      <c r="AF17" s="228" t="s">
        <v>417</v>
      </c>
      <c r="AG17" s="228" t="s">
        <v>417</v>
      </c>
      <c r="AH17" s="86" t="s">
        <v>417</v>
      </c>
      <c r="AI17" s="86" t="s">
        <v>417</v>
      </c>
      <c r="AJ17" s="86" t="s">
        <v>417</v>
      </c>
      <c r="AK17" s="86">
        <v>-19847</v>
      </c>
      <c r="AL17" s="228" t="s">
        <v>417</v>
      </c>
      <c r="AM17" s="86">
        <v>73350</v>
      </c>
      <c r="AN17" s="228" t="s">
        <v>417</v>
      </c>
      <c r="AO17" s="228" t="s">
        <v>417</v>
      </c>
      <c r="AP17" s="228" t="s">
        <v>417</v>
      </c>
      <c r="AQ17" s="86">
        <v>0</v>
      </c>
      <c r="AR17" s="86">
        <v>0</v>
      </c>
      <c r="AS17" s="86">
        <v>0</v>
      </c>
      <c r="AT17" s="86">
        <v>-121067</v>
      </c>
      <c r="AU17" s="86">
        <v>0</v>
      </c>
      <c r="AV17" s="86">
        <v>0</v>
      </c>
      <c r="AW17" s="86">
        <v>0</v>
      </c>
      <c r="AX17" s="228"/>
      <c r="AY17" s="86">
        <v>-19847</v>
      </c>
      <c r="AZ17" s="86">
        <v>-19847</v>
      </c>
      <c r="BA17" s="86">
        <v>-19847</v>
      </c>
      <c r="BB17" s="86">
        <v>-19847</v>
      </c>
      <c r="BC17" s="86">
        <v>-19847</v>
      </c>
      <c r="BD17" s="86">
        <v>-21832</v>
      </c>
      <c r="BE17" s="228" t="s">
        <v>189</v>
      </c>
      <c r="BF17" s="228" t="s">
        <v>189</v>
      </c>
      <c r="BG17" s="228" t="s">
        <v>189</v>
      </c>
      <c r="BH17" s="228" t="s">
        <v>189</v>
      </c>
      <c r="BI17" s="228" t="s">
        <v>189</v>
      </c>
      <c r="BJ17" s="228" t="s">
        <v>189</v>
      </c>
      <c r="BK17" s="228" t="s">
        <v>189</v>
      </c>
      <c r="BL17" s="228" t="s">
        <v>189</v>
      </c>
      <c r="BM17" s="228" t="s">
        <v>189</v>
      </c>
      <c r="BN17" s="86">
        <v>167</v>
      </c>
      <c r="BO17" s="86">
        <v>41</v>
      </c>
      <c r="BP17" s="86">
        <v>457</v>
      </c>
      <c r="BQ17" s="86">
        <f t="shared" si="2"/>
        <v>665</v>
      </c>
    </row>
    <row r="18" spans="1:69" s="37" customFormat="1">
      <c r="A18" s="141" t="s">
        <v>340</v>
      </c>
      <c r="B18" s="86">
        <v>1.1700081006E-2</v>
      </c>
      <c r="C18" s="86">
        <v>1.1700081006E-2</v>
      </c>
      <c r="D18" s="86">
        <f t="shared" si="0"/>
        <v>0</v>
      </c>
      <c r="E18" s="86">
        <v>2218040</v>
      </c>
      <c r="F18" s="86">
        <v>48107</v>
      </c>
      <c r="G18" s="86">
        <v>64913</v>
      </c>
      <c r="H18" s="86" t="s">
        <v>188</v>
      </c>
      <c r="I18" s="86" t="s">
        <v>188</v>
      </c>
      <c r="J18" s="86">
        <v>-170888</v>
      </c>
      <c r="K18" s="86">
        <v>-86206</v>
      </c>
      <c r="L18" s="86">
        <f t="shared" si="1"/>
        <v>-144074</v>
      </c>
      <c r="M18" s="86">
        <v>2073966</v>
      </c>
      <c r="N18" s="228"/>
      <c r="O18" s="228"/>
      <c r="P18" s="228"/>
      <c r="Q18" s="228"/>
      <c r="R18" s="228"/>
      <c r="S18" s="228"/>
      <c r="T18" s="228"/>
      <c r="U18" s="228"/>
      <c r="V18" s="228"/>
      <c r="W18" s="228"/>
      <c r="X18" s="228"/>
      <c r="Y18" s="228"/>
      <c r="Z18" s="86">
        <v>2348131</v>
      </c>
      <c r="AA18" s="86">
        <v>1840954</v>
      </c>
      <c r="AB18" s="86">
        <v>2073966</v>
      </c>
      <c r="AC18" s="86">
        <v>2073966</v>
      </c>
      <c r="AD18" s="86">
        <v>48107</v>
      </c>
      <c r="AE18" s="86">
        <v>64913</v>
      </c>
      <c r="AF18" s="228" t="s">
        <v>417</v>
      </c>
      <c r="AG18" s="228" t="s">
        <v>417</v>
      </c>
      <c r="AH18" s="86" t="s">
        <v>417</v>
      </c>
      <c r="AI18" s="86" t="s">
        <v>417</v>
      </c>
      <c r="AJ18" s="86" t="s">
        <v>417</v>
      </c>
      <c r="AK18" s="86">
        <v>-24069</v>
      </c>
      <c r="AL18" s="228" t="s">
        <v>417</v>
      </c>
      <c r="AM18" s="86">
        <v>88951</v>
      </c>
      <c r="AN18" s="228" t="s">
        <v>417</v>
      </c>
      <c r="AO18" s="228" t="s">
        <v>417</v>
      </c>
      <c r="AP18" s="228" t="s">
        <v>417</v>
      </c>
      <c r="AQ18" s="86">
        <v>0</v>
      </c>
      <c r="AR18" s="86">
        <v>0</v>
      </c>
      <c r="AS18" s="86">
        <v>0</v>
      </c>
      <c r="AT18" s="86">
        <v>-146820</v>
      </c>
      <c r="AU18" s="86">
        <v>0</v>
      </c>
      <c r="AV18" s="86">
        <v>0</v>
      </c>
      <c r="AW18" s="86">
        <v>0</v>
      </c>
      <c r="AX18" s="228"/>
      <c r="AY18" s="86">
        <v>-24069</v>
      </c>
      <c r="AZ18" s="86">
        <v>-24069</v>
      </c>
      <c r="BA18" s="86">
        <v>-24069</v>
      </c>
      <c r="BB18" s="86">
        <v>-24069</v>
      </c>
      <c r="BC18" s="86">
        <v>-24069</v>
      </c>
      <c r="BD18" s="86">
        <v>-26475</v>
      </c>
      <c r="BE18" s="228" t="s">
        <v>189</v>
      </c>
      <c r="BF18" s="228" t="s">
        <v>189</v>
      </c>
      <c r="BG18" s="228" t="s">
        <v>189</v>
      </c>
      <c r="BH18" s="228" t="s">
        <v>189</v>
      </c>
      <c r="BI18" s="228" t="s">
        <v>189</v>
      </c>
      <c r="BJ18" s="228" t="s">
        <v>189</v>
      </c>
      <c r="BK18" s="228" t="s">
        <v>189</v>
      </c>
      <c r="BL18" s="228" t="s">
        <v>189</v>
      </c>
      <c r="BM18" s="228" t="s">
        <v>189</v>
      </c>
      <c r="BN18" s="86">
        <v>439</v>
      </c>
      <c r="BO18" s="86">
        <v>45</v>
      </c>
      <c r="BP18" s="86">
        <v>103</v>
      </c>
      <c r="BQ18" s="86">
        <f t="shared" si="2"/>
        <v>587</v>
      </c>
    </row>
    <row r="19" spans="1:69" s="37" customFormat="1">
      <c r="A19" s="141" t="s">
        <v>341</v>
      </c>
      <c r="B19" s="86">
        <v>2.4748841000000001E-5</v>
      </c>
      <c r="C19" s="86">
        <v>2.4748841000000001E-5</v>
      </c>
      <c r="D19" s="86">
        <f>C19-B19</f>
        <v>0</v>
      </c>
      <c r="E19" s="86">
        <v>4692</v>
      </c>
      <c r="F19" s="86">
        <v>102</v>
      </c>
      <c r="G19" s="86">
        <v>137</v>
      </c>
      <c r="H19" s="86" t="s">
        <v>188</v>
      </c>
      <c r="I19" s="86" t="s">
        <v>188</v>
      </c>
      <c r="J19" s="86">
        <v>-362</v>
      </c>
      <c r="K19" s="86">
        <v>-182</v>
      </c>
      <c r="L19" s="86">
        <f>SUM(F19:K19)</f>
        <v>-305</v>
      </c>
      <c r="M19" s="86">
        <v>4387</v>
      </c>
      <c r="N19" s="228"/>
      <c r="O19" s="228"/>
      <c r="P19" s="228"/>
      <c r="Q19" s="228"/>
      <c r="R19" s="228"/>
      <c r="S19" s="228"/>
      <c r="T19" s="228"/>
      <c r="U19" s="228"/>
      <c r="V19" s="228"/>
      <c r="W19" s="228"/>
      <c r="X19" s="228"/>
      <c r="Y19" s="228"/>
      <c r="Z19" s="86">
        <v>4967</v>
      </c>
      <c r="AA19" s="86">
        <v>3894</v>
      </c>
      <c r="AB19" s="86">
        <v>4387</v>
      </c>
      <c r="AC19" s="86">
        <v>4387</v>
      </c>
      <c r="AD19" s="86">
        <v>102</v>
      </c>
      <c r="AE19" s="86">
        <v>137</v>
      </c>
      <c r="AF19" s="228" t="s">
        <v>417</v>
      </c>
      <c r="AG19" s="228" t="s">
        <v>417</v>
      </c>
      <c r="AH19" s="86" t="s">
        <v>417</v>
      </c>
      <c r="AI19" s="86" t="s">
        <v>417</v>
      </c>
      <c r="AJ19" s="86" t="s">
        <v>417</v>
      </c>
      <c r="AK19" s="86">
        <v>-51</v>
      </c>
      <c r="AL19" s="228" t="s">
        <v>417</v>
      </c>
      <c r="AM19" s="86">
        <v>188</v>
      </c>
      <c r="AN19" s="228" t="s">
        <v>417</v>
      </c>
      <c r="AO19" s="228" t="s">
        <v>417</v>
      </c>
      <c r="AP19" s="228" t="s">
        <v>417</v>
      </c>
      <c r="AQ19" s="86">
        <v>0</v>
      </c>
      <c r="AR19" s="86">
        <v>0</v>
      </c>
      <c r="AS19" s="86">
        <v>0</v>
      </c>
      <c r="AT19" s="86">
        <v>-311</v>
      </c>
      <c r="AU19" s="86">
        <v>0</v>
      </c>
      <c r="AV19" s="86">
        <v>0</v>
      </c>
      <c r="AW19" s="86">
        <v>0</v>
      </c>
      <c r="AX19" s="228"/>
      <c r="AY19" s="86">
        <v>-51</v>
      </c>
      <c r="AZ19" s="86">
        <v>-51</v>
      </c>
      <c r="BA19" s="86">
        <v>-51</v>
      </c>
      <c r="BB19" s="86">
        <v>-51</v>
      </c>
      <c r="BC19" s="86">
        <v>-51</v>
      </c>
      <c r="BD19" s="86">
        <v>-56</v>
      </c>
      <c r="BE19" s="228" t="s">
        <v>189</v>
      </c>
      <c r="BF19" s="228" t="s">
        <v>189</v>
      </c>
      <c r="BG19" s="228" t="s">
        <v>189</v>
      </c>
      <c r="BH19" s="228" t="s">
        <v>189</v>
      </c>
      <c r="BI19" s="228" t="s">
        <v>189</v>
      </c>
      <c r="BJ19" s="228" t="s">
        <v>189</v>
      </c>
      <c r="BK19" s="228" t="s">
        <v>189</v>
      </c>
      <c r="BL19" s="228" t="s">
        <v>189</v>
      </c>
      <c r="BM19" s="228" t="s">
        <v>189</v>
      </c>
      <c r="BN19" s="86">
        <v>0</v>
      </c>
      <c r="BO19" s="86">
        <v>0</v>
      </c>
      <c r="BP19" s="86">
        <v>14</v>
      </c>
      <c r="BQ19" s="86">
        <f>BN19+BO19+BP19</f>
        <v>14</v>
      </c>
    </row>
    <row r="20" spans="1:69" s="37" customFormat="1">
      <c r="A20" s="141" t="s">
        <v>345</v>
      </c>
      <c r="B20" s="86">
        <v>1.2635138151E-2</v>
      </c>
      <c r="C20" s="86">
        <v>1.2635138151E-2</v>
      </c>
      <c r="D20" s="86">
        <f t="shared" si="0"/>
        <v>0</v>
      </c>
      <c r="E20" s="86">
        <v>2395303</v>
      </c>
      <c r="F20" s="86">
        <v>51951</v>
      </c>
      <c r="G20" s="86">
        <v>70101</v>
      </c>
      <c r="H20" s="86" t="s">
        <v>188</v>
      </c>
      <c r="I20" s="86" t="s">
        <v>188</v>
      </c>
      <c r="J20" s="86">
        <v>-184544</v>
      </c>
      <c r="K20" s="86">
        <v>-93096</v>
      </c>
      <c r="L20" s="86">
        <f t="shared" si="1"/>
        <v>-155588</v>
      </c>
      <c r="M20" s="86">
        <v>2239715</v>
      </c>
      <c r="N20" s="228"/>
      <c r="O20" s="228"/>
      <c r="P20" s="228"/>
      <c r="Q20" s="228"/>
      <c r="R20" s="228"/>
      <c r="S20" s="228"/>
      <c r="T20" s="228"/>
      <c r="U20" s="228"/>
      <c r="V20" s="228"/>
      <c r="W20" s="228"/>
      <c r="X20" s="228"/>
      <c r="Y20" s="228"/>
      <c r="Z20" s="86">
        <v>2535791</v>
      </c>
      <c r="AA20" s="86">
        <v>1988081</v>
      </c>
      <c r="AB20" s="86">
        <v>2239715</v>
      </c>
      <c r="AC20" s="86">
        <v>2239715</v>
      </c>
      <c r="AD20" s="86">
        <v>51951</v>
      </c>
      <c r="AE20" s="86">
        <v>70101</v>
      </c>
      <c r="AF20" s="228" t="s">
        <v>417</v>
      </c>
      <c r="AG20" s="228" t="s">
        <v>417</v>
      </c>
      <c r="AH20" s="86" t="s">
        <v>417</v>
      </c>
      <c r="AI20" s="86" t="s">
        <v>417</v>
      </c>
      <c r="AJ20" s="86" t="s">
        <v>417</v>
      </c>
      <c r="AK20" s="86">
        <v>-25992</v>
      </c>
      <c r="AL20" s="228" t="s">
        <v>417</v>
      </c>
      <c r="AM20" s="86">
        <v>96060</v>
      </c>
      <c r="AN20" s="228" t="s">
        <v>417</v>
      </c>
      <c r="AO20" s="228" t="s">
        <v>417</v>
      </c>
      <c r="AP20" s="228" t="s">
        <v>417</v>
      </c>
      <c r="AQ20" s="86">
        <v>0</v>
      </c>
      <c r="AR20" s="86">
        <v>0</v>
      </c>
      <c r="AS20" s="86">
        <v>0</v>
      </c>
      <c r="AT20" s="86">
        <v>-158551</v>
      </c>
      <c r="AU20" s="86">
        <v>0</v>
      </c>
      <c r="AV20" s="86">
        <v>0</v>
      </c>
      <c r="AW20" s="86">
        <v>0</v>
      </c>
      <c r="AX20" s="228"/>
      <c r="AY20" s="86">
        <v>-25992</v>
      </c>
      <c r="AZ20" s="86">
        <v>-25992</v>
      </c>
      <c r="BA20" s="86">
        <v>-25992</v>
      </c>
      <c r="BB20" s="86">
        <v>-25992</v>
      </c>
      <c r="BC20" s="86">
        <v>-25992</v>
      </c>
      <c r="BD20" s="86">
        <v>-28591</v>
      </c>
      <c r="BE20" s="228" t="s">
        <v>189</v>
      </c>
      <c r="BF20" s="228" t="s">
        <v>189</v>
      </c>
      <c r="BG20" s="228" t="s">
        <v>189</v>
      </c>
      <c r="BH20" s="228" t="s">
        <v>189</v>
      </c>
      <c r="BI20" s="228" t="s">
        <v>189</v>
      </c>
      <c r="BJ20" s="228" t="s">
        <v>189</v>
      </c>
      <c r="BK20" s="228" t="s">
        <v>189</v>
      </c>
      <c r="BL20" s="228" t="s">
        <v>189</v>
      </c>
      <c r="BM20" s="228" t="s">
        <v>189</v>
      </c>
      <c r="BN20" s="86">
        <v>176</v>
      </c>
      <c r="BO20" s="86">
        <v>29</v>
      </c>
      <c r="BP20" s="86">
        <v>1061</v>
      </c>
      <c r="BQ20" s="86">
        <f t="shared" si="2"/>
        <v>1266</v>
      </c>
    </row>
    <row r="21" spans="1:69" s="37" customFormat="1">
      <c r="A21" s="141" t="s">
        <v>346</v>
      </c>
      <c r="B21" s="86">
        <v>1.6783747998E-2</v>
      </c>
      <c r="C21" s="86">
        <v>1.6783747998E-2</v>
      </c>
      <c r="D21" s="86">
        <f t="shared" si="0"/>
        <v>0</v>
      </c>
      <c r="E21" s="86">
        <v>3181775</v>
      </c>
      <c r="F21" s="86">
        <v>69009</v>
      </c>
      <c r="G21" s="86">
        <v>93117</v>
      </c>
      <c r="H21" s="86" t="s">
        <v>188</v>
      </c>
      <c r="I21" s="86" t="s">
        <v>188</v>
      </c>
      <c r="J21" s="86">
        <v>-245137</v>
      </c>
      <c r="K21" s="86">
        <v>-123663</v>
      </c>
      <c r="L21" s="86">
        <f t="shared" si="1"/>
        <v>-206674</v>
      </c>
      <c r="M21" s="86">
        <v>2975101</v>
      </c>
      <c r="N21" s="228"/>
      <c r="O21" s="228"/>
      <c r="P21" s="228"/>
      <c r="Q21" s="228"/>
      <c r="R21" s="228"/>
      <c r="S21" s="228"/>
      <c r="T21" s="228"/>
      <c r="U21" s="228"/>
      <c r="V21" s="228"/>
      <c r="W21" s="228"/>
      <c r="X21" s="228"/>
      <c r="Y21" s="228"/>
      <c r="Z21" s="86">
        <v>3368390</v>
      </c>
      <c r="AA21" s="86">
        <v>2640846</v>
      </c>
      <c r="AB21" s="86">
        <v>2975101</v>
      </c>
      <c r="AC21" s="86">
        <v>2975101</v>
      </c>
      <c r="AD21" s="86">
        <v>69009</v>
      </c>
      <c r="AE21" s="86">
        <v>93117</v>
      </c>
      <c r="AF21" s="228" t="s">
        <v>417</v>
      </c>
      <c r="AG21" s="228" t="s">
        <v>417</v>
      </c>
      <c r="AH21" s="86" t="s">
        <v>417</v>
      </c>
      <c r="AI21" s="86" t="s">
        <v>417</v>
      </c>
      <c r="AJ21" s="86" t="s">
        <v>417</v>
      </c>
      <c r="AK21" s="86">
        <v>-34526</v>
      </c>
      <c r="AL21" s="228" t="s">
        <v>417</v>
      </c>
      <c r="AM21" s="86">
        <v>127600</v>
      </c>
      <c r="AN21" s="228" t="s">
        <v>417</v>
      </c>
      <c r="AO21" s="228" t="s">
        <v>417</v>
      </c>
      <c r="AP21" s="228" t="s">
        <v>417</v>
      </c>
      <c r="AQ21" s="86">
        <v>0</v>
      </c>
      <c r="AR21" s="86">
        <v>0</v>
      </c>
      <c r="AS21" s="86">
        <v>0</v>
      </c>
      <c r="AT21" s="86">
        <v>-210609</v>
      </c>
      <c r="AU21" s="86">
        <v>0</v>
      </c>
      <c r="AV21" s="86">
        <v>0</v>
      </c>
      <c r="AW21" s="86">
        <v>0</v>
      </c>
      <c r="AX21" s="228"/>
      <c r="AY21" s="86">
        <v>-34526</v>
      </c>
      <c r="AZ21" s="86">
        <v>-34526</v>
      </c>
      <c r="BA21" s="86">
        <v>-34526</v>
      </c>
      <c r="BB21" s="86">
        <v>-34526</v>
      </c>
      <c r="BC21" s="86">
        <v>-34526</v>
      </c>
      <c r="BD21" s="86">
        <v>-37979</v>
      </c>
      <c r="BE21" s="228" t="s">
        <v>189</v>
      </c>
      <c r="BF21" s="228" t="s">
        <v>189</v>
      </c>
      <c r="BG21" s="228" t="s">
        <v>189</v>
      </c>
      <c r="BH21" s="228" t="s">
        <v>189</v>
      </c>
      <c r="BI21" s="228" t="s">
        <v>189</v>
      </c>
      <c r="BJ21" s="228" t="s">
        <v>189</v>
      </c>
      <c r="BK21" s="228" t="s">
        <v>189</v>
      </c>
      <c r="BL21" s="228" t="s">
        <v>189</v>
      </c>
      <c r="BM21" s="228" t="s">
        <v>189</v>
      </c>
      <c r="BN21" s="86">
        <v>303</v>
      </c>
      <c r="BO21" s="86">
        <v>79</v>
      </c>
      <c r="BP21" s="86">
        <v>987</v>
      </c>
      <c r="BQ21" s="86">
        <f t="shared" si="2"/>
        <v>1369</v>
      </c>
    </row>
    <row r="22" spans="1:69" s="37" customFormat="1">
      <c r="A22" s="141" t="s">
        <v>242</v>
      </c>
      <c r="B22" s="86">
        <v>1.9096492520000001E-3</v>
      </c>
      <c r="C22" s="86">
        <v>1.9096492520000001E-3</v>
      </c>
      <c r="D22" s="86">
        <f t="shared" si="0"/>
        <v>0</v>
      </c>
      <c r="E22" s="86">
        <v>362021</v>
      </c>
      <c r="F22" s="86">
        <v>7852</v>
      </c>
      <c r="G22" s="86">
        <v>10594</v>
      </c>
      <c r="H22" s="86" t="s">
        <v>188</v>
      </c>
      <c r="I22" s="86" t="s">
        <v>188</v>
      </c>
      <c r="J22" s="86">
        <v>-27891</v>
      </c>
      <c r="K22" s="86">
        <v>-14070</v>
      </c>
      <c r="L22" s="86">
        <f t="shared" si="1"/>
        <v>-23515</v>
      </c>
      <c r="M22" s="86">
        <v>338506</v>
      </c>
      <c r="N22" s="228"/>
      <c r="O22" s="228"/>
      <c r="P22" s="228"/>
      <c r="Q22" s="228"/>
      <c r="R22" s="228"/>
      <c r="S22" s="228"/>
      <c r="T22" s="228"/>
      <c r="U22" s="228"/>
      <c r="V22" s="228"/>
      <c r="W22" s="228"/>
      <c r="X22" s="228"/>
      <c r="Y22" s="228"/>
      <c r="Z22" s="86">
        <v>383254</v>
      </c>
      <c r="AA22" s="86">
        <v>300475</v>
      </c>
      <c r="AB22" s="86">
        <v>338506</v>
      </c>
      <c r="AC22" s="86">
        <v>338506</v>
      </c>
      <c r="AD22" s="86">
        <v>7852</v>
      </c>
      <c r="AE22" s="86">
        <v>10594</v>
      </c>
      <c r="AF22" s="228" t="s">
        <v>417</v>
      </c>
      <c r="AG22" s="228" t="s">
        <v>417</v>
      </c>
      <c r="AH22" s="86" t="s">
        <v>417</v>
      </c>
      <c r="AI22" s="86" t="s">
        <v>417</v>
      </c>
      <c r="AJ22" s="86" t="s">
        <v>417</v>
      </c>
      <c r="AK22" s="86">
        <v>-3928</v>
      </c>
      <c r="AL22" s="228" t="s">
        <v>417</v>
      </c>
      <c r="AM22" s="86">
        <v>14518</v>
      </c>
      <c r="AN22" s="228" t="s">
        <v>417</v>
      </c>
      <c r="AO22" s="228" t="s">
        <v>417</v>
      </c>
      <c r="AP22" s="228" t="s">
        <v>417</v>
      </c>
      <c r="AQ22" s="86">
        <v>0</v>
      </c>
      <c r="AR22" s="86">
        <v>0</v>
      </c>
      <c r="AS22" s="86">
        <v>0</v>
      </c>
      <c r="AT22" s="86">
        <v>-23961</v>
      </c>
      <c r="AU22" s="86">
        <v>0</v>
      </c>
      <c r="AV22" s="86">
        <v>0</v>
      </c>
      <c r="AW22" s="86">
        <v>0</v>
      </c>
      <c r="AX22" s="228"/>
      <c r="AY22" s="86">
        <v>-3928</v>
      </c>
      <c r="AZ22" s="86">
        <v>-3928</v>
      </c>
      <c r="BA22" s="86">
        <v>-3928</v>
      </c>
      <c r="BB22" s="86">
        <v>-3928</v>
      </c>
      <c r="BC22" s="86">
        <v>-3928</v>
      </c>
      <c r="BD22" s="86">
        <v>-4321</v>
      </c>
      <c r="BE22" s="228" t="s">
        <v>189</v>
      </c>
      <c r="BF22" s="228" t="s">
        <v>189</v>
      </c>
      <c r="BG22" s="228" t="s">
        <v>189</v>
      </c>
      <c r="BH22" s="228" t="s">
        <v>189</v>
      </c>
      <c r="BI22" s="228" t="s">
        <v>189</v>
      </c>
      <c r="BJ22" s="228" t="s">
        <v>189</v>
      </c>
      <c r="BK22" s="228" t="s">
        <v>189</v>
      </c>
      <c r="BL22" s="228" t="s">
        <v>189</v>
      </c>
      <c r="BM22" s="228" t="s">
        <v>189</v>
      </c>
      <c r="BN22" s="86">
        <v>23</v>
      </c>
      <c r="BO22" s="86">
        <v>15</v>
      </c>
      <c r="BP22" s="86">
        <v>179</v>
      </c>
      <c r="BQ22" s="86">
        <f t="shared" si="2"/>
        <v>217</v>
      </c>
    </row>
    <row r="23" spans="1:69" s="37" customFormat="1">
      <c r="A23" s="141" t="s">
        <v>243</v>
      </c>
      <c r="B23" s="86">
        <v>6.3610784100000001E-4</v>
      </c>
      <c r="C23" s="86">
        <v>6.3610784100000001E-4</v>
      </c>
      <c r="D23" s="86">
        <f t="shared" si="0"/>
        <v>0</v>
      </c>
      <c r="E23" s="86">
        <v>120590</v>
      </c>
      <c r="F23" s="86">
        <v>2615</v>
      </c>
      <c r="G23" s="86">
        <v>3530</v>
      </c>
      <c r="H23" s="86" t="s">
        <v>188</v>
      </c>
      <c r="I23" s="86" t="s">
        <v>188</v>
      </c>
      <c r="J23" s="86">
        <v>-9291</v>
      </c>
      <c r="K23" s="86">
        <v>-4687</v>
      </c>
      <c r="L23" s="86">
        <f t="shared" si="1"/>
        <v>-7833</v>
      </c>
      <c r="M23" s="86">
        <v>112757</v>
      </c>
      <c r="N23" s="228"/>
      <c r="O23" s="228"/>
      <c r="P23" s="228"/>
      <c r="Q23" s="228"/>
      <c r="R23" s="228"/>
      <c r="S23" s="228"/>
      <c r="T23" s="228"/>
      <c r="U23" s="228"/>
      <c r="V23" s="228"/>
      <c r="W23" s="228"/>
      <c r="X23" s="228"/>
      <c r="Y23" s="228"/>
      <c r="Z23" s="86">
        <v>127663</v>
      </c>
      <c r="AA23" s="86">
        <v>100089</v>
      </c>
      <c r="AB23" s="86">
        <v>112757</v>
      </c>
      <c r="AC23" s="86">
        <v>112757</v>
      </c>
      <c r="AD23" s="86">
        <v>2615</v>
      </c>
      <c r="AE23" s="86">
        <v>3530</v>
      </c>
      <c r="AF23" s="228" t="s">
        <v>417</v>
      </c>
      <c r="AG23" s="228" t="s">
        <v>417</v>
      </c>
      <c r="AH23" s="86" t="s">
        <v>417</v>
      </c>
      <c r="AI23" s="86" t="s">
        <v>417</v>
      </c>
      <c r="AJ23" s="86" t="s">
        <v>417</v>
      </c>
      <c r="AK23" s="86">
        <v>-1309</v>
      </c>
      <c r="AL23" s="228" t="s">
        <v>417</v>
      </c>
      <c r="AM23" s="86">
        <v>4836</v>
      </c>
      <c r="AN23" s="228" t="s">
        <v>417</v>
      </c>
      <c r="AO23" s="228" t="s">
        <v>417</v>
      </c>
      <c r="AP23" s="228" t="s">
        <v>417</v>
      </c>
      <c r="AQ23" s="86">
        <v>0</v>
      </c>
      <c r="AR23" s="86">
        <v>0</v>
      </c>
      <c r="AS23" s="86">
        <v>0</v>
      </c>
      <c r="AT23" s="86">
        <v>-7984</v>
      </c>
      <c r="AU23" s="86">
        <v>0</v>
      </c>
      <c r="AV23" s="86">
        <v>0</v>
      </c>
      <c r="AW23" s="86">
        <v>0</v>
      </c>
      <c r="AX23" s="228"/>
      <c r="AY23" s="86">
        <v>-1309</v>
      </c>
      <c r="AZ23" s="86">
        <v>-1309</v>
      </c>
      <c r="BA23" s="86">
        <v>-1309</v>
      </c>
      <c r="BB23" s="86">
        <v>-1309</v>
      </c>
      <c r="BC23" s="86">
        <v>-1309</v>
      </c>
      <c r="BD23" s="86">
        <v>-1439</v>
      </c>
      <c r="BE23" s="228" t="s">
        <v>189</v>
      </c>
      <c r="BF23" s="228" t="s">
        <v>189</v>
      </c>
      <c r="BG23" s="228" t="s">
        <v>189</v>
      </c>
      <c r="BH23" s="228" t="s">
        <v>189</v>
      </c>
      <c r="BI23" s="228" t="s">
        <v>189</v>
      </c>
      <c r="BJ23" s="228" t="s">
        <v>189</v>
      </c>
      <c r="BK23" s="228" t="s">
        <v>189</v>
      </c>
      <c r="BL23" s="228" t="s">
        <v>189</v>
      </c>
      <c r="BM23" s="228" t="s">
        <v>189</v>
      </c>
      <c r="BN23" s="86">
        <v>9</v>
      </c>
      <c r="BO23" s="86">
        <v>3</v>
      </c>
      <c r="BP23" s="86">
        <v>45</v>
      </c>
      <c r="BQ23" s="86">
        <f t="shared" si="2"/>
        <v>57</v>
      </c>
    </row>
    <row r="24" spans="1:69" s="37" customFormat="1">
      <c r="A24" s="141" t="s">
        <v>361</v>
      </c>
      <c r="B24" s="86">
        <v>3.09098191E-4</v>
      </c>
      <c r="C24" s="86">
        <v>3.09098191E-4</v>
      </c>
      <c r="D24" s="86">
        <f t="shared" si="0"/>
        <v>0</v>
      </c>
      <c r="E24" s="86">
        <v>58597</v>
      </c>
      <c r="F24" s="86">
        <v>1271</v>
      </c>
      <c r="G24" s="86">
        <v>1715</v>
      </c>
      <c r="H24" s="86" t="s">
        <v>188</v>
      </c>
      <c r="I24" s="86" t="s">
        <v>188</v>
      </c>
      <c r="J24" s="86">
        <v>-4515</v>
      </c>
      <c r="K24" s="86">
        <v>-2277</v>
      </c>
      <c r="L24" s="86">
        <f t="shared" si="1"/>
        <v>-3806</v>
      </c>
      <c r="M24" s="86">
        <v>54791</v>
      </c>
      <c r="N24" s="228"/>
      <c r="O24" s="228"/>
      <c r="P24" s="228"/>
      <c r="Q24" s="228"/>
      <c r="R24" s="228"/>
      <c r="S24" s="228"/>
      <c r="T24" s="228"/>
      <c r="U24" s="228"/>
      <c r="V24" s="228"/>
      <c r="W24" s="228"/>
      <c r="X24" s="228"/>
      <c r="Y24" s="228"/>
      <c r="Z24" s="86">
        <v>62034</v>
      </c>
      <c r="AA24" s="86">
        <v>48635</v>
      </c>
      <c r="AB24" s="86">
        <v>54791</v>
      </c>
      <c r="AC24" s="86">
        <v>54791</v>
      </c>
      <c r="AD24" s="86">
        <v>1271</v>
      </c>
      <c r="AE24" s="86">
        <v>1715</v>
      </c>
      <c r="AF24" s="228" t="s">
        <v>417</v>
      </c>
      <c r="AG24" s="228" t="s">
        <v>417</v>
      </c>
      <c r="AH24" s="86" t="s">
        <v>417</v>
      </c>
      <c r="AI24" s="86" t="s">
        <v>417</v>
      </c>
      <c r="AJ24" s="86" t="s">
        <v>417</v>
      </c>
      <c r="AK24" s="86">
        <v>-636</v>
      </c>
      <c r="AL24" s="228" t="s">
        <v>417</v>
      </c>
      <c r="AM24" s="86">
        <v>2350</v>
      </c>
      <c r="AN24" s="228" t="s">
        <v>417</v>
      </c>
      <c r="AO24" s="228" t="s">
        <v>417</v>
      </c>
      <c r="AP24" s="228" t="s">
        <v>417</v>
      </c>
      <c r="AQ24" s="86">
        <v>0</v>
      </c>
      <c r="AR24" s="86">
        <v>0</v>
      </c>
      <c r="AS24" s="86">
        <v>0</v>
      </c>
      <c r="AT24" s="86">
        <v>-3879</v>
      </c>
      <c r="AU24" s="86">
        <v>0</v>
      </c>
      <c r="AV24" s="86">
        <v>0</v>
      </c>
      <c r="AW24" s="86">
        <v>0</v>
      </c>
      <c r="AX24" s="228"/>
      <c r="AY24" s="86">
        <v>-636</v>
      </c>
      <c r="AZ24" s="86">
        <v>-636</v>
      </c>
      <c r="BA24" s="86">
        <v>-636</v>
      </c>
      <c r="BB24" s="86">
        <v>-636</v>
      </c>
      <c r="BC24" s="86">
        <v>-636</v>
      </c>
      <c r="BD24" s="86">
        <v>-699</v>
      </c>
      <c r="BE24" s="228" t="s">
        <v>189</v>
      </c>
      <c r="BF24" s="228" t="s">
        <v>189</v>
      </c>
      <c r="BG24" s="228" t="s">
        <v>189</v>
      </c>
      <c r="BH24" s="228" t="s">
        <v>189</v>
      </c>
      <c r="BI24" s="228" t="s">
        <v>189</v>
      </c>
      <c r="BJ24" s="228" t="s">
        <v>189</v>
      </c>
      <c r="BK24" s="228" t="s">
        <v>189</v>
      </c>
      <c r="BL24" s="228" t="s">
        <v>189</v>
      </c>
      <c r="BM24" s="228" t="s">
        <v>189</v>
      </c>
      <c r="BN24" s="86">
        <v>3</v>
      </c>
      <c r="BO24" s="86">
        <v>3</v>
      </c>
      <c r="BP24" s="86">
        <v>23</v>
      </c>
      <c r="BQ24" s="86">
        <f t="shared" si="2"/>
        <v>29</v>
      </c>
    </row>
    <row r="25" spans="1:69" s="37" customFormat="1">
      <c r="A25" s="141" t="s">
        <v>362</v>
      </c>
      <c r="B25" s="86">
        <v>3.87028552E-4</v>
      </c>
      <c r="C25" s="86">
        <v>3.87028552E-4</v>
      </c>
      <c r="D25" s="86">
        <f t="shared" si="0"/>
        <v>0</v>
      </c>
      <c r="E25" s="86">
        <v>73371</v>
      </c>
      <c r="F25" s="86">
        <v>1591</v>
      </c>
      <c r="G25" s="86">
        <v>2147</v>
      </c>
      <c r="H25" s="86" t="s">
        <v>188</v>
      </c>
      <c r="I25" s="86" t="s">
        <v>188</v>
      </c>
      <c r="J25" s="86">
        <v>-5652</v>
      </c>
      <c r="K25" s="86">
        <v>-2852</v>
      </c>
      <c r="L25" s="86">
        <f t="shared" si="1"/>
        <v>-4766</v>
      </c>
      <c r="M25" s="86">
        <v>68605</v>
      </c>
      <c r="N25" s="228"/>
      <c r="O25" s="228"/>
      <c r="P25" s="228"/>
      <c r="Q25" s="228"/>
      <c r="R25" s="228"/>
      <c r="S25" s="228"/>
      <c r="T25" s="228"/>
      <c r="U25" s="228"/>
      <c r="V25" s="228"/>
      <c r="W25" s="228"/>
      <c r="X25" s="228"/>
      <c r="Y25" s="228"/>
      <c r="Z25" s="86">
        <v>77674</v>
      </c>
      <c r="AA25" s="86">
        <v>60897</v>
      </c>
      <c r="AB25" s="86">
        <v>68605</v>
      </c>
      <c r="AC25" s="86">
        <v>68605</v>
      </c>
      <c r="AD25" s="86">
        <v>1591</v>
      </c>
      <c r="AE25" s="86">
        <v>2147</v>
      </c>
      <c r="AF25" s="228" t="s">
        <v>417</v>
      </c>
      <c r="AG25" s="228" t="s">
        <v>417</v>
      </c>
      <c r="AH25" s="86" t="s">
        <v>417</v>
      </c>
      <c r="AI25" s="86" t="s">
        <v>417</v>
      </c>
      <c r="AJ25" s="86" t="s">
        <v>417</v>
      </c>
      <c r="AK25" s="86">
        <v>-796</v>
      </c>
      <c r="AL25" s="228" t="s">
        <v>417</v>
      </c>
      <c r="AM25" s="86">
        <v>2942</v>
      </c>
      <c r="AN25" s="228" t="s">
        <v>417</v>
      </c>
      <c r="AO25" s="228" t="s">
        <v>417</v>
      </c>
      <c r="AP25" s="228" t="s">
        <v>417</v>
      </c>
      <c r="AQ25" s="86">
        <v>0</v>
      </c>
      <c r="AR25" s="86">
        <v>0</v>
      </c>
      <c r="AS25" s="86">
        <v>0</v>
      </c>
      <c r="AT25" s="86">
        <v>-4856</v>
      </c>
      <c r="AU25" s="86">
        <v>0</v>
      </c>
      <c r="AV25" s="86">
        <v>0</v>
      </c>
      <c r="AW25" s="86">
        <v>0</v>
      </c>
      <c r="AX25" s="228"/>
      <c r="AY25" s="86">
        <v>-796</v>
      </c>
      <c r="AZ25" s="86">
        <v>-796</v>
      </c>
      <c r="BA25" s="86">
        <v>-796</v>
      </c>
      <c r="BB25" s="86">
        <v>-796</v>
      </c>
      <c r="BC25" s="86">
        <v>-796</v>
      </c>
      <c r="BD25" s="86">
        <v>-876</v>
      </c>
      <c r="BE25" s="228" t="s">
        <v>189</v>
      </c>
      <c r="BF25" s="228" t="s">
        <v>189</v>
      </c>
      <c r="BG25" s="228" t="s">
        <v>189</v>
      </c>
      <c r="BH25" s="228" t="s">
        <v>189</v>
      </c>
      <c r="BI25" s="228" t="s">
        <v>189</v>
      </c>
      <c r="BJ25" s="228" t="s">
        <v>189</v>
      </c>
      <c r="BK25" s="228" t="s">
        <v>189</v>
      </c>
      <c r="BL25" s="228" t="s">
        <v>189</v>
      </c>
      <c r="BM25" s="228" t="s">
        <v>189</v>
      </c>
      <c r="BN25" s="86">
        <v>4</v>
      </c>
      <c r="BO25" s="86">
        <v>7</v>
      </c>
      <c r="BP25" s="86">
        <v>38</v>
      </c>
      <c r="BQ25" s="86">
        <f t="shared" si="2"/>
        <v>49</v>
      </c>
    </row>
    <row r="26" spans="1:69" s="37" customFormat="1">
      <c r="A26" s="141" t="s">
        <v>363</v>
      </c>
      <c r="B26" s="86">
        <v>2.6669739499999998E-4</v>
      </c>
      <c r="C26" s="86">
        <v>2.6669739499999998E-4</v>
      </c>
      <c r="D26" s="86">
        <f t="shared" si="0"/>
        <v>0</v>
      </c>
      <c r="E26" s="86">
        <v>50559</v>
      </c>
      <c r="F26" s="86">
        <v>1097</v>
      </c>
      <c r="G26" s="86">
        <v>1480</v>
      </c>
      <c r="H26" s="86" t="s">
        <v>188</v>
      </c>
      <c r="I26" s="86" t="s">
        <v>188</v>
      </c>
      <c r="J26" s="86">
        <v>-3896</v>
      </c>
      <c r="K26" s="86">
        <v>-1965</v>
      </c>
      <c r="L26" s="86">
        <f t="shared" si="1"/>
        <v>-3284</v>
      </c>
      <c r="M26" s="86">
        <v>47275</v>
      </c>
      <c r="N26" s="228"/>
      <c r="O26" s="228"/>
      <c r="P26" s="228"/>
      <c r="Q26" s="228"/>
      <c r="R26" s="228"/>
      <c r="S26" s="228"/>
      <c r="T26" s="228"/>
      <c r="U26" s="228"/>
      <c r="V26" s="228"/>
      <c r="W26" s="228"/>
      <c r="X26" s="228"/>
      <c r="Y26" s="228"/>
      <c r="Z26" s="86">
        <v>53524</v>
      </c>
      <c r="AA26" s="86">
        <v>41964</v>
      </c>
      <c r="AB26" s="86">
        <v>47275</v>
      </c>
      <c r="AC26" s="86">
        <v>47275</v>
      </c>
      <c r="AD26" s="86">
        <v>1097</v>
      </c>
      <c r="AE26" s="86">
        <v>1480</v>
      </c>
      <c r="AF26" s="228" t="s">
        <v>417</v>
      </c>
      <c r="AG26" s="228" t="s">
        <v>417</v>
      </c>
      <c r="AH26" s="86" t="s">
        <v>417</v>
      </c>
      <c r="AI26" s="86" t="s">
        <v>417</v>
      </c>
      <c r="AJ26" s="86" t="s">
        <v>417</v>
      </c>
      <c r="AK26" s="86">
        <v>-549</v>
      </c>
      <c r="AL26" s="228" t="s">
        <v>417</v>
      </c>
      <c r="AM26" s="86">
        <v>2028</v>
      </c>
      <c r="AN26" s="228" t="s">
        <v>417</v>
      </c>
      <c r="AO26" s="228" t="s">
        <v>417</v>
      </c>
      <c r="AP26" s="228" t="s">
        <v>417</v>
      </c>
      <c r="AQ26" s="86">
        <v>0</v>
      </c>
      <c r="AR26" s="86">
        <v>0</v>
      </c>
      <c r="AS26" s="86">
        <v>0</v>
      </c>
      <c r="AT26" s="86">
        <v>-3348</v>
      </c>
      <c r="AU26" s="86">
        <v>0</v>
      </c>
      <c r="AV26" s="86">
        <v>0</v>
      </c>
      <c r="AW26" s="86">
        <v>0</v>
      </c>
      <c r="AX26" s="228"/>
      <c r="AY26" s="86">
        <v>-549</v>
      </c>
      <c r="AZ26" s="86">
        <v>-549</v>
      </c>
      <c r="BA26" s="86">
        <v>-549</v>
      </c>
      <c r="BB26" s="86">
        <v>-549</v>
      </c>
      <c r="BC26" s="86">
        <v>-549</v>
      </c>
      <c r="BD26" s="86">
        <v>-603</v>
      </c>
      <c r="BE26" s="228" t="s">
        <v>189</v>
      </c>
      <c r="BF26" s="228" t="s">
        <v>189</v>
      </c>
      <c r="BG26" s="228" t="s">
        <v>189</v>
      </c>
      <c r="BH26" s="228" t="s">
        <v>189</v>
      </c>
      <c r="BI26" s="228" t="s">
        <v>189</v>
      </c>
      <c r="BJ26" s="228" t="s">
        <v>189</v>
      </c>
      <c r="BK26" s="228" t="s">
        <v>189</v>
      </c>
      <c r="BL26" s="228" t="s">
        <v>189</v>
      </c>
      <c r="BM26" s="228" t="s">
        <v>189</v>
      </c>
      <c r="BN26" s="86">
        <v>3</v>
      </c>
      <c r="BO26" s="86">
        <v>4</v>
      </c>
      <c r="BP26" s="86">
        <v>10</v>
      </c>
      <c r="BQ26" s="86">
        <f t="shared" si="2"/>
        <v>17</v>
      </c>
    </row>
    <row r="27" spans="1:69" s="37" customFormat="1">
      <c r="A27" s="141" t="s">
        <v>364</v>
      </c>
      <c r="B27" s="86">
        <v>6.3770436E-5</v>
      </c>
      <c r="C27" s="86">
        <v>6.3770436E-5</v>
      </c>
      <c r="D27" s="86">
        <f t="shared" si="0"/>
        <v>0</v>
      </c>
      <c r="E27" s="86">
        <v>12089</v>
      </c>
      <c r="F27" s="86">
        <v>262</v>
      </c>
      <c r="G27" s="86">
        <v>354</v>
      </c>
      <c r="H27" s="86" t="s">
        <v>188</v>
      </c>
      <c r="I27" s="86" t="s">
        <v>188</v>
      </c>
      <c r="J27" s="86">
        <v>-931</v>
      </c>
      <c r="K27" s="86">
        <v>-470</v>
      </c>
      <c r="L27" s="86">
        <f t="shared" si="1"/>
        <v>-785</v>
      </c>
      <c r="M27" s="86">
        <v>11304</v>
      </c>
      <c r="N27" s="228"/>
      <c r="O27" s="228"/>
      <c r="P27" s="228"/>
      <c r="Q27" s="228"/>
      <c r="R27" s="228"/>
      <c r="S27" s="228"/>
      <c r="T27" s="228"/>
      <c r="U27" s="228"/>
      <c r="V27" s="228"/>
      <c r="W27" s="228"/>
      <c r="X27" s="228"/>
      <c r="Y27" s="228"/>
      <c r="Z27" s="86">
        <v>12798</v>
      </c>
      <c r="AA27" s="86">
        <v>10034</v>
      </c>
      <c r="AB27" s="86">
        <v>11304</v>
      </c>
      <c r="AC27" s="86">
        <v>11304</v>
      </c>
      <c r="AD27" s="86">
        <v>262</v>
      </c>
      <c r="AE27" s="86">
        <v>354</v>
      </c>
      <c r="AF27" s="228" t="s">
        <v>417</v>
      </c>
      <c r="AG27" s="228" t="s">
        <v>417</v>
      </c>
      <c r="AH27" s="86" t="s">
        <v>417</v>
      </c>
      <c r="AI27" s="86" t="s">
        <v>417</v>
      </c>
      <c r="AJ27" s="86" t="s">
        <v>417</v>
      </c>
      <c r="AK27" s="86">
        <v>-131</v>
      </c>
      <c r="AL27" s="228" t="s">
        <v>417</v>
      </c>
      <c r="AM27" s="86">
        <v>485</v>
      </c>
      <c r="AN27" s="228" t="s">
        <v>417</v>
      </c>
      <c r="AO27" s="228" t="s">
        <v>417</v>
      </c>
      <c r="AP27" s="228" t="s">
        <v>417</v>
      </c>
      <c r="AQ27" s="86">
        <v>0</v>
      </c>
      <c r="AR27" s="86">
        <v>0</v>
      </c>
      <c r="AS27" s="86">
        <v>0</v>
      </c>
      <c r="AT27" s="86">
        <v>-799</v>
      </c>
      <c r="AU27" s="86">
        <v>0</v>
      </c>
      <c r="AV27" s="86">
        <v>0</v>
      </c>
      <c r="AW27" s="86">
        <v>0</v>
      </c>
      <c r="AX27" s="228"/>
      <c r="AY27" s="86">
        <v>-131</v>
      </c>
      <c r="AZ27" s="86">
        <v>-131</v>
      </c>
      <c r="BA27" s="86">
        <v>-131</v>
      </c>
      <c r="BB27" s="86">
        <v>-131</v>
      </c>
      <c r="BC27" s="86">
        <v>-131</v>
      </c>
      <c r="BD27" s="86">
        <v>-144</v>
      </c>
      <c r="BE27" s="228" t="s">
        <v>189</v>
      </c>
      <c r="BF27" s="228" t="s">
        <v>189</v>
      </c>
      <c r="BG27" s="228" t="s">
        <v>189</v>
      </c>
      <c r="BH27" s="228" t="s">
        <v>189</v>
      </c>
      <c r="BI27" s="228" t="s">
        <v>189</v>
      </c>
      <c r="BJ27" s="228" t="s">
        <v>189</v>
      </c>
      <c r="BK27" s="228" t="s">
        <v>189</v>
      </c>
      <c r="BL27" s="228" t="s">
        <v>189</v>
      </c>
      <c r="BM27" s="228" t="s">
        <v>189</v>
      </c>
      <c r="BN27" s="86">
        <v>0</v>
      </c>
      <c r="BO27" s="86">
        <v>3</v>
      </c>
      <c r="BP27" s="86">
        <v>5</v>
      </c>
      <c r="BQ27" s="86">
        <f t="shared" si="2"/>
        <v>8</v>
      </c>
    </row>
    <row r="28" spans="1:69" s="37" customFormat="1">
      <c r="A28" s="141" t="s">
        <v>365</v>
      </c>
      <c r="B28" s="86">
        <v>2.9144623599999998E-4</v>
      </c>
      <c r="C28" s="86">
        <v>2.9144623599999998E-4</v>
      </c>
      <c r="D28" s="86">
        <f t="shared" si="0"/>
        <v>0</v>
      </c>
      <c r="E28" s="86">
        <v>55251</v>
      </c>
      <c r="F28" s="86">
        <v>1198</v>
      </c>
      <c r="G28" s="86">
        <v>1618</v>
      </c>
      <c r="H28" s="86" t="s">
        <v>188</v>
      </c>
      <c r="I28" s="86" t="s">
        <v>188</v>
      </c>
      <c r="J28" s="86">
        <v>-4258</v>
      </c>
      <c r="K28" s="86">
        <v>-2147</v>
      </c>
      <c r="L28" s="86">
        <f t="shared" si="1"/>
        <v>-3589</v>
      </c>
      <c r="M28" s="86">
        <v>51662</v>
      </c>
      <c r="N28" s="228"/>
      <c r="O28" s="228"/>
      <c r="P28" s="228"/>
      <c r="Q28" s="228"/>
      <c r="R28" s="228"/>
      <c r="S28" s="228"/>
      <c r="T28" s="228"/>
      <c r="U28" s="228"/>
      <c r="V28" s="228"/>
      <c r="W28" s="228"/>
      <c r="X28" s="228"/>
      <c r="Y28" s="228"/>
      <c r="Z28" s="86">
        <v>58491</v>
      </c>
      <c r="AA28" s="86">
        <v>45858</v>
      </c>
      <c r="AB28" s="86">
        <v>51662</v>
      </c>
      <c r="AC28" s="86">
        <v>51662</v>
      </c>
      <c r="AD28" s="86">
        <v>1198</v>
      </c>
      <c r="AE28" s="86">
        <v>1618</v>
      </c>
      <c r="AF28" s="228" t="s">
        <v>417</v>
      </c>
      <c r="AG28" s="228" t="s">
        <v>417</v>
      </c>
      <c r="AH28" s="86" t="s">
        <v>417</v>
      </c>
      <c r="AI28" s="86" t="s">
        <v>417</v>
      </c>
      <c r="AJ28" s="86" t="s">
        <v>417</v>
      </c>
      <c r="AK28" s="86">
        <v>-600</v>
      </c>
      <c r="AL28" s="228" t="s">
        <v>417</v>
      </c>
      <c r="AM28" s="86">
        <v>2216</v>
      </c>
      <c r="AN28" s="228" t="s">
        <v>417</v>
      </c>
      <c r="AO28" s="228" t="s">
        <v>417</v>
      </c>
      <c r="AP28" s="228" t="s">
        <v>417</v>
      </c>
      <c r="AQ28" s="86">
        <v>0</v>
      </c>
      <c r="AR28" s="86">
        <v>0</v>
      </c>
      <c r="AS28" s="86">
        <v>0</v>
      </c>
      <c r="AT28" s="86">
        <v>-3659</v>
      </c>
      <c r="AU28" s="86">
        <v>0</v>
      </c>
      <c r="AV28" s="86">
        <v>0</v>
      </c>
      <c r="AW28" s="86">
        <v>0</v>
      </c>
      <c r="AX28" s="228"/>
      <c r="AY28" s="86">
        <v>-600</v>
      </c>
      <c r="AZ28" s="86">
        <v>-600</v>
      </c>
      <c r="BA28" s="86">
        <v>-600</v>
      </c>
      <c r="BB28" s="86">
        <v>-600</v>
      </c>
      <c r="BC28" s="86">
        <v>-600</v>
      </c>
      <c r="BD28" s="86">
        <v>-659</v>
      </c>
      <c r="BE28" s="228" t="s">
        <v>189</v>
      </c>
      <c r="BF28" s="228" t="s">
        <v>189</v>
      </c>
      <c r="BG28" s="228" t="s">
        <v>189</v>
      </c>
      <c r="BH28" s="228" t="s">
        <v>189</v>
      </c>
      <c r="BI28" s="228" t="s">
        <v>189</v>
      </c>
      <c r="BJ28" s="228" t="s">
        <v>189</v>
      </c>
      <c r="BK28" s="228" t="s">
        <v>189</v>
      </c>
      <c r="BL28" s="228" t="s">
        <v>189</v>
      </c>
      <c r="BM28" s="228" t="s">
        <v>189</v>
      </c>
      <c r="BN28" s="86">
        <v>6</v>
      </c>
      <c r="BO28" s="86">
        <v>1</v>
      </c>
      <c r="BP28" s="86">
        <v>17</v>
      </c>
      <c r="BQ28" s="86">
        <f t="shared" si="2"/>
        <v>24</v>
      </c>
    </row>
    <row r="29" spans="1:69" s="37" customFormat="1">
      <c r="A29" s="141" t="s">
        <v>366</v>
      </c>
      <c r="B29" s="86">
        <v>5.0969524999999998E-4</v>
      </c>
      <c r="C29" s="86">
        <v>5.0969524999999998E-4</v>
      </c>
      <c r="D29" s="86">
        <f t="shared" si="0"/>
        <v>0</v>
      </c>
      <c r="E29" s="86">
        <v>96625</v>
      </c>
      <c r="F29" s="86">
        <v>2096</v>
      </c>
      <c r="G29" s="86">
        <v>2828</v>
      </c>
      <c r="H29" s="86" t="s">
        <v>188</v>
      </c>
      <c r="I29" s="86" t="s">
        <v>188</v>
      </c>
      <c r="J29" s="86">
        <v>-7445</v>
      </c>
      <c r="K29" s="86">
        <v>-3755</v>
      </c>
      <c r="L29" s="86">
        <f t="shared" si="1"/>
        <v>-6276</v>
      </c>
      <c r="M29" s="86">
        <v>90349</v>
      </c>
      <c r="N29" s="228"/>
      <c r="O29" s="228"/>
      <c r="P29" s="228"/>
      <c r="Q29" s="228"/>
      <c r="R29" s="228"/>
      <c r="S29" s="228"/>
      <c r="T29" s="228"/>
      <c r="U29" s="228"/>
      <c r="V29" s="228"/>
      <c r="W29" s="228"/>
      <c r="X29" s="228"/>
      <c r="Y29" s="228"/>
      <c r="Z29" s="86">
        <v>102293</v>
      </c>
      <c r="AA29" s="86">
        <v>80198</v>
      </c>
      <c r="AB29" s="86">
        <v>90349</v>
      </c>
      <c r="AC29" s="86">
        <v>90349</v>
      </c>
      <c r="AD29" s="86">
        <v>2096</v>
      </c>
      <c r="AE29" s="86">
        <v>2828</v>
      </c>
      <c r="AF29" s="228" t="s">
        <v>417</v>
      </c>
      <c r="AG29" s="228" t="s">
        <v>417</v>
      </c>
      <c r="AH29" s="86" t="s">
        <v>417</v>
      </c>
      <c r="AI29" s="86" t="s">
        <v>417</v>
      </c>
      <c r="AJ29" s="86" t="s">
        <v>417</v>
      </c>
      <c r="AK29" s="86">
        <v>-1049</v>
      </c>
      <c r="AL29" s="228" t="s">
        <v>417</v>
      </c>
      <c r="AM29" s="86">
        <v>3875</v>
      </c>
      <c r="AN29" s="228" t="s">
        <v>417</v>
      </c>
      <c r="AO29" s="228" t="s">
        <v>417</v>
      </c>
      <c r="AP29" s="228" t="s">
        <v>417</v>
      </c>
      <c r="AQ29" s="86">
        <v>0</v>
      </c>
      <c r="AR29" s="86">
        <v>0</v>
      </c>
      <c r="AS29" s="86">
        <v>0</v>
      </c>
      <c r="AT29" s="86">
        <v>-6398</v>
      </c>
      <c r="AU29" s="86">
        <v>0</v>
      </c>
      <c r="AV29" s="86">
        <v>0</v>
      </c>
      <c r="AW29" s="86">
        <v>0</v>
      </c>
      <c r="AX29" s="228"/>
      <c r="AY29" s="86">
        <v>-1049</v>
      </c>
      <c r="AZ29" s="86">
        <v>-1049</v>
      </c>
      <c r="BA29" s="86">
        <v>-1049</v>
      </c>
      <c r="BB29" s="86">
        <v>-1049</v>
      </c>
      <c r="BC29" s="86">
        <v>-1049</v>
      </c>
      <c r="BD29" s="86">
        <v>-1153</v>
      </c>
      <c r="BE29" s="228" t="s">
        <v>189</v>
      </c>
      <c r="BF29" s="228" t="s">
        <v>189</v>
      </c>
      <c r="BG29" s="228" t="s">
        <v>189</v>
      </c>
      <c r="BH29" s="228" t="s">
        <v>189</v>
      </c>
      <c r="BI29" s="228" t="s">
        <v>189</v>
      </c>
      <c r="BJ29" s="228" t="s">
        <v>189</v>
      </c>
      <c r="BK29" s="228" t="s">
        <v>189</v>
      </c>
      <c r="BL29" s="228" t="s">
        <v>189</v>
      </c>
      <c r="BM29" s="228" t="s">
        <v>189</v>
      </c>
      <c r="BN29" s="86">
        <v>7</v>
      </c>
      <c r="BO29" s="86">
        <v>2</v>
      </c>
      <c r="BP29" s="86">
        <v>47</v>
      </c>
      <c r="BQ29" s="86">
        <f t="shared" si="2"/>
        <v>56</v>
      </c>
    </row>
    <row r="30" spans="1:69" s="37" customFormat="1">
      <c r="A30" s="141" t="s">
        <v>367</v>
      </c>
      <c r="B30" s="86">
        <v>2.8775111600000001E-4</v>
      </c>
      <c r="C30" s="86">
        <v>2.8775111600000001E-4</v>
      </c>
      <c r="D30" s="86">
        <f t="shared" si="0"/>
        <v>0</v>
      </c>
      <c r="E30" s="86">
        <v>54550</v>
      </c>
      <c r="F30" s="86">
        <v>1183</v>
      </c>
      <c r="G30" s="86">
        <v>1597</v>
      </c>
      <c r="H30" s="86" t="s">
        <v>188</v>
      </c>
      <c r="I30" s="86" t="s">
        <v>188</v>
      </c>
      <c r="J30" s="86">
        <v>-4203</v>
      </c>
      <c r="K30" s="86">
        <v>-2120</v>
      </c>
      <c r="L30" s="86">
        <f t="shared" si="1"/>
        <v>-3543</v>
      </c>
      <c r="M30" s="86">
        <v>51007</v>
      </c>
      <c r="N30" s="228"/>
      <c r="O30" s="228"/>
      <c r="P30" s="228"/>
      <c r="Q30" s="228"/>
      <c r="R30" s="228"/>
      <c r="S30" s="228"/>
      <c r="T30" s="228"/>
      <c r="U30" s="228"/>
      <c r="V30" s="228"/>
      <c r="W30" s="228"/>
      <c r="X30" s="228"/>
      <c r="Y30" s="228"/>
      <c r="Z30" s="86">
        <v>57750</v>
      </c>
      <c r="AA30" s="86">
        <v>45276</v>
      </c>
      <c r="AB30" s="86">
        <v>51007</v>
      </c>
      <c r="AC30" s="86">
        <v>51007</v>
      </c>
      <c r="AD30" s="86">
        <v>1183</v>
      </c>
      <c r="AE30" s="86">
        <v>1597</v>
      </c>
      <c r="AF30" s="228" t="s">
        <v>417</v>
      </c>
      <c r="AG30" s="228" t="s">
        <v>417</v>
      </c>
      <c r="AH30" s="86" t="s">
        <v>417</v>
      </c>
      <c r="AI30" s="86" t="s">
        <v>417</v>
      </c>
      <c r="AJ30" s="86" t="s">
        <v>417</v>
      </c>
      <c r="AK30" s="86">
        <v>-592</v>
      </c>
      <c r="AL30" s="228" t="s">
        <v>417</v>
      </c>
      <c r="AM30" s="86">
        <v>2188</v>
      </c>
      <c r="AN30" s="228" t="s">
        <v>417</v>
      </c>
      <c r="AO30" s="228" t="s">
        <v>417</v>
      </c>
      <c r="AP30" s="228" t="s">
        <v>417</v>
      </c>
      <c r="AQ30" s="86">
        <v>0</v>
      </c>
      <c r="AR30" s="86">
        <v>0</v>
      </c>
      <c r="AS30" s="86">
        <v>0</v>
      </c>
      <c r="AT30" s="86">
        <v>-3611</v>
      </c>
      <c r="AU30" s="86">
        <v>0</v>
      </c>
      <c r="AV30" s="86">
        <v>0</v>
      </c>
      <c r="AW30" s="86">
        <v>0</v>
      </c>
      <c r="AX30" s="228"/>
      <c r="AY30" s="86">
        <v>-592</v>
      </c>
      <c r="AZ30" s="86">
        <v>-592</v>
      </c>
      <c r="BA30" s="86">
        <v>-592</v>
      </c>
      <c r="BB30" s="86">
        <v>-592</v>
      </c>
      <c r="BC30" s="86">
        <v>-592</v>
      </c>
      <c r="BD30" s="86">
        <v>-651</v>
      </c>
      <c r="BE30" s="228" t="s">
        <v>189</v>
      </c>
      <c r="BF30" s="228" t="s">
        <v>189</v>
      </c>
      <c r="BG30" s="228" t="s">
        <v>189</v>
      </c>
      <c r="BH30" s="228" t="s">
        <v>189</v>
      </c>
      <c r="BI30" s="228" t="s">
        <v>189</v>
      </c>
      <c r="BJ30" s="228" t="s">
        <v>189</v>
      </c>
      <c r="BK30" s="228" t="s">
        <v>189</v>
      </c>
      <c r="BL30" s="228" t="s">
        <v>189</v>
      </c>
      <c r="BM30" s="228" t="s">
        <v>189</v>
      </c>
      <c r="BN30" s="86">
        <v>2</v>
      </c>
      <c r="BO30" s="86">
        <v>4</v>
      </c>
      <c r="BP30" s="86">
        <v>30</v>
      </c>
      <c r="BQ30" s="86">
        <f t="shared" si="2"/>
        <v>36</v>
      </c>
    </row>
    <row r="31" spans="1:69" s="37" customFormat="1">
      <c r="A31" s="141" t="s">
        <v>368</v>
      </c>
      <c r="B31" s="86">
        <v>2.5030347400000001E-4</v>
      </c>
      <c r="C31" s="86">
        <v>2.5030347400000001E-4</v>
      </c>
      <c r="D31" s="86">
        <f t="shared" si="0"/>
        <v>0</v>
      </c>
      <c r="E31" s="86">
        <v>47451</v>
      </c>
      <c r="F31" s="86">
        <v>1029</v>
      </c>
      <c r="G31" s="86">
        <v>1389</v>
      </c>
      <c r="H31" s="86" t="s">
        <v>188</v>
      </c>
      <c r="I31" s="86" t="s">
        <v>188</v>
      </c>
      <c r="J31" s="86">
        <v>-3656</v>
      </c>
      <c r="K31" s="86">
        <v>-1844</v>
      </c>
      <c r="L31" s="86">
        <f t="shared" si="1"/>
        <v>-3082</v>
      </c>
      <c r="M31" s="86">
        <v>44369</v>
      </c>
      <c r="N31" s="228"/>
      <c r="O31" s="228"/>
      <c r="P31" s="228"/>
      <c r="Q31" s="228"/>
      <c r="R31" s="228"/>
      <c r="S31" s="228"/>
      <c r="T31" s="228"/>
      <c r="U31" s="228"/>
      <c r="V31" s="228"/>
      <c r="W31" s="228"/>
      <c r="X31" s="228"/>
      <c r="Y31" s="228"/>
      <c r="Z31" s="86">
        <v>50234</v>
      </c>
      <c r="AA31" s="86">
        <v>39384</v>
      </c>
      <c r="AB31" s="86">
        <v>44369</v>
      </c>
      <c r="AC31" s="86">
        <v>44369</v>
      </c>
      <c r="AD31" s="86">
        <v>1029</v>
      </c>
      <c r="AE31" s="86">
        <v>1389</v>
      </c>
      <c r="AF31" s="228" t="s">
        <v>417</v>
      </c>
      <c r="AG31" s="228" t="s">
        <v>417</v>
      </c>
      <c r="AH31" s="86" t="s">
        <v>417</v>
      </c>
      <c r="AI31" s="86" t="s">
        <v>417</v>
      </c>
      <c r="AJ31" s="86" t="s">
        <v>417</v>
      </c>
      <c r="AK31" s="86">
        <v>-515</v>
      </c>
      <c r="AL31" s="228" t="s">
        <v>417</v>
      </c>
      <c r="AM31" s="86">
        <v>1903</v>
      </c>
      <c r="AN31" s="228" t="s">
        <v>417</v>
      </c>
      <c r="AO31" s="228" t="s">
        <v>417</v>
      </c>
      <c r="AP31" s="228" t="s">
        <v>417</v>
      </c>
      <c r="AQ31" s="86">
        <v>0</v>
      </c>
      <c r="AR31" s="86">
        <v>0</v>
      </c>
      <c r="AS31" s="86">
        <v>0</v>
      </c>
      <c r="AT31" s="86">
        <v>-3141</v>
      </c>
      <c r="AU31" s="86">
        <v>0</v>
      </c>
      <c r="AV31" s="86">
        <v>0</v>
      </c>
      <c r="AW31" s="86">
        <v>0</v>
      </c>
      <c r="AX31" s="228"/>
      <c r="AY31" s="86">
        <v>-515</v>
      </c>
      <c r="AZ31" s="86">
        <v>-515</v>
      </c>
      <c r="BA31" s="86">
        <v>-515</v>
      </c>
      <c r="BB31" s="86">
        <v>-515</v>
      </c>
      <c r="BC31" s="86">
        <v>-515</v>
      </c>
      <c r="BD31" s="86">
        <v>-566</v>
      </c>
      <c r="BE31" s="228" t="s">
        <v>189</v>
      </c>
      <c r="BF31" s="228" t="s">
        <v>189</v>
      </c>
      <c r="BG31" s="228" t="s">
        <v>189</v>
      </c>
      <c r="BH31" s="228" t="s">
        <v>189</v>
      </c>
      <c r="BI31" s="228" t="s">
        <v>189</v>
      </c>
      <c r="BJ31" s="228" t="s">
        <v>189</v>
      </c>
      <c r="BK31" s="228" t="s">
        <v>189</v>
      </c>
      <c r="BL31" s="228" t="s">
        <v>189</v>
      </c>
      <c r="BM31" s="228" t="s">
        <v>189</v>
      </c>
      <c r="BN31" s="86">
        <v>4</v>
      </c>
      <c r="BO31" s="86">
        <v>1</v>
      </c>
      <c r="BP31" s="86">
        <v>23</v>
      </c>
      <c r="BQ31" s="86">
        <f t="shared" si="2"/>
        <v>28</v>
      </c>
    </row>
    <row r="32" spans="1:69" s="37" customFormat="1">
      <c r="A32" s="141" t="s">
        <v>369</v>
      </c>
      <c r="B32" s="86">
        <v>3.06610331E-4</v>
      </c>
      <c r="C32" s="86">
        <v>3.06610331E-4</v>
      </c>
      <c r="D32" s="86">
        <f t="shared" si="0"/>
        <v>0</v>
      </c>
      <c r="E32" s="86">
        <v>58126</v>
      </c>
      <c r="F32" s="86">
        <v>1261</v>
      </c>
      <c r="G32" s="86">
        <v>1701</v>
      </c>
      <c r="H32" s="86" t="s">
        <v>188</v>
      </c>
      <c r="I32" s="86" t="s">
        <v>188</v>
      </c>
      <c r="J32" s="86">
        <v>-4479</v>
      </c>
      <c r="K32" s="86">
        <v>-2259</v>
      </c>
      <c r="L32" s="86">
        <f t="shared" si="1"/>
        <v>-3776</v>
      </c>
      <c r="M32" s="86">
        <v>54350</v>
      </c>
      <c r="N32" s="228"/>
      <c r="O32" s="228"/>
      <c r="P32" s="228"/>
      <c r="Q32" s="228"/>
      <c r="R32" s="228"/>
      <c r="S32" s="228"/>
      <c r="T32" s="228"/>
      <c r="U32" s="228"/>
      <c r="V32" s="228"/>
      <c r="W32" s="228"/>
      <c r="X32" s="228"/>
      <c r="Y32" s="228"/>
      <c r="Z32" s="86">
        <v>61535</v>
      </c>
      <c r="AA32" s="86">
        <v>48244</v>
      </c>
      <c r="AB32" s="86">
        <v>54350</v>
      </c>
      <c r="AC32" s="86">
        <v>54350</v>
      </c>
      <c r="AD32" s="86">
        <v>1261</v>
      </c>
      <c r="AE32" s="86">
        <v>1701</v>
      </c>
      <c r="AF32" s="228" t="s">
        <v>417</v>
      </c>
      <c r="AG32" s="228" t="s">
        <v>417</v>
      </c>
      <c r="AH32" s="86" t="s">
        <v>417</v>
      </c>
      <c r="AI32" s="86" t="s">
        <v>417</v>
      </c>
      <c r="AJ32" s="86" t="s">
        <v>417</v>
      </c>
      <c r="AK32" s="86">
        <v>-631</v>
      </c>
      <c r="AL32" s="228" t="s">
        <v>417</v>
      </c>
      <c r="AM32" s="86">
        <v>2331</v>
      </c>
      <c r="AN32" s="228" t="s">
        <v>417</v>
      </c>
      <c r="AO32" s="228" t="s">
        <v>417</v>
      </c>
      <c r="AP32" s="228" t="s">
        <v>417</v>
      </c>
      <c r="AQ32" s="86">
        <v>0</v>
      </c>
      <c r="AR32" s="86">
        <v>0</v>
      </c>
      <c r="AS32" s="86">
        <v>0</v>
      </c>
      <c r="AT32" s="86">
        <v>-3849</v>
      </c>
      <c r="AU32" s="86">
        <v>0</v>
      </c>
      <c r="AV32" s="86">
        <v>0</v>
      </c>
      <c r="AW32" s="86">
        <v>0</v>
      </c>
      <c r="AX32" s="228"/>
      <c r="AY32" s="86">
        <v>-631</v>
      </c>
      <c r="AZ32" s="86">
        <v>-631</v>
      </c>
      <c r="BA32" s="86">
        <v>-631</v>
      </c>
      <c r="BB32" s="86">
        <v>-631</v>
      </c>
      <c r="BC32" s="86">
        <v>-631</v>
      </c>
      <c r="BD32" s="86">
        <v>-694</v>
      </c>
      <c r="BE32" s="228" t="s">
        <v>189</v>
      </c>
      <c r="BF32" s="228" t="s">
        <v>189</v>
      </c>
      <c r="BG32" s="228" t="s">
        <v>189</v>
      </c>
      <c r="BH32" s="228" t="s">
        <v>189</v>
      </c>
      <c r="BI32" s="228" t="s">
        <v>189</v>
      </c>
      <c r="BJ32" s="228" t="s">
        <v>189</v>
      </c>
      <c r="BK32" s="228" t="s">
        <v>189</v>
      </c>
      <c r="BL32" s="228" t="s">
        <v>189</v>
      </c>
      <c r="BM32" s="228" t="s">
        <v>189</v>
      </c>
      <c r="BN32" s="86">
        <v>3</v>
      </c>
      <c r="BO32" s="86">
        <v>2</v>
      </c>
      <c r="BP32" s="86">
        <v>26</v>
      </c>
      <c r="BQ32" s="86">
        <f t="shared" si="2"/>
        <v>31</v>
      </c>
    </row>
    <row r="33" spans="1:69" s="37" customFormat="1">
      <c r="A33" s="141" t="s">
        <v>370</v>
      </c>
      <c r="B33" s="86">
        <v>3.84636596E-4</v>
      </c>
      <c r="C33" s="86">
        <v>3.84636596E-4</v>
      </c>
      <c r="D33" s="86">
        <f t="shared" si="0"/>
        <v>0</v>
      </c>
      <c r="E33" s="86">
        <v>72917</v>
      </c>
      <c r="F33" s="86">
        <v>1581</v>
      </c>
      <c r="G33" s="86">
        <v>2134</v>
      </c>
      <c r="H33" s="86" t="s">
        <v>188</v>
      </c>
      <c r="I33" s="86" t="s">
        <v>188</v>
      </c>
      <c r="J33" s="86">
        <v>-5617</v>
      </c>
      <c r="K33" s="86">
        <v>-2834</v>
      </c>
      <c r="L33" s="86">
        <f t="shared" si="1"/>
        <v>-4736</v>
      </c>
      <c r="M33" s="86">
        <v>68181</v>
      </c>
      <c r="N33" s="228"/>
      <c r="O33" s="228"/>
      <c r="P33" s="228"/>
      <c r="Q33" s="228"/>
      <c r="R33" s="228"/>
      <c r="S33" s="228"/>
      <c r="T33" s="228"/>
      <c r="U33" s="228"/>
      <c r="V33" s="228"/>
      <c r="W33" s="228"/>
      <c r="X33" s="228"/>
      <c r="Y33" s="228"/>
      <c r="Z33" s="86">
        <v>77194</v>
      </c>
      <c r="AA33" s="86">
        <v>60521</v>
      </c>
      <c r="AB33" s="86">
        <v>68181</v>
      </c>
      <c r="AC33" s="86">
        <v>68181</v>
      </c>
      <c r="AD33" s="86">
        <v>1581</v>
      </c>
      <c r="AE33" s="86">
        <v>2134</v>
      </c>
      <c r="AF33" s="228" t="s">
        <v>417</v>
      </c>
      <c r="AG33" s="228" t="s">
        <v>417</v>
      </c>
      <c r="AH33" s="86" t="s">
        <v>417</v>
      </c>
      <c r="AI33" s="86" t="s">
        <v>417</v>
      </c>
      <c r="AJ33" s="86" t="s">
        <v>417</v>
      </c>
      <c r="AK33" s="86">
        <v>-791</v>
      </c>
      <c r="AL33" s="228" t="s">
        <v>417</v>
      </c>
      <c r="AM33" s="86">
        <v>2924</v>
      </c>
      <c r="AN33" s="228" t="s">
        <v>417</v>
      </c>
      <c r="AO33" s="228" t="s">
        <v>417</v>
      </c>
      <c r="AP33" s="228" t="s">
        <v>417</v>
      </c>
      <c r="AQ33" s="86">
        <v>0</v>
      </c>
      <c r="AR33" s="86">
        <v>0</v>
      </c>
      <c r="AS33" s="86">
        <v>0</v>
      </c>
      <c r="AT33" s="86">
        <v>-4825</v>
      </c>
      <c r="AU33" s="86">
        <v>0</v>
      </c>
      <c r="AV33" s="86">
        <v>0</v>
      </c>
      <c r="AW33" s="86">
        <v>0</v>
      </c>
      <c r="AX33" s="228"/>
      <c r="AY33" s="86">
        <v>-791</v>
      </c>
      <c r="AZ33" s="86">
        <v>-791</v>
      </c>
      <c r="BA33" s="86">
        <v>-791</v>
      </c>
      <c r="BB33" s="86">
        <v>-791</v>
      </c>
      <c r="BC33" s="86">
        <v>-791</v>
      </c>
      <c r="BD33" s="86">
        <v>-870</v>
      </c>
      <c r="BE33" s="228" t="s">
        <v>189</v>
      </c>
      <c r="BF33" s="228" t="s">
        <v>189</v>
      </c>
      <c r="BG33" s="228" t="s">
        <v>189</v>
      </c>
      <c r="BH33" s="228" t="s">
        <v>189</v>
      </c>
      <c r="BI33" s="228" t="s">
        <v>189</v>
      </c>
      <c r="BJ33" s="228" t="s">
        <v>189</v>
      </c>
      <c r="BK33" s="228" t="s">
        <v>189</v>
      </c>
      <c r="BL33" s="228" t="s">
        <v>189</v>
      </c>
      <c r="BM33" s="228" t="s">
        <v>189</v>
      </c>
      <c r="BN33" s="86">
        <v>5</v>
      </c>
      <c r="BO33" s="86">
        <v>5</v>
      </c>
      <c r="BP33" s="86">
        <v>24</v>
      </c>
      <c r="BQ33" s="86">
        <f t="shared" si="2"/>
        <v>34</v>
      </c>
    </row>
    <row r="34" spans="1:69" s="37" customFormat="1">
      <c r="A34" s="141" t="s">
        <v>371</v>
      </c>
      <c r="B34" s="86">
        <v>4.9235357300000005E-4</v>
      </c>
      <c r="C34" s="86">
        <v>4.9235357300000005E-4</v>
      </c>
      <c r="D34" s="86">
        <f t="shared" si="0"/>
        <v>0</v>
      </c>
      <c r="E34" s="86">
        <v>93338</v>
      </c>
      <c r="F34" s="86">
        <v>2024</v>
      </c>
      <c r="G34" s="86">
        <v>2732</v>
      </c>
      <c r="H34" s="86" t="s">
        <v>188</v>
      </c>
      <c r="I34" s="86" t="s">
        <v>188</v>
      </c>
      <c r="J34" s="86">
        <v>-7191</v>
      </c>
      <c r="K34" s="86">
        <v>-3628</v>
      </c>
      <c r="L34" s="86">
        <f t="shared" si="1"/>
        <v>-6063</v>
      </c>
      <c r="M34" s="86">
        <v>87275</v>
      </c>
      <c r="N34" s="228"/>
      <c r="O34" s="228"/>
      <c r="P34" s="228"/>
      <c r="Q34" s="228"/>
      <c r="R34" s="228"/>
      <c r="S34" s="228"/>
      <c r="T34" s="228"/>
      <c r="U34" s="228"/>
      <c r="V34" s="228"/>
      <c r="W34" s="228"/>
      <c r="X34" s="228"/>
      <c r="Y34" s="228"/>
      <c r="Z34" s="86">
        <v>98812</v>
      </c>
      <c r="AA34" s="86">
        <v>77470</v>
      </c>
      <c r="AB34" s="86">
        <v>87275</v>
      </c>
      <c r="AC34" s="86">
        <v>87275</v>
      </c>
      <c r="AD34" s="86">
        <v>2024</v>
      </c>
      <c r="AE34" s="86">
        <v>2732</v>
      </c>
      <c r="AF34" s="228" t="s">
        <v>417</v>
      </c>
      <c r="AG34" s="228" t="s">
        <v>417</v>
      </c>
      <c r="AH34" s="86" t="s">
        <v>417</v>
      </c>
      <c r="AI34" s="86" t="s">
        <v>417</v>
      </c>
      <c r="AJ34" s="86" t="s">
        <v>417</v>
      </c>
      <c r="AK34" s="86">
        <v>-1013</v>
      </c>
      <c r="AL34" s="228" t="s">
        <v>417</v>
      </c>
      <c r="AM34" s="86">
        <v>3743</v>
      </c>
      <c r="AN34" s="228" t="s">
        <v>417</v>
      </c>
      <c r="AO34" s="228" t="s">
        <v>417</v>
      </c>
      <c r="AP34" s="228" t="s">
        <v>417</v>
      </c>
      <c r="AQ34" s="86">
        <v>0</v>
      </c>
      <c r="AR34" s="86">
        <v>0</v>
      </c>
      <c r="AS34" s="86">
        <v>0</v>
      </c>
      <c r="AT34" s="86">
        <v>-6179</v>
      </c>
      <c r="AU34" s="86">
        <v>0</v>
      </c>
      <c r="AV34" s="86">
        <v>0</v>
      </c>
      <c r="AW34" s="86">
        <v>0</v>
      </c>
      <c r="AX34" s="228"/>
      <c r="AY34" s="86">
        <v>-1013</v>
      </c>
      <c r="AZ34" s="86">
        <v>-1013</v>
      </c>
      <c r="BA34" s="86">
        <v>-1013</v>
      </c>
      <c r="BB34" s="86">
        <v>-1013</v>
      </c>
      <c r="BC34" s="86">
        <v>-1013</v>
      </c>
      <c r="BD34" s="86">
        <v>-1114</v>
      </c>
      <c r="BE34" s="228" t="s">
        <v>189</v>
      </c>
      <c r="BF34" s="228" t="s">
        <v>189</v>
      </c>
      <c r="BG34" s="228" t="s">
        <v>189</v>
      </c>
      <c r="BH34" s="228" t="s">
        <v>189</v>
      </c>
      <c r="BI34" s="228" t="s">
        <v>189</v>
      </c>
      <c r="BJ34" s="228" t="s">
        <v>189</v>
      </c>
      <c r="BK34" s="228" t="s">
        <v>189</v>
      </c>
      <c r="BL34" s="228" t="s">
        <v>189</v>
      </c>
      <c r="BM34" s="228" t="s">
        <v>189</v>
      </c>
      <c r="BN34" s="86">
        <v>8</v>
      </c>
      <c r="BO34" s="86">
        <v>3</v>
      </c>
      <c r="BP34" s="86">
        <v>19</v>
      </c>
      <c r="BQ34" s="86">
        <f t="shared" si="2"/>
        <v>30</v>
      </c>
    </row>
    <row r="35" spans="1:69" s="37" customFormat="1">
      <c r="A35" s="141" t="s">
        <v>372</v>
      </c>
      <c r="B35" s="86">
        <v>5.8236218100000004E-4</v>
      </c>
      <c r="C35" s="86">
        <v>5.8236218100000004E-4</v>
      </c>
      <c r="D35" s="86">
        <f t="shared" si="0"/>
        <v>0</v>
      </c>
      <c r="E35" s="86">
        <v>110401</v>
      </c>
      <c r="F35" s="86">
        <v>2394</v>
      </c>
      <c r="G35" s="86">
        <v>3231</v>
      </c>
      <c r="H35" s="86" t="s">
        <v>188</v>
      </c>
      <c r="I35" s="86" t="s">
        <v>188</v>
      </c>
      <c r="J35" s="86">
        <v>-8505</v>
      </c>
      <c r="K35" s="86">
        <v>-4291</v>
      </c>
      <c r="L35" s="86">
        <f t="shared" si="1"/>
        <v>-7171</v>
      </c>
      <c r="M35" s="86">
        <v>103230</v>
      </c>
      <c r="N35" s="228"/>
      <c r="O35" s="228"/>
      <c r="P35" s="228"/>
      <c r="Q35" s="228"/>
      <c r="R35" s="228"/>
      <c r="S35" s="228"/>
      <c r="T35" s="228"/>
      <c r="U35" s="228"/>
      <c r="V35" s="228"/>
      <c r="W35" s="228"/>
      <c r="X35" s="228"/>
      <c r="Y35" s="228"/>
      <c r="Z35" s="86">
        <v>116876</v>
      </c>
      <c r="AA35" s="86">
        <v>91632</v>
      </c>
      <c r="AB35" s="86">
        <v>103230</v>
      </c>
      <c r="AC35" s="86">
        <v>103230</v>
      </c>
      <c r="AD35" s="86">
        <v>2394</v>
      </c>
      <c r="AE35" s="86">
        <v>3231</v>
      </c>
      <c r="AF35" s="228" t="s">
        <v>417</v>
      </c>
      <c r="AG35" s="228" t="s">
        <v>417</v>
      </c>
      <c r="AH35" s="86" t="s">
        <v>417</v>
      </c>
      <c r="AI35" s="86" t="s">
        <v>417</v>
      </c>
      <c r="AJ35" s="86" t="s">
        <v>417</v>
      </c>
      <c r="AK35" s="86">
        <v>-1198</v>
      </c>
      <c r="AL35" s="228" t="s">
        <v>417</v>
      </c>
      <c r="AM35" s="86">
        <v>4427</v>
      </c>
      <c r="AN35" s="228" t="s">
        <v>417</v>
      </c>
      <c r="AO35" s="228" t="s">
        <v>417</v>
      </c>
      <c r="AP35" s="228" t="s">
        <v>417</v>
      </c>
      <c r="AQ35" s="86">
        <v>0</v>
      </c>
      <c r="AR35" s="86">
        <v>0</v>
      </c>
      <c r="AS35" s="86">
        <v>0</v>
      </c>
      <c r="AT35" s="86">
        <v>-7308</v>
      </c>
      <c r="AU35" s="86">
        <v>0</v>
      </c>
      <c r="AV35" s="86">
        <v>0</v>
      </c>
      <c r="AW35" s="86">
        <v>0</v>
      </c>
      <c r="AX35" s="228"/>
      <c r="AY35" s="86">
        <v>-1198</v>
      </c>
      <c r="AZ35" s="86">
        <v>-1198</v>
      </c>
      <c r="BA35" s="86">
        <v>-1198</v>
      </c>
      <c r="BB35" s="86">
        <v>-1198</v>
      </c>
      <c r="BC35" s="86">
        <v>-1198</v>
      </c>
      <c r="BD35" s="86">
        <v>-1318</v>
      </c>
      <c r="BE35" s="228" t="s">
        <v>189</v>
      </c>
      <c r="BF35" s="228" t="s">
        <v>189</v>
      </c>
      <c r="BG35" s="228" t="s">
        <v>189</v>
      </c>
      <c r="BH35" s="228" t="s">
        <v>189</v>
      </c>
      <c r="BI35" s="228" t="s">
        <v>189</v>
      </c>
      <c r="BJ35" s="228" t="s">
        <v>189</v>
      </c>
      <c r="BK35" s="228" t="s">
        <v>189</v>
      </c>
      <c r="BL35" s="228" t="s">
        <v>189</v>
      </c>
      <c r="BM35" s="228" t="s">
        <v>189</v>
      </c>
      <c r="BN35" s="86">
        <v>8</v>
      </c>
      <c r="BO35" s="86">
        <v>1</v>
      </c>
      <c r="BP35" s="86">
        <v>43</v>
      </c>
      <c r="BQ35" s="86">
        <f t="shared" si="2"/>
        <v>52</v>
      </c>
    </row>
    <row r="36" spans="1:69" s="37" customFormat="1">
      <c r="A36" s="141" t="s">
        <v>373</v>
      </c>
      <c r="B36" s="86">
        <v>6.6125158000000003E-4</v>
      </c>
      <c r="C36" s="86">
        <v>6.6125158000000003E-4</v>
      </c>
      <c r="D36" s="86">
        <f t="shared" si="0"/>
        <v>0</v>
      </c>
      <c r="E36" s="86">
        <v>125357</v>
      </c>
      <c r="F36" s="86">
        <v>2719</v>
      </c>
      <c r="G36" s="86">
        <v>3668</v>
      </c>
      <c r="H36" s="86" t="s">
        <v>188</v>
      </c>
      <c r="I36" s="86" t="s">
        <v>188</v>
      </c>
      <c r="J36" s="86">
        <v>-9658</v>
      </c>
      <c r="K36" s="86">
        <v>-4872</v>
      </c>
      <c r="L36" s="86">
        <f t="shared" si="1"/>
        <v>-8143</v>
      </c>
      <c r="M36" s="86">
        <v>117214</v>
      </c>
      <c r="N36" s="228"/>
      <c r="O36" s="228"/>
      <c r="P36" s="228"/>
      <c r="Q36" s="228"/>
      <c r="R36" s="228"/>
      <c r="S36" s="228"/>
      <c r="T36" s="228"/>
      <c r="U36" s="228"/>
      <c r="V36" s="228"/>
      <c r="W36" s="228"/>
      <c r="X36" s="228"/>
      <c r="Y36" s="228"/>
      <c r="Z36" s="86">
        <v>132709</v>
      </c>
      <c r="AA36" s="86">
        <v>104045</v>
      </c>
      <c r="AB36" s="86">
        <v>117214</v>
      </c>
      <c r="AC36" s="86">
        <v>117214</v>
      </c>
      <c r="AD36" s="86">
        <v>2719</v>
      </c>
      <c r="AE36" s="86">
        <v>3668</v>
      </c>
      <c r="AF36" s="228" t="s">
        <v>417</v>
      </c>
      <c r="AG36" s="228" t="s">
        <v>417</v>
      </c>
      <c r="AH36" s="86" t="s">
        <v>417</v>
      </c>
      <c r="AI36" s="86" t="s">
        <v>417</v>
      </c>
      <c r="AJ36" s="86" t="s">
        <v>417</v>
      </c>
      <c r="AK36" s="86">
        <v>-1360</v>
      </c>
      <c r="AL36" s="228" t="s">
        <v>417</v>
      </c>
      <c r="AM36" s="86">
        <v>5027</v>
      </c>
      <c r="AN36" s="228" t="s">
        <v>417</v>
      </c>
      <c r="AO36" s="228" t="s">
        <v>417</v>
      </c>
      <c r="AP36" s="228" t="s">
        <v>417</v>
      </c>
      <c r="AQ36" s="86">
        <v>0</v>
      </c>
      <c r="AR36" s="86">
        <v>0</v>
      </c>
      <c r="AS36" s="86">
        <v>0</v>
      </c>
      <c r="AT36" s="86">
        <v>-8296</v>
      </c>
      <c r="AU36" s="86">
        <v>0</v>
      </c>
      <c r="AV36" s="86">
        <v>0</v>
      </c>
      <c r="AW36" s="86">
        <v>0</v>
      </c>
      <c r="AX36" s="228"/>
      <c r="AY36" s="86">
        <v>-1360</v>
      </c>
      <c r="AZ36" s="86">
        <v>-1360</v>
      </c>
      <c r="BA36" s="86">
        <v>-1360</v>
      </c>
      <c r="BB36" s="86">
        <v>-1360</v>
      </c>
      <c r="BC36" s="86">
        <v>-1360</v>
      </c>
      <c r="BD36" s="86">
        <v>-1496</v>
      </c>
      <c r="BE36" s="228" t="s">
        <v>189</v>
      </c>
      <c r="BF36" s="228" t="s">
        <v>189</v>
      </c>
      <c r="BG36" s="228" t="s">
        <v>189</v>
      </c>
      <c r="BH36" s="228" t="s">
        <v>189</v>
      </c>
      <c r="BI36" s="228" t="s">
        <v>189</v>
      </c>
      <c r="BJ36" s="228" t="s">
        <v>189</v>
      </c>
      <c r="BK36" s="228" t="s">
        <v>189</v>
      </c>
      <c r="BL36" s="228" t="s">
        <v>189</v>
      </c>
      <c r="BM36" s="228" t="s">
        <v>189</v>
      </c>
      <c r="BN36" s="86">
        <v>11</v>
      </c>
      <c r="BO36" s="86">
        <v>3</v>
      </c>
      <c r="BP36" s="86">
        <v>57</v>
      </c>
      <c r="BQ36" s="86">
        <f t="shared" si="2"/>
        <v>71</v>
      </c>
    </row>
    <row r="37" spans="1:69" s="37" customFormat="1">
      <c r="A37" s="141" t="s">
        <v>374</v>
      </c>
      <c r="B37" s="86">
        <v>3.9512960899999998E-4</v>
      </c>
      <c r="C37" s="86">
        <v>3.9512960899999998E-4</v>
      </c>
      <c r="D37" s="86">
        <f t="shared" si="0"/>
        <v>0</v>
      </c>
      <c r="E37" s="86">
        <v>74907</v>
      </c>
      <c r="F37" s="86">
        <v>1625</v>
      </c>
      <c r="G37" s="86">
        <v>2192</v>
      </c>
      <c r="H37" s="86" t="s">
        <v>188</v>
      </c>
      <c r="I37" s="86" t="s">
        <v>188</v>
      </c>
      <c r="J37" s="86">
        <v>-5772</v>
      </c>
      <c r="K37" s="86">
        <v>-2911</v>
      </c>
      <c r="L37" s="86">
        <f t="shared" si="1"/>
        <v>-4866</v>
      </c>
      <c r="M37" s="86">
        <v>70041</v>
      </c>
      <c r="N37" s="228"/>
      <c r="O37" s="228"/>
      <c r="P37" s="228"/>
      <c r="Q37" s="228"/>
      <c r="R37" s="228"/>
      <c r="S37" s="228"/>
      <c r="T37" s="228"/>
      <c r="U37" s="228"/>
      <c r="V37" s="228"/>
      <c r="W37" s="228"/>
      <c r="X37" s="228"/>
      <c r="Y37" s="228"/>
      <c r="Z37" s="86">
        <v>79300</v>
      </c>
      <c r="AA37" s="86">
        <v>62172</v>
      </c>
      <c r="AB37" s="86">
        <v>70041</v>
      </c>
      <c r="AC37" s="86">
        <v>70041</v>
      </c>
      <c r="AD37" s="86">
        <v>1625</v>
      </c>
      <c r="AE37" s="86">
        <v>2192</v>
      </c>
      <c r="AF37" s="228" t="s">
        <v>417</v>
      </c>
      <c r="AG37" s="228" t="s">
        <v>417</v>
      </c>
      <c r="AH37" s="86" t="s">
        <v>417</v>
      </c>
      <c r="AI37" s="86" t="s">
        <v>417</v>
      </c>
      <c r="AJ37" s="86" t="s">
        <v>417</v>
      </c>
      <c r="AK37" s="86">
        <v>-813</v>
      </c>
      <c r="AL37" s="228" t="s">
        <v>417</v>
      </c>
      <c r="AM37" s="86">
        <v>3004</v>
      </c>
      <c r="AN37" s="228" t="s">
        <v>417</v>
      </c>
      <c r="AO37" s="228" t="s">
        <v>417</v>
      </c>
      <c r="AP37" s="228" t="s">
        <v>417</v>
      </c>
      <c r="AQ37" s="86">
        <v>0</v>
      </c>
      <c r="AR37" s="86">
        <v>0</v>
      </c>
      <c r="AS37" s="86">
        <v>0</v>
      </c>
      <c r="AT37" s="86">
        <v>-4959</v>
      </c>
      <c r="AU37" s="86">
        <v>0</v>
      </c>
      <c r="AV37" s="86">
        <v>0</v>
      </c>
      <c r="AW37" s="86">
        <v>0</v>
      </c>
      <c r="AX37" s="228"/>
      <c r="AY37" s="86">
        <v>-813</v>
      </c>
      <c r="AZ37" s="86">
        <v>-813</v>
      </c>
      <c r="BA37" s="86">
        <v>-813</v>
      </c>
      <c r="BB37" s="86">
        <v>-813</v>
      </c>
      <c r="BC37" s="86">
        <v>-813</v>
      </c>
      <c r="BD37" s="86">
        <v>-894</v>
      </c>
      <c r="BE37" s="228" t="s">
        <v>189</v>
      </c>
      <c r="BF37" s="228" t="s">
        <v>189</v>
      </c>
      <c r="BG37" s="228" t="s">
        <v>189</v>
      </c>
      <c r="BH37" s="228" t="s">
        <v>189</v>
      </c>
      <c r="BI37" s="228" t="s">
        <v>189</v>
      </c>
      <c r="BJ37" s="228" t="s">
        <v>189</v>
      </c>
      <c r="BK37" s="228" t="s">
        <v>189</v>
      </c>
      <c r="BL37" s="228" t="s">
        <v>189</v>
      </c>
      <c r="BM37" s="228" t="s">
        <v>189</v>
      </c>
      <c r="BN37" s="86">
        <v>4</v>
      </c>
      <c r="BO37" s="86">
        <v>5</v>
      </c>
      <c r="BP37" s="86">
        <v>19</v>
      </c>
      <c r="BQ37" s="86">
        <f t="shared" si="2"/>
        <v>28</v>
      </c>
    </row>
    <row r="38" spans="1:69" s="37" customFormat="1">
      <c r="A38" s="141" t="s">
        <v>375</v>
      </c>
      <c r="B38" s="86">
        <v>3.03417297E-4</v>
      </c>
      <c r="C38" s="86">
        <v>3.03417297E-4</v>
      </c>
      <c r="D38" s="86">
        <f t="shared" si="0"/>
        <v>0</v>
      </c>
      <c r="E38" s="86">
        <v>57520</v>
      </c>
      <c r="F38" s="86">
        <v>1248</v>
      </c>
      <c r="G38" s="86">
        <v>1683</v>
      </c>
      <c r="H38" s="86" t="s">
        <v>188</v>
      </c>
      <c r="I38" s="86" t="s">
        <v>188</v>
      </c>
      <c r="J38" s="86">
        <v>-4431</v>
      </c>
      <c r="K38" s="86">
        <v>-2236</v>
      </c>
      <c r="L38" s="86">
        <f t="shared" si="1"/>
        <v>-3736</v>
      </c>
      <c r="M38" s="86">
        <v>53784</v>
      </c>
      <c r="N38" s="228"/>
      <c r="O38" s="228"/>
      <c r="P38" s="228"/>
      <c r="Q38" s="228"/>
      <c r="R38" s="228"/>
      <c r="S38" s="228"/>
      <c r="T38" s="228"/>
      <c r="U38" s="228"/>
      <c r="V38" s="228"/>
      <c r="W38" s="228"/>
      <c r="X38" s="228"/>
      <c r="Y38" s="228"/>
      <c r="Z38" s="86">
        <v>60894</v>
      </c>
      <c r="AA38" s="86">
        <v>47741</v>
      </c>
      <c r="AB38" s="86">
        <v>53784</v>
      </c>
      <c r="AC38" s="86">
        <v>53784</v>
      </c>
      <c r="AD38" s="86">
        <v>1248</v>
      </c>
      <c r="AE38" s="86">
        <v>1683</v>
      </c>
      <c r="AF38" s="228" t="s">
        <v>417</v>
      </c>
      <c r="AG38" s="228" t="s">
        <v>417</v>
      </c>
      <c r="AH38" s="86" t="s">
        <v>417</v>
      </c>
      <c r="AI38" s="86" t="s">
        <v>417</v>
      </c>
      <c r="AJ38" s="86" t="s">
        <v>417</v>
      </c>
      <c r="AK38" s="86">
        <v>-624</v>
      </c>
      <c r="AL38" s="228" t="s">
        <v>417</v>
      </c>
      <c r="AM38" s="86">
        <v>2307</v>
      </c>
      <c r="AN38" s="228" t="s">
        <v>417</v>
      </c>
      <c r="AO38" s="228" t="s">
        <v>417</v>
      </c>
      <c r="AP38" s="228" t="s">
        <v>417</v>
      </c>
      <c r="AQ38" s="86">
        <v>0</v>
      </c>
      <c r="AR38" s="86">
        <v>0</v>
      </c>
      <c r="AS38" s="86">
        <v>0</v>
      </c>
      <c r="AT38" s="86">
        <v>-3807</v>
      </c>
      <c r="AU38" s="86">
        <v>0</v>
      </c>
      <c r="AV38" s="86">
        <v>0</v>
      </c>
      <c r="AW38" s="86">
        <v>0</v>
      </c>
      <c r="AX38" s="228"/>
      <c r="AY38" s="86">
        <v>-624</v>
      </c>
      <c r="AZ38" s="86">
        <v>-624</v>
      </c>
      <c r="BA38" s="86">
        <v>-624</v>
      </c>
      <c r="BB38" s="86">
        <v>-624</v>
      </c>
      <c r="BC38" s="86">
        <v>-624</v>
      </c>
      <c r="BD38" s="86">
        <v>-687</v>
      </c>
      <c r="BE38" s="228" t="s">
        <v>189</v>
      </c>
      <c r="BF38" s="228" t="s">
        <v>189</v>
      </c>
      <c r="BG38" s="228" t="s">
        <v>189</v>
      </c>
      <c r="BH38" s="228" t="s">
        <v>189</v>
      </c>
      <c r="BI38" s="228" t="s">
        <v>189</v>
      </c>
      <c r="BJ38" s="228" t="s">
        <v>189</v>
      </c>
      <c r="BK38" s="228" t="s">
        <v>189</v>
      </c>
      <c r="BL38" s="228" t="s">
        <v>189</v>
      </c>
      <c r="BM38" s="228" t="s">
        <v>189</v>
      </c>
      <c r="BN38" s="86">
        <v>6</v>
      </c>
      <c r="BO38" s="86">
        <v>1</v>
      </c>
      <c r="BP38" s="86">
        <v>14</v>
      </c>
      <c r="BQ38" s="86">
        <f t="shared" si="2"/>
        <v>21</v>
      </c>
    </row>
    <row r="39" spans="1:69" s="37" customFormat="1">
      <c r="A39" s="141" t="s">
        <v>376</v>
      </c>
      <c r="B39" s="86">
        <v>3.0064172600000001E-4</v>
      </c>
      <c r="C39" s="86">
        <v>3.0064172600000001E-4</v>
      </c>
      <c r="D39" s="86">
        <f t="shared" si="0"/>
        <v>0</v>
      </c>
      <c r="E39" s="86">
        <v>56994</v>
      </c>
      <c r="F39" s="86">
        <v>1236</v>
      </c>
      <c r="G39" s="86">
        <v>1668</v>
      </c>
      <c r="H39" s="86" t="s">
        <v>188</v>
      </c>
      <c r="I39" s="86" t="s">
        <v>188</v>
      </c>
      <c r="J39" s="86">
        <v>-4391</v>
      </c>
      <c r="K39" s="86">
        <v>-2215</v>
      </c>
      <c r="L39" s="86">
        <f t="shared" si="1"/>
        <v>-3702</v>
      </c>
      <c r="M39" s="86">
        <v>53292</v>
      </c>
      <c r="N39" s="228"/>
      <c r="O39" s="228"/>
      <c r="P39" s="228"/>
      <c r="Q39" s="228"/>
      <c r="R39" s="228"/>
      <c r="S39" s="228"/>
      <c r="T39" s="228"/>
      <c r="U39" s="228"/>
      <c r="V39" s="228"/>
      <c r="W39" s="228"/>
      <c r="X39" s="228"/>
      <c r="Y39" s="228"/>
      <c r="Z39" s="86">
        <v>60337</v>
      </c>
      <c r="AA39" s="86">
        <v>47305</v>
      </c>
      <c r="AB39" s="86">
        <v>53292</v>
      </c>
      <c r="AC39" s="86">
        <v>53292</v>
      </c>
      <c r="AD39" s="86">
        <v>1236</v>
      </c>
      <c r="AE39" s="86">
        <v>1668</v>
      </c>
      <c r="AF39" s="228" t="s">
        <v>417</v>
      </c>
      <c r="AG39" s="228" t="s">
        <v>417</v>
      </c>
      <c r="AH39" s="86" t="s">
        <v>417</v>
      </c>
      <c r="AI39" s="86" t="s">
        <v>417</v>
      </c>
      <c r="AJ39" s="86" t="s">
        <v>417</v>
      </c>
      <c r="AK39" s="86">
        <v>-618</v>
      </c>
      <c r="AL39" s="228" t="s">
        <v>417</v>
      </c>
      <c r="AM39" s="86">
        <v>2286</v>
      </c>
      <c r="AN39" s="228" t="s">
        <v>417</v>
      </c>
      <c r="AO39" s="228" t="s">
        <v>417</v>
      </c>
      <c r="AP39" s="228" t="s">
        <v>417</v>
      </c>
      <c r="AQ39" s="86">
        <v>0</v>
      </c>
      <c r="AR39" s="86">
        <v>0</v>
      </c>
      <c r="AS39" s="86">
        <v>0</v>
      </c>
      <c r="AT39" s="86">
        <v>-3770</v>
      </c>
      <c r="AU39" s="86">
        <v>0</v>
      </c>
      <c r="AV39" s="86">
        <v>0</v>
      </c>
      <c r="AW39" s="86">
        <v>0</v>
      </c>
      <c r="AX39" s="228"/>
      <c r="AY39" s="86">
        <v>-618</v>
      </c>
      <c r="AZ39" s="86">
        <v>-618</v>
      </c>
      <c r="BA39" s="86">
        <v>-618</v>
      </c>
      <c r="BB39" s="86">
        <v>-618</v>
      </c>
      <c r="BC39" s="86">
        <v>-618</v>
      </c>
      <c r="BD39" s="86">
        <v>-680</v>
      </c>
      <c r="BE39" s="228" t="s">
        <v>189</v>
      </c>
      <c r="BF39" s="228" t="s">
        <v>189</v>
      </c>
      <c r="BG39" s="228" t="s">
        <v>189</v>
      </c>
      <c r="BH39" s="228" t="s">
        <v>189</v>
      </c>
      <c r="BI39" s="228" t="s">
        <v>189</v>
      </c>
      <c r="BJ39" s="228" t="s">
        <v>189</v>
      </c>
      <c r="BK39" s="228" t="s">
        <v>189</v>
      </c>
      <c r="BL39" s="228" t="s">
        <v>189</v>
      </c>
      <c r="BM39" s="228" t="s">
        <v>189</v>
      </c>
      <c r="BN39" s="86">
        <v>8</v>
      </c>
      <c r="BO39" s="86">
        <v>1</v>
      </c>
      <c r="BP39" s="86">
        <v>16</v>
      </c>
      <c r="BQ39" s="86">
        <f t="shared" si="2"/>
        <v>25</v>
      </c>
    </row>
    <row r="40" spans="1:69" s="37" customFormat="1">
      <c r="A40" s="141" t="s">
        <v>377</v>
      </c>
      <c r="B40" s="86">
        <v>6.2073501400000002E-4</v>
      </c>
      <c r="C40" s="86">
        <v>6.2073501400000002E-4</v>
      </c>
      <c r="D40" s="86">
        <f t="shared" si="0"/>
        <v>0</v>
      </c>
      <c r="E40" s="86">
        <v>117676</v>
      </c>
      <c r="F40" s="86">
        <v>2552</v>
      </c>
      <c r="G40" s="86">
        <v>3444</v>
      </c>
      <c r="H40" s="86" t="s">
        <v>188</v>
      </c>
      <c r="I40" s="86" t="s">
        <v>188</v>
      </c>
      <c r="J40" s="86">
        <v>-9066</v>
      </c>
      <c r="K40" s="86">
        <v>-4574</v>
      </c>
      <c r="L40" s="86">
        <f t="shared" si="1"/>
        <v>-7644</v>
      </c>
      <c r="M40" s="86">
        <v>110032</v>
      </c>
      <c r="N40" s="228"/>
      <c r="O40" s="228"/>
      <c r="P40" s="228"/>
      <c r="Q40" s="228"/>
      <c r="R40" s="228"/>
      <c r="S40" s="228"/>
      <c r="T40" s="228"/>
      <c r="U40" s="228"/>
      <c r="V40" s="228"/>
      <c r="W40" s="228"/>
      <c r="X40" s="228"/>
      <c r="Y40" s="228"/>
      <c r="Z40" s="86">
        <v>124578</v>
      </c>
      <c r="AA40" s="86">
        <v>97670</v>
      </c>
      <c r="AB40" s="86">
        <v>110032</v>
      </c>
      <c r="AC40" s="86">
        <v>110032</v>
      </c>
      <c r="AD40" s="86">
        <v>2552</v>
      </c>
      <c r="AE40" s="86">
        <v>3444</v>
      </c>
      <c r="AF40" s="228" t="s">
        <v>417</v>
      </c>
      <c r="AG40" s="228" t="s">
        <v>417</v>
      </c>
      <c r="AH40" s="86" t="s">
        <v>417</v>
      </c>
      <c r="AI40" s="86" t="s">
        <v>417</v>
      </c>
      <c r="AJ40" s="86" t="s">
        <v>417</v>
      </c>
      <c r="AK40" s="86">
        <v>-1277</v>
      </c>
      <c r="AL40" s="228" t="s">
        <v>417</v>
      </c>
      <c r="AM40" s="86">
        <v>4719</v>
      </c>
      <c r="AN40" s="228" t="s">
        <v>417</v>
      </c>
      <c r="AO40" s="228" t="s">
        <v>417</v>
      </c>
      <c r="AP40" s="228" t="s">
        <v>417</v>
      </c>
      <c r="AQ40" s="86">
        <v>0</v>
      </c>
      <c r="AR40" s="86">
        <v>0</v>
      </c>
      <c r="AS40" s="86">
        <v>0</v>
      </c>
      <c r="AT40" s="86">
        <v>-7790</v>
      </c>
      <c r="AU40" s="86">
        <v>0</v>
      </c>
      <c r="AV40" s="86">
        <v>0</v>
      </c>
      <c r="AW40" s="86">
        <v>0</v>
      </c>
      <c r="AX40" s="228"/>
      <c r="AY40" s="86">
        <v>-1277</v>
      </c>
      <c r="AZ40" s="86">
        <v>-1277</v>
      </c>
      <c r="BA40" s="86">
        <v>-1277</v>
      </c>
      <c r="BB40" s="86">
        <v>-1277</v>
      </c>
      <c r="BC40" s="86">
        <v>-1277</v>
      </c>
      <c r="BD40" s="86">
        <v>-1405</v>
      </c>
      <c r="BE40" s="228" t="s">
        <v>189</v>
      </c>
      <c r="BF40" s="228" t="s">
        <v>189</v>
      </c>
      <c r="BG40" s="228" t="s">
        <v>189</v>
      </c>
      <c r="BH40" s="228" t="s">
        <v>189</v>
      </c>
      <c r="BI40" s="228" t="s">
        <v>189</v>
      </c>
      <c r="BJ40" s="228" t="s">
        <v>189</v>
      </c>
      <c r="BK40" s="228" t="s">
        <v>189</v>
      </c>
      <c r="BL40" s="228" t="s">
        <v>189</v>
      </c>
      <c r="BM40" s="228" t="s">
        <v>189</v>
      </c>
      <c r="BN40" s="86">
        <v>11</v>
      </c>
      <c r="BO40" s="86">
        <v>5</v>
      </c>
      <c r="BP40" s="86">
        <v>51</v>
      </c>
      <c r="BQ40" s="86">
        <f t="shared" si="2"/>
        <v>67</v>
      </c>
    </row>
    <row r="41" spans="1:69" s="37" customFormat="1">
      <c r="A41" s="141" t="s">
        <v>378</v>
      </c>
      <c r="B41" s="86">
        <v>7.5656310800000003E-4</v>
      </c>
      <c r="C41" s="86">
        <v>7.5656310800000003E-4</v>
      </c>
      <c r="D41" s="86">
        <f t="shared" si="0"/>
        <v>0</v>
      </c>
      <c r="E41" s="86">
        <v>143425</v>
      </c>
      <c r="F41" s="86">
        <v>3111</v>
      </c>
      <c r="G41" s="86">
        <v>4197</v>
      </c>
      <c r="H41" s="86" t="s">
        <v>188</v>
      </c>
      <c r="I41" s="86" t="s">
        <v>188</v>
      </c>
      <c r="J41" s="86">
        <v>-11050</v>
      </c>
      <c r="K41" s="86">
        <v>-5574</v>
      </c>
      <c r="L41" s="86">
        <f t="shared" si="1"/>
        <v>-9316</v>
      </c>
      <c r="M41" s="86">
        <v>134109</v>
      </c>
      <c r="N41" s="228"/>
      <c r="O41" s="228"/>
      <c r="P41" s="228"/>
      <c r="Q41" s="228"/>
      <c r="R41" s="228"/>
      <c r="S41" s="228"/>
      <c r="T41" s="228"/>
      <c r="U41" s="228"/>
      <c r="V41" s="228"/>
      <c r="W41" s="228"/>
      <c r="X41" s="228"/>
      <c r="Y41" s="228"/>
      <c r="Z41" s="86">
        <v>151837</v>
      </c>
      <c r="AA41" s="86">
        <v>119042</v>
      </c>
      <c r="AB41" s="86">
        <v>134109</v>
      </c>
      <c r="AC41" s="86">
        <v>134109</v>
      </c>
      <c r="AD41" s="86">
        <v>3111</v>
      </c>
      <c r="AE41" s="86">
        <v>4197</v>
      </c>
      <c r="AF41" s="228" t="s">
        <v>417</v>
      </c>
      <c r="AG41" s="228" t="s">
        <v>417</v>
      </c>
      <c r="AH41" s="86" t="s">
        <v>417</v>
      </c>
      <c r="AI41" s="86" t="s">
        <v>417</v>
      </c>
      <c r="AJ41" s="86" t="s">
        <v>417</v>
      </c>
      <c r="AK41" s="86">
        <v>-1556</v>
      </c>
      <c r="AL41" s="228" t="s">
        <v>417</v>
      </c>
      <c r="AM41" s="86">
        <v>5752</v>
      </c>
      <c r="AN41" s="228" t="s">
        <v>417</v>
      </c>
      <c r="AO41" s="228" t="s">
        <v>417</v>
      </c>
      <c r="AP41" s="228" t="s">
        <v>417</v>
      </c>
      <c r="AQ41" s="86">
        <v>0</v>
      </c>
      <c r="AR41" s="86">
        <v>0</v>
      </c>
      <c r="AS41" s="86">
        <v>0</v>
      </c>
      <c r="AT41" s="86">
        <v>-9492</v>
      </c>
      <c r="AU41" s="86">
        <v>0</v>
      </c>
      <c r="AV41" s="86">
        <v>0</v>
      </c>
      <c r="AW41" s="86">
        <v>0</v>
      </c>
      <c r="AX41" s="228"/>
      <c r="AY41" s="86">
        <v>-1556</v>
      </c>
      <c r="AZ41" s="86">
        <v>-1556</v>
      </c>
      <c r="BA41" s="86">
        <v>-1556</v>
      </c>
      <c r="BB41" s="86">
        <v>-1556</v>
      </c>
      <c r="BC41" s="86">
        <v>-1556</v>
      </c>
      <c r="BD41" s="86">
        <v>-1712</v>
      </c>
      <c r="BE41" s="228" t="s">
        <v>189</v>
      </c>
      <c r="BF41" s="228" t="s">
        <v>189</v>
      </c>
      <c r="BG41" s="228" t="s">
        <v>189</v>
      </c>
      <c r="BH41" s="228" t="s">
        <v>189</v>
      </c>
      <c r="BI41" s="228" t="s">
        <v>189</v>
      </c>
      <c r="BJ41" s="228" t="s">
        <v>189</v>
      </c>
      <c r="BK41" s="228" t="s">
        <v>189</v>
      </c>
      <c r="BL41" s="228" t="s">
        <v>189</v>
      </c>
      <c r="BM41" s="228" t="s">
        <v>189</v>
      </c>
      <c r="BN41" s="86">
        <v>12</v>
      </c>
      <c r="BO41" s="86">
        <v>3</v>
      </c>
      <c r="BP41" s="86">
        <v>39</v>
      </c>
      <c r="BQ41" s="86">
        <f t="shared" si="2"/>
        <v>54</v>
      </c>
    </row>
    <row r="42" spans="1:69" s="37" customFormat="1">
      <c r="A42" s="141" t="s">
        <v>379</v>
      </c>
      <c r="B42" s="86">
        <v>3.3861965999999998E-4</v>
      </c>
      <c r="C42" s="86">
        <v>3.3861965999999998E-4</v>
      </c>
      <c r="D42" s="86">
        <f t="shared" si="0"/>
        <v>0</v>
      </c>
      <c r="E42" s="86">
        <v>64194</v>
      </c>
      <c r="F42" s="86">
        <v>1392</v>
      </c>
      <c r="G42" s="86">
        <v>1879</v>
      </c>
      <c r="H42" s="86" t="s">
        <v>188</v>
      </c>
      <c r="I42" s="86" t="s">
        <v>188</v>
      </c>
      <c r="J42" s="86">
        <v>-4946</v>
      </c>
      <c r="K42" s="86">
        <v>-2495</v>
      </c>
      <c r="L42" s="86">
        <f t="shared" si="1"/>
        <v>-4170</v>
      </c>
      <c r="M42" s="86">
        <v>60024</v>
      </c>
      <c r="N42" s="228"/>
      <c r="O42" s="228"/>
      <c r="P42" s="228"/>
      <c r="Q42" s="228"/>
      <c r="R42" s="228"/>
      <c r="S42" s="228"/>
      <c r="T42" s="228"/>
      <c r="U42" s="228"/>
      <c r="V42" s="228"/>
      <c r="W42" s="228"/>
      <c r="X42" s="228"/>
      <c r="Y42" s="228"/>
      <c r="Z42" s="86">
        <v>67959</v>
      </c>
      <c r="AA42" s="86">
        <v>53280</v>
      </c>
      <c r="AB42" s="86">
        <v>60024</v>
      </c>
      <c r="AC42" s="86">
        <v>60024</v>
      </c>
      <c r="AD42" s="86">
        <v>1392</v>
      </c>
      <c r="AE42" s="86">
        <v>1879</v>
      </c>
      <c r="AF42" s="228" t="s">
        <v>417</v>
      </c>
      <c r="AG42" s="228" t="s">
        <v>417</v>
      </c>
      <c r="AH42" s="86" t="s">
        <v>417</v>
      </c>
      <c r="AI42" s="86" t="s">
        <v>417</v>
      </c>
      <c r="AJ42" s="86" t="s">
        <v>417</v>
      </c>
      <c r="AK42" s="86">
        <v>-697</v>
      </c>
      <c r="AL42" s="228" t="s">
        <v>417</v>
      </c>
      <c r="AM42" s="86">
        <v>2574</v>
      </c>
      <c r="AN42" s="228" t="s">
        <v>417</v>
      </c>
      <c r="AO42" s="228" t="s">
        <v>417</v>
      </c>
      <c r="AP42" s="228" t="s">
        <v>417</v>
      </c>
      <c r="AQ42" s="86">
        <v>0</v>
      </c>
      <c r="AR42" s="86">
        <v>0</v>
      </c>
      <c r="AS42" s="86">
        <v>0</v>
      </c>
      <c r="AT42" s="86">
        <v>-4251</v>
      </c>
      <c r="AU42" s="86">
        <v>0</v>
      </c>
      <c r="AV42" s="86">
        <v>0</v>
      </c>
      <c r="AW42" s="86">
        <v>0</v>
      </c>
      <c r="AX42" s="228"/>
      <c r="AY42" s="86">
        <v>-697</v>
      </c>
      <c r="AZ42" s="86">
        <v>-697</v>
      </c>
      <c r="BA42" s="86">
        <v>-697</v>
      </c>
      <c r="BB42" s="86">
        <v>-697</v>
      </c>
      <c r="BC42" s="86">
        <v>-697</v>
      </c>
      <c r="BD42" s="86">
        <v>-766</v>
      </c>
      <c r="BE42" s="228" t="s">
        <v>189</v>
      </c>
      <c r="BF42" s="228" t="s">
        <v>189</v>
      </c>
      <c r="BG42" s="228" t="s">
        <v>189</v>
      </c>
      <c r="BH42" s="228" t="s">
        <v>189</v>
      </c>
      <c r="BI42" s="228" t="s">
        <v>189</v>
      </c>
      <c r="BJ42" s="228" t="s">
        <v>189</v>
      </c>
      <c r="BK42" s="228" t="s">
        <v>189</v>
      </c>
      <c r="BL42" s="228" t="s">
        <v>189</v>
      </c>
      <c r="BM42" s="228" t="s">
        <v>189</v>
      </c>
      <c r="BN42" s="86">
        <v>3</v>
      </c>
      <c r="BO42" s="86">
        <v>1</v>
      </c>
      <c r="BP42" s="86">
        <v>34</v>
      </c>
      <c r="BQ42" s="86">
        <f t="shared" si="2"/>
        <v>38</v>
      </c>
    </row>
    <row r="43" spans="1:69" s="37" customFormat="1">
      <c r="A43" s="141" t="s">
        <v>380</v>
      </c>
      <c r="B43" s="86">
        <v>4.5905800400000002E-4</v>
      </c>
      <c r="C43" s="86">
        <v>4.5905800400000002E-4</v>
      </c>
      <c r="D43" s="86">
        <f t="shared" si="0"/>
        <v>0</v>
      </c>
      <c r="E43" s="86">
        <v>87026</v>
      </c>
      <c r="F43" s="86">
        <v>1887</v>
      </c>
      <c r="G43" s="86">
        <v>2547</v>
      </c>
      <c r="H43" s="86" t="s">
        <v>188</v>
      </c>
      <c r="I43" s="86" t="s">
        <v>188</v>
      </c>
      <c r="J43" s="86">
        <v>-6705</v>
      </c>
      <c r="K43" s="86">
        <v>-3382</v>
      </c>
      <c r="L43" s="86">
        <f t="shared" si="1"/>
        <v>-5653</v>
      </c>
      <c r="M43" s="86">
        <v>81373</v>
      </c>
      <c r="N43" s="228"/>
      <c r="O43" s="228"/>
      <c r="P43" s="228"/>
      <c r="Q43" s="228"/>
      <c r="R43" s="228"/>
      <c r="S43" s="228"/>
      <c r="T43" s="228"/>
      <c r="U43" s="228"/>
      <c r="V43" s="228"/>
      <c r="W43" s="228"/>
      <c r="X43" s="228"/>
      <c r="Y43" s="228"/>
      <c r="Z43" s="86">
        <v>92130</v>
      </c>
      <c r="AA43" s="86">
        <v>72231</v>
      </c>
      <c r="AB43" s="86">
        <v>81373</v>
      </c>
      <c r="AC43" s="86">
        <v>81373</v>
      </c>
      <c r="AD43" s="86">
        <v>1887</v>
      </c>
      <c r="AE43" s="86">
        <v>2547</v>
      </c>
      <c r="AF43" s="228" t="s">
        <v>417</v>
      </c>
      <c r="AG43" s="228" t="s">
        <v>417</v>
      </c>
      <c r="AH43" s="86" t="s">
        <v>417</v>
      </c>
      <c r="AI43" s="86" t="s">
        <v>417</v>
      </c>
      <c r="AJ43" s="86" t="s">
        <v>417</v>
      </c>
      <c r="AK43" s="86">
        <v>-944</v>
      </c>
      <c r="AL43" s="228" t="s">
        <v>417</v>
      </c>
      <c r="AM43" s="86">
        <v>3490</v>
      </c>
      <c r="AN43" s="228" t="s">
        <v>417</v>
      </c>
      <c r="AO43" s="228" t="s">
        <v>417</v>
      </c>
      <c r="AP43" s="228" t="s">
        <v>417</v>
      </c>
      <c r="AQ43" s="86">
        <v>0</v>
      </c>
      <c r="AR43" s="86">
        <v>0</v>
      </c>
      <c r="AS43" s="86">
        <v>0</v>
      </c>
      <c r="AT43" s="86">
        <v>-5759</v>
      </c>
      <c r="AU43" s="86">
        <v>0</v>
      </c>
      <c r="AV43" s="86">
        <v>0</v>
      </c>
      <c r="AW43" s="86">
        <v>0</v>
      </c>
      <c r="AX43" s="228"/>
      <c r="AY43" s="86">
        <v>-944</v>
      </c>
      <c r="AZ43" s="86">
        <v>-944</v>
      </c>
      <c r="BA43" s="86">
        <v>-944</v>
      </c>
      <c r="BB43" s="86">
        <v>-944</v>
      </c>
      <c r="BC43" s="86">
        <v>-944</v>
      </c>
      <c r="BD43" s="86">
        <v>-1039</v>
      </c>
      <c r="BE43" s="228" t="s">
        <v>189</v>
      </c>
      <c r="BF43" s="228" t="s">
        <v>189</v>
      </c>
      <c r="BG43" s="228" t="s">
        <v>189</v>
      </c>
      <c r="BH43" s="228" t="s">
        <v>189</v>
      </c>
      <c r="BI43" s="228" t="s">
        <v>189</v>
      </c>
      <c r="BJ43" s="228" t="s">
        <v>189</v>
      </c>
      <c r="BK43" s="228" t="s">
        <v>189</v>
      </c>
      <c r="BL43" s="228" t="s">
        <v>189</v>
      </c>
      <c r="BM43" s="228" t="s">
        <v>189</v>
      </c>
      <c r="BN43" s="86">
        <v>4</v>
      </c>
      <c r="BO43" s="86">
        <v>3</v>
      </c>
      <c r="BP43" s="86">
        <v>51</v>
      </c>
      <c r="BQ43" s="86">
        <f t="shared" si="2"/>
        <v>58</v>
      </c>
    </row>
    <row r="44" spans="1:69" s="37" customFormat="1">
      <c r="A44" s="141" t="s">
        <v>381</v>
      </c>
      <c r="B44" s="86">
        <v>3.3355932E-4</v>
      </c>
      <c r="C44" s="86">
        <v>3.3355932E-4</v>
      </c>
      <c r="D44" s="86">
        <f t="shared" si="0"/>
        <v>0</v>
      </c>
      <c r="E44" s="86">
        <v>63234</v>
      </c>
      <c r="F44" s="86">
        <v>1371</v>
      </c>
      <c r="G44" s="86">
        <v>1851</v>
      </c>
      <c r="H44" s="86" t="s">
        <v>188</v>
      </c>
      <c r="I44" s="86" t="s">
        <v>188</v>
      </c>
      <c r="J44" s="86">
        <v>-4871</v>
      </c>
      <c r="K44" s="86">
        <v>-2458</v>
      </c>
      <c r="L44" s="86">
        <f t="shared" si="1"/>
        <v>-4107</v>
      </c>
      <c r="M44" s="86">
        <v>59127</v>
      </c>
      <c r="N44" s="228"/>
      <c r="O44" s="228"/>
      <c r="P44" s="228"/>
      <c r="Q44" s="228"/>
      <c r="R44" s="228"/>
      <c r="S44" s="228"/>
      <c r="T44" s="228"/>
      <c r="U44" s="228"/>
      <c r="V44" s="228"/>
      <c r="W44" s="228"/>
      <c r="X44" s="228"/>
      <c r="Y44" s="228"/>
      <c r="Z44" s="86">
        <v>66943</v>
      </c>
      <c r="AA44" s="86">
        <v>52484</v>
      </c>
      <c r="AB44" s="86">
        <v>59127</v>
      </c>
      <c r="AC44" s="86">
        <v>59127</v>
      </c>
      <c r="AD44" s="86">
        <v>1371</v>
      </c>
      <c r="AE44" s="86">
        <v>1851</v>
      </c>
      <c r="AF44" s="228" t="s">
        <v>417</v>
      </c>
      <c r="AG44" s="228" t="s">
        <v>417</v>
      </c>
      <c r="AH44" s="86" t="s">
        <v>417</v>
      </c>
      <c r="AI44" s="86" t="s">
        <v>417</v>
      </c>
      <c r="AJ44" s="86" t="s">
        <v>417</v>
      </c>
      <c r="AK44" s="86">
        <v>-686</v>
      </c>
      <c r="AL44" s="228" t="s">
        <v>417</v>
      </c>
      <c r="AM44" s="86">
        <v>2536</v>
      </c>
      <c r="AN44" s="228" t="s">
        <v>417</v>
      </c>
      <c r="AO44" s="228" t="s">
        <v>417</v>
      </c>
      <c r="AP44" s="228" t="s">
        <v>417</v>
      </c>
      <c r="AQ44" s="86">
        <v>0</v>
      </c>
      <c r="AR44" s="86">
        <v>0</v>
      </c>
      <c r="AS44" s="86">
        <v>0</v>
      </c>
      <c r="AT44" s="86">
        <v>-4185</v>
      </c>
      <c r="AU44" s="86">
        <v>0</v>
      </c>
      <c r="AV44" s="86">
        <v>0</v>
      </c>
      <c r="AW44" s="86">
        <v>0</v>
      </c>
      <c r="AX44" s="228"/>
      <c r="AY44" s="86">
        <v>-686</v>
      </c>
      <c r="AZ44" s="86">
        <v>-686</v>
      </c>
      <c r="BA44" s="86">
        <v>-686</v>
      </c>
      <c r="BB44" s="86">
        <v>-686</v>
      </c>
      <c r="BC44" s="86">
        <v>-686</v>
      </c>
      <c r="BD44" s="86">
        <v>-755</v>
      </c>
      <c r="BE44" s="228" t="s">
        <v>189</v>
      </c>
      <c r="BF44" s="228" t="s">
        <v>189</v>
      </c>
      <c r="BG44" s="228" t="s">
        <v>189</v>
      </c>
      <c r="BH44" s="228" t="s">
        <v>189</v>
      </c>
      <c r="BI44" s="228" t="s">
        <v>189</v>
      </c>
      <c r="BJ44" s="228" t="s">
        <v>189</v>
      </c>
      <c r="BK44" s="228" t="s">
        <v>189</v>
      </c>
      <c r="BL44" s="228" t="s">
        <v>189</v>
      </c>
      <c r="BM44" s="228" t="s">
        <v>189</v>
      </c>
      <c r="BN44" s="86">
        <v>6</v>
      </c>
      <c r="BO44" s="86">
        <v>4</v>
      </c>
      <c r="BP44" s="86">
        <v>17</v>
      </c>
      <c r="BQ44" s="86">
        <f t="shared" si="2"/>
        <v>27</v>
      </c>
    </row>
    <row r="45" spans="1:69" s="37" customFormat="1">
      <c r="A45" s="141" t="s">
        <v>382</v>
      </c>
      <c r="B45" s="86">
        <v>3.9926475799999998E-4</v>
      </c>
      <c r="C45" s="86">
        <v>3.9926475799999998E-4</v>
      </c>
      <c r="D45" s="86">
        <f t="shared" si="0"/>
        <v>0</v>
      </c>
      <c r="E45" s="86">
        <v>75691</v>
      </c>
      <c r="F45" s="86">
        <v>1642</v>
      </c>
      <c r="G45" s="86">
        <v>2214</v>
      </c>
      <c r="H45" s="86" t="s">
        <v>188</v>
      </c>
      <c r="I45" s="86" t="s">
        <v>188</v>
      </c>
      <c r="J45" s="86">
        <v>-5831</v>
      </c>
      <c r="K45" s="86">
        <v>-2942</v>
      </c>
      <c r="L45" s="86">
        <f t="shared" si="1"/>
        <v>-4917</v>
      </c>
      <c r="M45" s="86">
        <v>70774</v>
      </c>
      <c r="N45" s="228"/>
      <c r="O45" s="228"/>
      <c r="P45" s="228"/>
      <c r="Q45" s="228"/>
      <c r="R45" s="228"/>
      <c r="S45" s="228"/>
      <c r="T45" s="228"/>
      <c r="U45" s="228"/>
      <c r="V45" s="228"/>
      <c r="W45" s="228"/>
      <c r="X45" s="228"/>
      <c r="Y45" s="228"/>
      <c r="Z45" s="86">
        <v>80130</v>
      </c>
      <c r="AA45" s="86">
        <v>62822</v>
      </c>
      <c r="AB45" s="86">
        <v>70774</v>
      </c>
      <c r="AC45" s="86">
        <v>70774</v>
      </c>
      <c r="AD45" s="86">
        <v>1642</v>
      </c>
      <c r="AE45" s="86">
        <v>2214</v>
      </c>
      <c r="AF45" s="228" t="s">
        <v>417</v>
      </c>
      <c r="AG45" s="228" t="s">
        <v>417</v>
      </c>
      <c r="AH45" s="86" t="s">
        <v>417</v>
      </c>
      <c r="AI45" s="86" t="s">
        <v>417</v>
      </c>
      <c r="AJ45" s="86" t="s">
        <v>417</v>
      </c>
      <c r="AK45" s="86">
        <v>-821</v>
      </c>
      <c r="AL45" s="228" t="s">
        <v>417</v>
      </c>
      <c r="AM45" s="86">
        <v>3035</v>
      </c>
      <c r="AN45" s="228" t="s">
        <v>417</v>
      </c>
      <c r="AO45" s="228" t="s">
        <v>417</v>
      </c>
      <c r="AP45" s="228" t="s">
        <v>417</v>
      </c>
      <c r="AQ45" s="86">
        <v>0</v>
      </c>
      <c r="AR45" s="86">
        <v>0</v>
      </c>
      <c r="AS45" s="86">
        <v>0</v>
      </c>
      <c r="AT45" s="86">
        <v>-5008</v>
      </c>
      <c r="AU45" s="86">
        <v>0</v>
      </c>
      <c r="AV45" s="86">
        <v>0</v>
      </c>
      <c r="AW45" s="86">
        <v>0</v>
      </c>
      <c r="AX45" s="228"/>
      <c r="AY45" s="86">
        <v>-821</v>
      </c>
      <c r="AZ45" s="86">
        <v>-821</v>
      </c>
      <c r="BA45" s="86">
        <v>-821</v>
      </c>
      <c r="BB45" s="86">
        <v>-821</v>
      </c>
      <c r="BC45" s="86">
        <v>-821</v>
      </c>
      <c r="BD45" s="86">
        <v>-903</v>
      </c>
      <c r="BE45" s="228" t="s">
        <v>189</v>
      </c>
      <c r="BF45" s="228" t="s">
        <v>189</v>
      </c>
      <c r="BG45" s="228" t="s">
        <v>189</v>
      </c>
      <c r="BH45" s="228" t="s">
        <v>189</v>
      </c>
      <c r="BI45" s="228" t="s">
        <v>189</v>
      </c>
      <c r="BJ45" s="228" t="s">
        <v>189</v>
      </c>
      <c r="BK45" s="228" t="s">
        <v>189</v>
      </c>
      <c r="BL45" s="228" t="s">
        <v>189</v>
      </c>
      <c r="BM45" s="228" t="s">
        <v>189</v>
      </c>
      <c r="BN45" s="86">
        <v>6</v>
      </c>
      <c r="BO45" s="86">
        <v>2</v>
      </c>
      <c r="BP45" s="86">
        <v>25</v>
      </c>
      <c r="BQ45" s="86">
        <f t="shared" si="2"/>
        <v>33</v>
      </c>
    </row>
    <row r="46" spans="1:69" s="37" customFormat="1">
      <c r="A46" s="141" t="s">
        <v>383</v>
      </c>
      <c r="B46" s="86">
        <v>3.7649040799999999E-4</v>
      </c>
      <c r="C46" s="86">
        <v>3.7649040799999999E-4</v>
      </c>
      <c r="D46" s="86">
        <f t="shared" si="0"/>
        <v>0</v>
      </c>
      <c r="E46" s="86">
        <v>71373</v>
      </c>
      <c r="F46" s="86">
        <v>1548</v>
      </c>
      <c r="G46" s="86">
        <v>2088</v>
      </c>
      <c r="H46" s="86" t="s">
        <v>188</v>
      </c>
      <c r="I46" s="86" t="s">
        <v>188</v>
      </c>
      <c r="J46" s="86">
        <v>-5498</v>
      </c>
      <c r="K46" s="86">
        <v>-2774</v>
      </c>
      <c r="L46" s="86">
        <f t="shared" si="1"/>
        <v>-4636</v>
      </c>
      <c r="M46" s="86">
        <v>66737</v>
      </c>
      <c r="N46" s="228"/>
      <c r="O46" s="228"/>
      <c r="P46" s="228"/>
      <c r="Q46" s="228"/>
      <c r="R46" s="228"/>
      <c r="S46" s="228"/>
      <c r="T46" s="228"/>
      <c r="U46" s="228"/>
      <c r="V46" s="228"/>
      <c r="W46" s="228"/>
      <c r="X46" s="228"/>
      <c r="Y46" s="228"/>
      <c r="Z46" s="86">
        <v>75559</v>
      </c>
      <c r="AA46" s="86">
        <v>59239</v>
      </c>
      <c r="AB46" s="86">
        <v>66737</v>
      </c>
      <c r="AC46" s="86">
        <v>66737</v>
      </c>
      <c r="AD46" s="86">
        <v>1548</v>
      </c>
      <c r="AE46" s="86">
        <v>2088</v>
      </c>
      <c r="AF46" s="228" t="s">
        <v>417</v>
      </c>
      <c r="AG46" s="228" t="s">
        <v>417</v>
      </c>
      <c r="AH46" s="86" t="s">
        <v>417</v>
      </c>
      <c r="AI46" s="86" t="s">
        <v>417</v>
      </c>
      <c r="AJ46" s="86" t="s">
        <v>417</v>
      </c>
      <c r="AK46" s="86">
        <v>-774</v>
      </c>
      <c r="AL46" s="228" t="s">
        <v>417</v>
      </c>
      <c r="AM46" s="86">
        <v>2862</v>
      </c>
      <c r="AN46" s="228" t="s">
        <v>417</v>
      </c>
      <c r="AO46" s="228" t="s">
        <v>417</v>
      </c>
      <c r="AP46" s="228" t="s">
        <v>417</v>
      </c>
      <c r="AQ46" s="86">
        <v>0</v>
      </c>
      <c r="AR46" s="86">
        <v>0</v>
      </c>
      <c r="AS46" s="86">
        <v>0</v>
      </c>
      <c r="AT46" s="86">
        <v>-4722</v>
      </c>
      <c r="AU46" s="86">
        <v>0</v>
      </c>
      <c r="AV46" s="86">
        <v>0</v>
      </c>
      <c r="AW46" s="86">
        <v>0</v>
      </c>
      <c r="AX46" s="228"/>
      <c r="AY46" s="86">
        <v>-774</v>
      </c>
      <c r="AZ46" s="86">
        <v>-774</v>
      </c>
      <c r="BA46" s="86">
        <v>-774</v>
      </c>
      <c r="BB46" s="86">
        <v>-774</v>
      </c>
      <c r="BC46" s="86">
        <v>-774</v>
      </c>
      <c r="BD46" s="86">
        <v>-852</v>
      </c>
      <c r="BE46" s="228" t="s">
        <v>189</v>
      </c>
      <c r="BF46" s="228" t="s">
        <v>189</v>
      </c>
      <c r="BG46" s="228" t="s">
        <v>189</v>
      </c>
      <c r="BH46" s="228" t="s">
        <v>189</v>
      </c>
      <c r="BI46" s="228" t="s">
        <v>189</v>
      </c>
      <c r="BJ46" s="228" t="s">
        <v>189</v>
      </c>
      <c r="BK46" s="228" t="s">
        <v>189</v>
      </c>
      <c r="BL46" s="228" t="s">
        <v>189</v>
      </c>
      <c r="BM46" s="228" t="s">
        <v>189</v>
      </c>
      <c r="BN46" s="86">
        <v>5</v>
      </c>
      <c r="BO46" s="86">
        <v>1</v>
      </c>
      <c r="BP46" s="86">
        <v>24</v>
      </c>
      <c r="BQ46" s="86">
        <f t="shared" si="2"/>
        <v>30</v>
      </c>
    </row>
    <row r="47" spans="1:69" s="37" customFormat="1">
      <c r="A47" s="141" t="s">
        <v>384</v>
      </c>
      <c r="B47" s="86">
        <v>2.6736308100000001E-4</v>
      </c>
      <c r="C47" s="86">
        <v>2.6736308100000001E-4</v>
      </c>
      <c r="D47" s="86">
        <f t="shared" si="0"/>
        <v>0</v>
      </c>
      <c r="E47" s="86">
        <v>50685</v>
      </c>
      <c r="F47" s="86">
        <v>1099</v>
      </c>
      <c r="G47" s="86">
        <v>1484</v>
      </c>
      <c r="H47" s="86" t="s">
        <v>188</v>
      </c>
      <c r="I47" s="86" t="s">
        <v>188</v>
      </c>
      <c r="J47" s="86">
        <v>-3905</v>
      </c>
      <c r="K47" s="86">
        <v>-1970</v>
      </c>
      <c r="L47" s="86">
        <f t="shared" si="1"/>
        <v>-3292</v>
      </c>
      <c r="M47" s="86">
        <v>47393</v>
      </c>
      <c r="N47" s="228"/>
      <c r="O47" s="228"/>
      <c r="P47" s="228"/>
      <c r="Q47" s="228"/>
      <c r="R47" s="228"/>
      <c r="S47" s="228"/>
      <c r="T47" s="228"/>
      <c r="U47" s="228"/>
      <c r="V47" s="228"/>
      <c r="W47" s="228"/>
      <c r="X47" s="228"/>
      <c r="Y47" s="228"/>
      <c r="Z47" s="86">
        <v>53658</v>
      </c>
      <c r="AA47" s="86">
        <v>42068</v>
      </c>
      <c r="AB47" s="86">
        <v>47393</v>
      </c>
      <c r="AC47" s="86">
        <v>47393</v>
      </c>
      <c r="AD47" s="86">
        <v>1099</v>
      </c>
      <c r="AE47" s="86">
        <v>1484</v>
      </c>
      <c r="AF47" s="228" t="s">
        <v>417</v>
      </c>
      <c r="AG47" s="228" t="s">
        <v>417</v>
      </c>
      <c r="AH47" s="86" t="s">
        <v>417</v>
      </c>
      <c r="AI47" s="86" t="s">
        <v>417</v>
      </c>
      <c r="AJ47" s="86" t="s">
        <v>417</v>
      </c>
      <c r="AK47" s="86">
        <v>-550</v>
      </c>
      <c r="AL47" s="228" t="s">
        <v>417</v>
      </c>
      <c r="AM47" s="86">
        <v>2033</v>
      </c>
      <c r="AN47" s="228" t="s">
        <v>417</v>
      </c>
      <c r="AO47" s="228" t="s">
        <v>417</v>
      </c>
      <c r="AP47" s="228" t="s">
        <v>417</v>
      </c>
      <c r="AQ47" s="86">
        <v>0</v>
      </c>
      <c r="AR47" s="86">
        <v>0</v>
      </c>
      <c r="AS47" s="86">
        <v>0</v>
      </c>
      <c r="AT47" s="86">
        <v>-3355</v>
      </c>
      <c r="AU47" s="86">
        <v>0</v>
      </c>
      <c r="AV47" s="86">
        <v>0</v>
      </c>
      <c r="AW47" s="86">
        <v>0</v>
      </c>
      <c r="AX47" s="228"/>
      <c r="AY47" s="86">
        <v>-550</v>
      </c>
      <c r="AZ47" s="86">
        <v>-550</v>
      </c>
      <c r="BA47" s="86">
        <v>-550</v>
      </c>
      <c r="BB47" s="86">
        <v>-550</v>
      </c>
      <c r="BC47" s="86">
        <v>-550</v>
      </c>
      <c r="BD47" s="86">
        <v>-605</v>
      </c>
      <c r="BE47" s="228" t="s">
        <v>189</v>
      </c>
      <c r="BF47" s="228" t="s">
        <v>189</v>
      </c>
      <c r="BG47" s="228" t="s">
        <v>189</v>
      </c>
      <c r="BH47" s="228" t="s">
        <v>189</v>
      </c>
      <c r="BI47" s="228" t="s">
        <v>189</v>
      </c>
      <c r="BJ47" s="228" t="s">
        <v>189</v>
      </c>
      <c r="BK47" s="228" t="s">
        <v>189</v>
      </c>
      <c r="BL47" s="228" t="s">
        <v>189</v>
      </c>
      <c r="BM47" s="228" t="s">
        <v>189</v>
      </c>
      <c r="BN47" s="86">
        <v>2</v>
      </c>
      <c r="BO47" s="86">
        <v>2</v>
      </c>
      <c r="BP47" s="86">
        <v>24</v>
      </c>
      <c r="BQ47" s="86">
        <f t="shared" si="2"/>
        <v>28</v>
      </c>
    </row>
    <row r="48" spans="1:69" s="37" customFormat="1">
      <c r="A48" s="141" t="s">
        <v>385</v>
      </c>
      <c r="B48" s="86">
        <v>2.2437557900000001E-4</v>
      </c>
      <c r="C48" s="86">
        <v>2.2437557900000001E-4</v>
      </c>
      <c r="D48" s="86">
        <f t="shared" si="0"/>
        <v>0</v>
      </c>
      <c r="E48" s="86">
        <v>42536</v>
      </c>
      <c r="F48" s="86">
        <v>923</v>
      </c>
      <c r="G48" s="86">
        <v>1245</v>
      </c>
      <c r="H48" s="86" t="s">
        <v>188</v>
      </c>
      <c r="I48" s="86" t="s">
        <v>188</v>
      </c>
      <c r="J48" s="86">
        <v>-3278</v>
      </c>
      <c r="K48" s="86">
        <v>-1653</v>
      </c>
      <c r="L48" s="86">
        <f t="shared" si="1"/>
        <v>-2763</v>
      </c>
      <c r="M48" s="86">
        <v>39773</v>
      </c>
      <c r="N48" s="228"/>
      <c r="O48" s="228"/>
      <c r="P48" s="228"/>
      <c r="Q48" s="228"/>
      <c r="R48" s="228"/>
      <c r="S48" s="228"/>
      <c r="T48" s="228"/>
      <c r="U48" s="228"/>
      <c r="V48" s="228"/>
      <c r="W48" s="228"/>
      <c r="X48" s="228"/>
      <c r="Y48" s="228"/>
      <c r="Z48" s="86">
        <v>45031</v>
      </c>
      <c r="AA48" s="86">
        <v>35304</v>
      </c>
      <c r="AB48" s="86">
        <v>39773</v>
      </c>
      <c r="AC48" s="86">
        <v>39773</v>
      </c>
      <c r="AD48" s="86">
        <v>923</v>
      </c>
      <c r="AE48" s="86">
        <v>1245</v>
      </c>
      <c r="AF48" s="228" t="s">
        <v>417</v>
      </c>
      <c r="AG48" s="228" t="s">
        <v>417</v>
      </c>
      <c r="AH48" s="86" t="s">
        <v>417</v>
      </c>
      <c r="AI48" s="86" t="s">
        <v>417</v>
      </c>
      <c r="AJ48" s="86" t="s">
        <v>417</v>
      </c>
      <c r="AK48" s="86">
        <v>-462</v>
      </c>
      <c r="AL48" s="228" t="s">
        <v>417</v>
      </c>
      <c r="AM48" s="86">
        <v>1706</v>
      </c>
      <c r="AN48" s="228" t="s">
        <v>417</v>
      </c>
      <c r="AO48" s="228" t="s">
        <v>417</v>
      </c>
      <c r="AP48" s="228" t="s">
        <v>417</v>
      </c>
      <c r="AQ48" s="86">
        <v>0</v>
      </c>
      <c r="AR48" s="86">
        <v>0</v>
      </c>
      <c r="AS48" s="86">
        <v>0</v>
      </c>
      <c r="AT48" s="86">
        <v>-2818</v>
      </c>
      <c r="AU48" s="86">
        <v>0</v>
      </c>
      <c r="AV48" s="86">
        <v>0</v>
      </c>
      <c r="AW48" s="86">
        <v>0</v>
      </c>
      <c r="AX48" s="228"/>
      <c r="AY48" s="86">
        <v>-462</v>
      </c>
      <c r="AZ48" s="86">
        <v>-462</v>
      </c>
      <c r="BA48" s="86">
        <v>-462</v>
      </c>
      <c r="BB48" s="86">
        <v>-462</v>
      </c>
      <c r="BC48" s="86">
        <v>-462</v>
      </c>
      <c r="BD48" s="86">
        <v>-508</v>
      </c>
      <c r="BE48" s="228" t="s">
        <v>189</v>
      </c>
      <c r="BF48" s="228" t="s">
        <v>189</v>
      </c>
      <c r="BG48" s="228" t="s">
        <v>189</v>
      </c>
      <c r="BH48" s="228" t="s">
        <v>189</v>
      </c>
      <c r="BI48" s="228" t="s">
        <v>189</v>
      </c>
      <c r="BJ48" s="228" t="s">
        <v>189</v>
      </c>
      <c r="BK48" s="228" t="s">
        <v>189</v>
      </c>
      <c r="BL48" s="228" t="s">
        <v>189</v>
      </c>
      <c r="BM48" s="228" t="s">
        <v>189</v>
      </c>
      <c r="BN48" s="86">
        <v>5</v>
      </c>
      <c r="BO48" s="86">
        <v>2</v>
      </c>
      <c r="BP48" s="86">
        <v>9</v>
      </c>
      <c r="BQ48" s="86">
        <f t="shared" si="2"/>
        <v>16</v>
      </c>
    </row>
    <row r="49" spans="1:69" s="37" customFormat="1">
      <c r="A49" s="141" t="s">
        <v>386</v>
      </c>
      <c r="B49" s="86">
        <v>4.29677569E-4</v>
      </c>
      <c r="C49" s="86">
        <v>4.29677569E-4</v>
      </c>
      <c r="D49" s="86">
        <f t="shared" si="0"/>
        <v>0</v>
      </c>
      <c r="E49" s="86">
        <v>81456</v>
      </c>
      <c r="F49" s="86">
        <v>1767</v>
      </c>
      <c r="G49" s="86">
        <v>2384</v>
      </c>
      <c r="H49" s="86" t="s">
        <v>188</v>
      </c>
      <c r="I49" s="86" t="s">
        <v>188</v>
      </c>
      <c r="J49" s="86">
        <v>-6276</v>
      </c>
      <c r="K49" s="86">
        <v>-3166</v>
      </c>
      <c r="L49" s="86">
        <f t="shared" si="1"/>
        <v>-5291</v>
      </c>
      <c r="M49" s="86">
        <v>76165</v>
      </c>
      <c r="N49" s="228"/>
      <c r="O49" s="228"/>
      <c r="P49" s="228"/>
      <c r="Q49" s="228"/>
      <c r="R49" s="228"/>
      <c r="S49" s="228"/>
      <c r="T49" s="228"/>
      <c r="U49" s="228"/>
      <c r="V49" s="228"/>
      <c r="W49" s="228"/>
      <c r="X49" s="228"/>
      <c r="Y49" s="228"/>
      <c r="Z49" s="86">
        <v>86234</v>
      </c>
      <c r="AA49" s="86">
        <v>67608</v>
      </c>
      <c r="AB49" s="86">
        <v>76165</v>
      </c>
      <c r="AC49" s="86">
        <v>76165</v>
      </c>
      <c r="AD49" s="86">
        <v>1767</v>
      </c>
      <c r="AE49" s="86">
        <v>2384</v>
      </c>
      <c r="AF49" s="228" t="s">
        <v>417</v>
      </c>
      <c r="AG49" s="228" t="s">
        <v>417</v>
      </c>
      <c r="AH49" s="86" t="s">
        <v>417</v>
      </c>
      <c r="AI49" s="86" t="s">
        <v>417</v>
      </c>
      <c r="AJ49" s="86" t="s">
        <v>417</v>
      </c>
      <c r="AK49" s="86">
        <v>-884</v>
      </c>
      <c r="AL49" s="228" t="s">
        <v>417</v>
      </c>
      <c r="AM49" s="86">
        <v>3267</v>
      </c>
      <c r="AN49" s="228" t="s">
        <v>417</v>
      </c>
      <c r="AO49" s="228" t="s">
        <v>417</v>
      </c>
      <c r="AP49" s="228" t="s">
        <v>417</v>
      </c>
      <c r="AQ49" s="86">
        <v>0</v>
      </c>
      <c r="AR49" s="86">
        <v>0</v>
      </c>
      <c r="AS49" s="86">
        <v>0</v>
      </c>
      <c r="AT49" s="86">
        <v>-5392</v>
      </c>
      <c r="AU49" s="86">
        <v>0</v>
      </c>
      <c r="AV49" s="86">
        <v>0</v>
      </c>
      <c r="AW49" s="86">
        <v>0</v>
      </c>
      <c r="AX49" s="228"/>
      <c r="AY49" s="86">
        <v>-884</v>
      </c>
      <c r="AZ49" s="86">
        <v>-884</v>
      </c>
      <c r="BA49" s="86">
        <v>-884</v>
      </c>
      <c r="BB49" s="86">
        <v>-884</v>
      </c>
      <c r="BC49" s="86">
        <v>-884</v>
      </c>
      <c r="BD49" s="86">
        <v>-972</v>
      </c>
      <c r="BE49" s="228" t="s">
        <v>189</v>
      </c>
      <c r="BF49" s="228" t="s">
        <v>189</v>
      </c>
      <c r="BG49" s="228" t="s">
        <v>189</v>
      </c>
      <c r="BH49" s="228" t="s">
        <v>189</v>
      </c>
      <c r="BI49" s="228" t="s">
        <v>189</v>
      </c>
      <c r="BJ49" s="228" t="s">
        <v>189</v>
      </c>
      <c r="BK49" s="228" t="s">
        <v>189</v>
      </c>
      <c r="BL49" s="228" t="s">
        <v>189</v>
      </c>
      <c r="BM49" s="228" t="s">
        <v>189</v>
      </c>
      <c r="BN49" s="86">
        <v>6</v>
      </c>
      <c r="BO49" s="86">
        <v>2</v>
      </c>
      <c r="BP49" s="86">
        <v>32</v>
      </c>
      <c r="BQ49" s="86">
        <f t="shared" si="2"/>
        <v>40</v>
      </c>
    </row>
    <row r="50" spans="1:69" s="37" customFormat="1">
      <c r="A50" s="141" t="s">
        <v>387</v>
      </c>
      <c r="B50" s="86">
        <v>1.9003070900000001E-4</v>
      </c>
      <c r="C50" s="86">
        <v>1.9003070900000001E-4</v>
      </c>
      <c r="D50" s="86">
        <f t="shared" si="0"/>
        <v>0</v>
      </c>
      <c r="E50" s="86">
        <v>36025</v>
      </c>
      <c r="F50" s="86">
        <v>781</v>
      </c>
      <c r="G50" s="86">
        <v>1055</v>
      </c>
      <c r="H50" s="86" t="s">
        <v>188</v>
      </c>
      <c r="I50" s="86" t="s">
        <v>188</v>
      </c>
      <c r="J50" s="86">
        <v>-2776</v>
      </c>
      <c r="K50" s="86">
        <v>-1400</v>
      </c>
      <c r="L50" s="86">
        <f t="shared" si="1"/>
        <v>-2340</v>
      </c>
      <c r="M50" s="86">
        <v>33685</v>
      </c>
      <c r="N50" s="228"/>
      <c r="O50" s="228"/>
      <c r="P50" s="228"/>
      <c r="Q50" s="228"/>
      <c r="R50" s="228"/>
      <c r="S50" s="228"/>
      <c r="T50" s="228"/>
      <c r="U50" s="228"/>
      <c r="V50" s="228"/>
      <c r="W50" s="228"/>
      <c r="X50" s="228"/>
      <c r="Y50" s="228"/>
      <c r="Z50" s="86">
        <v>38138</v>
      </c>
      <c r="AA50" s="86">
        <v>29900</v>
      </c>
      <c r="AB50" s="86">
        <v>33685</v>
      </c>
      <c r="AC50" s="86">
        <v>33685</v>
      </c>
      <c r="AD50" s="86">
        <v>781</v>
      </c>
      <c r="AE50" s="86">
        <v>1055</v>
      </c>
      <c r="AF50" s="228" t="s">
        <v>417</v>
      </c>
      <c r="AG50" s="228" t="s">
        <v>417</v>
      </c>
      <c r="AH50" s="86" t="s">
        <v>417</v>
      </c>
      <c r="AI50" s="86" t="s">
        <v>417</v>
      </c>
      <c r="AJ50" s="86" t="s">
        <v>417</v>
      </c>
      <c r="AK50" s="86">
        <v>-391</v>
      </c>
      <c r="AL50" s="228" t="s">
        <v>417</v>
      </c>
      <c r="AM50" s="86">
        <v>1445</v>
      </c>
      <c r="AN50" s="228" t="s">
        <v>417</v>
      </c>
      <c r="AO50" s="228" t="s">
        <v>417</v>
      </c>
      <c r="AP50" s="228" t="s">
        <v>417</v>
      </c>
      <c r="AQ50" s="86">
        <v>0</v>
      </c>
      <c r="AR50" s="86">
        <v>0</v>
      </c>
      <c r="AS50" s="86">
        <v>0</v>
      </c>
      <c r="AT50" s="86">
        <v>-2385</v>
      </c>
      <c r="AU50" s="86">
        <v>0</v>
      </c>
      <c r="AV50" s="86">
        <v>0</v>
      </c>
      <c r="AW50" s="86">
        <v>0</v>
      </c>
      <c r="AX50" s="228"/>
      <c r="AY50" s="86">
        <v>-391</v>
      </c>
      <c r="AZ50" s="86">
        <v>-391</v>
      </c>
      <c r="BA50" s="86">
        <v>-391</v>
      </c>
      <c r="BB50" s="86">
        <v>-391</v>
      </c>
      <c r="BC50" s="86">
        <v>-391</v>
      </c>
      <c r="BD50" s="86">
        <v>-430</v>
      </c>
      <c r="BE50" s="228" t="s">
        <v>189</v>
      </c>
      <c r="BF50" s="228" t="s">
        <v>189</v>
      </c>
      <c r="BG50" s="228" t="s">
        <v>189</v>
      </c>
      <c r="BH50" s="228" t="s">
        <v>189</v>
      </c>
      <c r="BI50" s="228" t="s">
        <v>189</v>
      </c>
      <c r="BJ50" s="228" t="s">
        <v>189</v>
      </c>
      <c r="BK50" s="228" t="s">
        <v>189</v>
      </c>
      <c r="BL50" s="228" t="s">
        <v>189</v>
      </c>
      <c r="BM50" s="228" t="s">
        <v>189</v>
      </c>
      <c r="BN50" s="86">
        <v>2</v>
      </c>
      <c r="BO50" s="86">
        <v>1</v>
      </c>
      <c r="BP50" s="86">
        <v>15</v>
      </c>
      <c r="BQ50" s="86">
        <f t="shared" si="2"/>
        <v>18</v>
      </c>
    </row>
    <row r="51" spans="1:69" s="37" customFormat="1">
      <c r="A51" s="141" t="s">
        <v>388</v>
      </c>
      <c r="B51" s="86">
        <v>0.17666644717800001</v>
      </c>
      <c r="C51" s="86">
        <v>0.17666644717800001</v>
      </c>
      <c r="D51" s="86">
        <f t="shared" si="0"/>
        <v>0</v>
      </c>
      <c r="E51" s="86">
        <v>33491495</v>
      </c>
      <c r="F51" s="86">
        <v>726390</v>
      </c>
      <c r="G51" s="86">
        <v>980158</v>
      </c>
      <c r="H51" s="86" t="s">
        <v>188</v>
      </c>
      <c r="I51" s="86" t="s">
        <v>188</v>
      </c>
      <c r="J51" s="86">
        <v>-2580325</v>
      </c>
      <c r="K51" s="86">
        <v>-1301678</v>
      </c>
      <c r="L51" s="86">
        <f t="shared" si="1"/>
        <v>-2175455</v>
      </c>
      <c r="M51" s="86">
        <v>31316040</v>
      </c>
      <c r="N51" s="228"/>
      <c r="O51" s="228"/>
      <c r="P51" s="228"/>
      <c r="Q51" s="228"/>
      <c r="R51" s="228"/>
      <c r="S51" s="228"/>
      <c r="T51" s="228"/>
      <c r="U51" s="228"/>
      <c r="V51" s="228"/>
      <c r="W51" s="228"/>
      <c r="X51" s="228"/>
      <c r="Y51" s="228"/>
      <c r="Z51" s="86">
        <v>35455819</v>
      </c>
      <c r="AA51" s="86">
        <v>27797661</v>
      </c>
      <c r="AB51" s="86">
        <v>31316040</v>
      </c>
      <c r="AC51" s="86">
        <v>31316040</v>
      </c>
      <c r="AD51" s="86">
        <v>726390</v>
      </c>
      <c r="AE51" s="86">
        <v>980158</v>
      </c>
      <c r="AF51" s="228" t="s">
        <v>417</v>
      </c>
      <c r="AG51" s="228" t="s">
        <v>417</v>
      </c>
      <c r="AH51" s="86" t="s">
        <v>417</v>
      </c>
      <c r="AI51" s="86" t="s">
        <v>417</v>
      </c>
      <c r="AJ51" s="86" t="s">
        <v>417</v>
      </c>
      <c r="AK51" s="86">
        <v>-363426</v>
      </c>
      <c r="AL51" s="228" t="s">
        <v>417</v>
      </c>
      <c r="AM51" s="86">
        <v>1343122</v>
      </c>
      <c r="AN51" s="228" t="s">
        <v>417</v>
      </c>
      <c r="AO51" s="228" t="s">
        <v>417</v>
      </c>
      <c r="AP51" s="228" t="s">
        <v>417</v>
      </c>
      <c r="AQ51" s="86">
        <v>0</v>
      </c>
      <c r="AR51" s="86">
        <v>0</v>
      </c>
      <c r="AS51" s="86">
        <v>0</v>
      </c>
      <c r="AT51" s="86">
        <v>-2216899</v>
      </c>
      <c r="AU51" s="86">
        <v>0</v>
      </c>
      <c r="AV51" s="86">
        <v>0</v>
      </c>
      <c r="AW51" s="86">
        <v>0</v>
      </c>
      <c r="AX51" s="228"/>
      <c r="AY51" s="86">
        <v>-363426</v>
      </c>
      <c r="AZ51" s="86">
        <v>-363426</v>
      </c>
      <c r="BA51" s="86">
        <v>-363426</v>
      </c>
      <c r="BB51" s="86">
        <v>-363426</v>
      </c>
      <c r="BC51" s="86">
        <v>-363426</v>
      </c>
      <c r="BD51" s="86">
        <v>-399769</v>
      </c>
      <c r="BE51" s="228" t="s">
        <v>189</v>
      </c>
      <c r="BF51" s="228" t="s">
        <v>189</v>
      </c>
      <c r="BG51" s="228" t="s">
        <v>189</v>
      </c>
      <c r="BH51" s="228" t="s">
        <v>189</v>
      </c>
      <c r="BI51" s="228" t="s">
        <v>189</v>
      </c>
      <c r="BJ51" s="228" t="s">
        <v>189</v>
      </c>
      <c r="BK51" s="228" t="s">
        <v>189</v>
      </c>
      <c r="BL51" s="228" t="s">
        <v>189</v>
      </c>
      <c r="BM51" s="228" t="s">
        <v>189</v>
      </c>
      <c r="BN51" s="86">
        <v>3143</v>
      </c>
      <c r="BO51" s="86">
        <v>1081</v>
      </c>
      <c r="BP51" s="86">
        <v>10087</v>
      </c>
      <c r="BQ51" s="86">
        <f t="shared" si="2"/>
        <v>14311</v>
      </c>
    </row>
    <row r="52" spans="1:69" s="37" customFormat="1">
      <c r="A52" s="141" t="s">
        <v>347</v>
      </c>
      <c r="B52" s="86">
        <v>2.7819491575999999E-2</v>
      </c>
      <c r="C52" s="86">
        <v>2.7819491575999999E-2</v>
      </c>
      <c r="D52" s="86">
        <f t="shared" si="0"/>
        <v>0</v>
      </c>
      <c r="E52" s="86">
        <v>5273873</v>
      </c>
      <c r="F52" s="86">
        <v>114384</v>
      </c>
      <c r="G52" s="86">
        <v>154344</v>
      </c>
      <c r="H52" s="86" t="s">
        <v>188</v>
      </c>
      <c r="I52" s="86" t="s">
        <v>188</v>
      </c>
      <c r="J52" s="86">
        <v>-406321</v>
      </c>
      <c r="K52" s="86">
        <v>-204974</v>
      </c>
      <c r="L52" s="86">
        <f t="shared" si="1"/>
        <v>-342567</v>
      </c>
      <c r="M52" s="86">
        <v>4931306</v>
      </c>
      <c r="N52" s="228"/>
      <c r="O52" s="228"/>
      <c r="P52" s="228"/>
      <c r="Q52" s="228"/>
      <c r="R52" s="228"/>
      <c r="S52" s="228"/>
      <c r="T52" s="228"/>
      <c r="U52" s="228"/>
      <c r="V52" s="228"/>
      <c r="W52" s="228"/>
      <c r="X52" s="228"/>
      <c r="Y52" s="228"/>
      <c r="Z52" s="86">
        <v>5583193</v>
      </c>
      <c r="AA52" s="86">
        <v>4377270</v>
      </c>
      <c r="AB52" s="86">
        <v>4931306</v>
      </c>
      <c r="AC52" s="86">
        <v>4931306</v>
      </c>
      <c r="AD52" s="86">
        <v>114384</v>
      </c>
      <c r="AE52" s="86">
        <v>154344</v>
      </c>
      <c r="AF52" s="228" t="s">
        <v>417</v>
      </c>
      <c r="AG52" s="228" t="s">
        <v>417</v>
      </c>
      <c r="AH52" s="86" t="s">
        <v>417</v>
      </c>
      <c r="AI52" s="86" t="s">
        <v>417</v>
      </c>
      <c r="AJ52" s="86" t="s">
        <v>417</v>
      </c>
      <c r="AK52" s="86">
        <v>-57228</v>
      </c>
      <c r="AL52" s="228" t="s">
        <v>417</v>
      </c>
      <c r="AM52" s="86">
        <v>211500</v>
      </c>
      <c r="AN52" s="228" t="s">
        <v>417</v>
      </c>
      <c r="AO52" s="228" t="s">
        <v>417</v>
      </c>
      <c r="AP52" s="228" t="s">
        <v>417</v>
      </c>
      <c r="AQ52" s="86">
        <v>0</v>
      </c>
      <c r="AR52" s="86">
        <v>0</v>
      </c>
      <c r="AS52" s="86">
        <v>0</v>
      </c>
      <c r="AT52" s="86">
        <v>-349091</v>
      </c>
      <c r="AU52" s="86">
        <v>0</v>
      </c>
      <c r="AV52" s="86">
        <v>0</v>
      </c>
      <c r="AW52" s="86">
        <v>0</v>
      </c>
      <c r="AX52" s="228"/>
      <c r="AY52" s="86">
        <v>-57228</v>
      </c>
      <c r="AZ52" s="86">
        <v>-57228</v>
      </c>
      <c r="BA52" s="86">
        <v>-57228</v>
      </c>
      <c r="BB52" s="86">
        <v>-57228</v>
      </c>
      <c r="BC52" s="86">
        <v>-57228</v>
      </c>
      <c r="BD52" s="86">
        <v>-62951</v>
      </c>
      <c r="BE52" s="228" t="s">
        <v>189</v>
      </c>
      <c r="BF52" s="228" t="s">
        <v>189</v>
      </c>
      <c r="BG52" s="228" t="s">
        <v>189</v>
      </c>
      <c r="BH52" s="228" t="s">
        <v>189</v>
      </c>
      <c r="BI52" s="228" t="s">
        <v>189</v>
      </c>
      <c r="BJ52" s="228" t="s">
        <v>189</v>
      </c>
      <c r="BK52" s="228" t="s">
        <v>189</v>
      </c>
      <c r="BL52" s="228" t="s">
        <v>189</v>
      </c>
      <c r="BM52" s="228" t="s">
        <v>189</v>
      </c>
      <c r="BN52" s="86">
        <v>522</v>
      </c>
      <c r="BO52" s="86">
        <v>109</v>
      </c>
      <c r="BP52" s="86">
        <v>2022</v>
      </c>
      <c r="BQ52" s="86">
        <f t="shared" si="2"/>
        <v>2653</v>
      </c>
    </row>
    <row r="53" spans="1:69" s="37" customFormat="1">
      <c r="A53" s="141" t="s">
        <v>359</v>
      </c>
      <c r="B53" s="86">
        <v>4.9482507200000001E-3</v>
      </c>
      <c r="C53" s="86">
        <v>4.9482507200000001E-3</v>
      </c>
      <c r="D53" s="86">
        <f t="shared" si="0"/>
        <v>0</v>
      </c>
      <c r="E53" s="86">
        <v>938063</v>
      </c>
      <c r="F53" s="86">
        <v>20345</v>
      </c>
      <c r="G53" s="86">
        <v>27454</v>
      </c>
      <c r="H53" s="86" t="s">
        <v>188</v>
      </c>
      <c r="I53" s="86" t="s">
        <v>188</v>
      </c>
      <c r="J53" s="86">
        <v>-72272</v>
      </c>
      <c r="K53" s="86">
        <v>-36459</v>
      </c>
      <c r="L53" s="86">
        <f t="shared" si="1"/>
        <v>-60932</v>
      </c>
      <c r="M53" s="86">
        <v>877131</v>
      </c>
      <c r="N53" s="228"/>
      <c r="O53" s="228"/>
      <c r="P53" s="228"/>
      <c r="Q53" s="228"/>
      <c r="R53" s="228"/>
      <c r="S53" s="228"/>
      <c r="T53" s="228"/>
      <c r="U53" s="228"/>
      <c r="V53" s="228"/>
      <c r="W53" s="228"/>
      <c r="X53" s="228"/>
      <c r="Y53" s="228"/>
      <c r="Z53" s="86">
        <v>993082</v>
      </c>
      <c r="AA53" s="86">
        <v>778585</v>
      </c>
      <c r="AB53" s="86">
        <v>877131</v>
      </c>
      <c r="AC53" s="86">
        <v>877131</v>
      </c>
      <c r="AD53" s="86">
        <v>20345</v>
      </c>
      <c r="AE53" s="86">
        <v>27454</v>
      </c>
      <c r="AF53" s="228" t="s">
        <v>417</v>
      </c>
      <c r="AG53" s="228" t="s">
        <v>417</v>
      </c>
      <c r="AH53" s="86" t="s">
        <v>417</v>
      </c>
      <c r="AI53" s="86" t="s">
        <v>417</v>
      </c>
      <c r="AJ53" s="86" t="s">
        <v>417</v>
      </c>
      <c r="AK53" s="86">
        <v>-10179</v>
      </c>
      <c r="AL53" s="228" t="s">
        <v>417</v>
      </c>
      <c r="AM53" s="86">
        <v>37620</v>
      </c>
      <c r="AN53" s="228" t="s">
        <v>417</v>
      </c>
      <c r="AO53" s="228" t="s">
        <v>417</v>
      </c>
      <c r="AP53" s="228" t="s">
        <v>417</v>
      </c>
      <c r="AQ53" s="86">
        <v>0</v>
      </c>
      <c r="AR53" s="86">
        <v>0</v>
      </c>
      <c r="AS53" s="86">
        <v>0</v>
      </c>
      <c r="AT53" s="86">
        <v>-62092</v>
      </c>
      <c r="AU53" s="86">
        <v>0</v>
      </c>
      <c r="AV53" s="86">
        <v>0</v>
      </c>
      <c r="AW53" s="86">
        <v>0</v>
      </c>
      <c r="AX53" s="228"/>
      <c r="AY53" s="86">
        <v>-10179</v>
      </c>
      <c r="AZ53" s="86">
        <v>-10179</v>
      </c>
      <c r="BA53" s="86">
        <v>-10179</v>
      </c>
      <c r="BB53" s="86">
        <v>-10179</v>
      </c>
      <c r="BC53" s="86">
        <v>-10179</v>
      </c>
      <c r="BD53" s="86">
        <v>-11197</v>
      </c>
      <c r="BE53" s="228" t="s">
        <v>189</v>
      </c>
      <c r="BF53" s="228" t="s">
        <v>189</v>
      </c>
      <c r="BG53" s="228" t="s">
        <v>189</v>
      </c>
      <c r="BH53" s="228" t="s">
        <v>189</v>
      </c>
      <c r="BI53" s="228" t="s">
        <v>189</v>
      </c>
      <c r="BJ53" s="228" t="s">
        <v>189</v>
      </c>
      <c r="BK53" s="228" t="s">
        <v>189</v>
      </c>
      <c r="BL53" s="228" t="s">
        <v>189</v>
      </c>
      <c r="BM53" s="228" t="s">
        <v>189</v>
      </c>
      <c r="BN53" s="86">
        <v>76</v>
      </c>
      <c r="BO53" s="86">
        <v>21</v>
      </c>
      <c r="BP53" s="86">
        <v>370</v>
      </c>
      <c r="BQ53" s="86">
        <f t="shared" si="2"/>
        <v>467</v>
      </c>
    </row>
    <row r="54" spans="1:69" s="148" customFormat="1">
      <c r="A54" s="141" t="s">
        <v>360</v>
      </c>
      <c r="B54" s="141">
        <v>6.2164610040000004E-3</v>
      </c>
      <c r="C54" s="141">
        <v>6.2164610040000004E-3</v>
      </c>
      <c r="D54" s="86">
        <f t="shared" si="0"/>
        <v>0</v>
      </c>
      <c r="E54" s="141">
        <v>1178484</v>
      </c>
      <c r="F54" s="141">
        <v>25560</v>
      </c>
      <c r="G54" s="141">
        <v>34489</v>
      </c>
      <c r="H54" s="141" t="s">
        <v>188</v>
      </c>
      <c r="I54" s="141" t="s">
        <v>188</v>
      </c>
      <c r="J54" s="141">
        <v>-90795</v>
      </c>
      <c r="K54" s="141">
        <v>-45803</v>
      </c>
      <c r="L54" s="86">
        <f t="shared" si="1"/>
        <v>-76549</v>
      </c>
      <c r="M54" s="86">
        <v>1101935</v>
      </c>
      <c r="N54" s="229"/>
      <c r="O54" s="229"/>
      <c r="P54" s="229"/>
      <c r="Q54" s="229"/>
      <c r="R54" s="229"/>
      <c r="S54" s="229"/>
      <c r="T54" s="229"/>
      <c r="U54" s="229"/>
      <c r="V54" s="229"/>
      <c r="W54" s="229"/>
      <c r="X54" s="229"/>
      <c r="Y54" s="229"/>
      <c r="Z54" s="141">
        <v>1247604</v>
      </c>
      <c r="AA54" s="141">
        <v>978132</v>
      </c>
      <c r="AB54" s="141">
        <v>1101935</v>
      </c>
      <c r="AC54" s="141">
        <v>1101935</v>
      </c>
      <c r="AD54" s="141">
        <v>25560</v>
      </c>
      <c r="AE54" s="141">
        <v>34489</v>
      </c>
      <c r="AF54" s="228" t="s">
        <v>417</v>
      </c>
      <c r="AG54" s="228" t="s">
        <v>417</v>
      </c>
      <c r="AH54" s="86" t="s">
        <v>417</v>
      </c>
      <c r="AI54" s="86" t="s">
        <v>417</v>
      </c>
      <c r="AJ54" s="86" t="s">
        <v>417</v>
      </c>
      <c r="AK54" s="141">
        <v>-12788</v>
      </c>
      <c r="AL54" s="228" t="s">
        <v>417</v>
      </c>
      <c r="AM54" s="141">
        <v>47261</v>
      </c>
      <c r="AN54" s="228" t="s">
        <v>417</v>
      </c>
      <c r="AO54" s="228" t="s">
        <v>417</v>
      </c>
      <c r="AP54" s="228" t="s">
        <v>417</v>
      </c>
      <c r="AQ54" s="86">
        <v>0</v>
      </c>
      <c r="AR54" s="86">
        <v>0</v>
      </c>
      <c r="AS54" s="86">
        <v>0</v>
      </c>
      <c r="AT54" s="141">
        <v>-78007</v>
      </c>
      <c r="AU54" s="86">
        <v>0</v>
      </c>
      <c r="AV54" s="86">
        <v>0</v>
      </c>
      <c r="AW54" s="86">
        <v>0</v>
      </c>
      <c r="AX54" s="229"/>
      <c r="AY54" s="141">
        <v>-12788</v>
      </c>
      <c r="AZ54" s="141">
        <v>-12788</v>
      </c>
      <c r="BA54" s="141">
        <v>-12788</v>
      </c>
      <c r="BB54" s="141">
        <v>-12788</v>
      </c>
      <c r="BC54" s="141">
        <v>-12788</v>
      </c>
      <c r="BD54" s="141">
        <v>-14067</v>
      </c>
      <c r="BE54" s="228" t="s">
        <v>189</v>
      </c>
      <c r="BF54" s="228" t="s">
        <v>189</v>
      </c>
      <c r="BG54" s="228" t="s">
        <v>189</v>
      </c>
      <c r="BH54" s="228" t="s">
        <v>189</v>
      </c>
      <c r="BI54" s="228" t="s">
        <v>189</v>
      </c>
      <c r="BJ54" s="228" t="s">
        <v>189</v>
      </c>
      <c r="BK54" s="228" t="s">
        <v>189</v>
      </c>
      <c r="BL54" s="228" t="s">
        <v>189</v>
      </c>
      <c r="BM54" s="228" t="s">
        <v>189</v>
      </c>
      <c r="BN54" s="141">
        <v>101</v>
      </c>
      <c r="BO54" s="141">
        <v>28</v>
      </c>
      <c r="BP54" s="141">
        <v>387</v>
      </c>
      <c r="BQ54" s="86">
        <f t="shared" si="2"/>
        <v>516</v>
      </c>
    </row>
    <row r="55" spans="1:69" s="124" customFormat="1">
      <c r="A55" s="118"/>
      <c r="B55" s="169"/>
      <c r="C55" s="232"/>
      <c r="D55" s="232"/>
      <c r="E55" s="141">
        <f>SUM(E4:E54)</f>
        <v>71530473</v>
      </c>
      <c r="F55" s="141">
        <f t="shared" ref="F55:BQ55" si="3">SUM(F4:F54)</f>
        <v>1551408</v>
      </c>
      <c r="G55" s="141">
        <f t="shared" si="3"/>
        <v>2093403</v>
      </c>
      <c r="H55" s="141">
        <f t="shared" si="3"/>
        <v>0</v>
      </c>
      <c r="I55" s="141">
        <f t="shared" si="3"/>
        <v>0</v>
      </c>
      <c r="J55" s="141">
        <f t="shared" si="3"/>
        <v>-5511007</v>
      </c>
      <c r="K55" s="141">
        <f t="shared" si="3"/>
        <v>-2780097</v>
      </c>
      <c r="L55" s="141">
        <f t="shared" si="3"/>
        <v>-4646293</v>
      </c>
      <c r="M55" s="141">
        <f t="shared" si="3"/>
        <v>66884180</v>
      </c>
      <c r="N55" s="148">
        <f t="shared" si="3"/>
        <v>0</v>
      </c>
      <c r="O55" s="148">
        <f t="shared" si="3"/>
        <v>0</v>
      </c>
      <c r="P55" s="148">
        <f t="shared" si="3"/>
        <v>0</v>
      </c>
      <c r="Q55" s="148">
        <f t="shared" si="3"/>
        <v>0</v>
      </c>
      <c r="R55" s="148">
        <f t="shared" si="3"/>
        <v>0</v>
      </c>
      <c r="S55" s="148">
        <f t="shared" si="3"/>
        <v>0</v>
      </c>
      <c r="T55" s="148">
        <f t="shared" si="3"/>
        <v>0</v>
      </c>
      <c r="U55" s="148">
        <f t="shared" si="3"/>
        <v>0</v>
      </c>
      <c r="V55" s="148">
        <f t="shared" si="3"/>
        <v>0</v>
      </c>
      <c r="W55" s="148">
        <f t="shared" si="3"/>
        <v>0</v>
      </c>
      <c r="X55" s="148">
        <f t="shared" si="3"/>
        <v>0</v>
      </c>
      <c r="Y55" s="148">
        <f t="shared" si="3"/>
        <v>0</v>
      </c>
      <c r="Z55" s="148">
        <f t="shared" si="3"/>
        <v>75725839</v>
      </c>
      <c r="AA55" s="148">
        <f t="shared" si="3"/>
        <v>59369694</v>
      </c>
      <c r="AB55" s="148">
        <f t="shared" si="3"/>
        <v>66884180</v>
      </c>
      <c r="AC55" s="148">
        <f t="shared" si="3"/>
        <v>66884180</v>
      </c>
      <c r="AD55" s="141">
        <f t="shared" si="3"/>
        <v>1551408</v>
      </c>
      <c r="AE55" s="141">
        <f t="shared" si="3"/>
        <v>2093403</v>
      </c>
      <c r="AF55" s="148">
        <f t="shared" si="3"/>
        <v>0</v>
      </c>
      <c r="AG55" s="148">
        <f t="shared" si="3"/>
        <v>0</v>
      </c>
      <c r="AH55" s="141">
        <f t="shared" si="3"/>
        <v>0</v>
      </c>
      <c r="AI55" s="141">
        <f t="shared" si="3"/>
        <v>0</v>
      </c>
      <c r="AJ55" s="141">
        <f t="shared" si="3"/>
        <v>0</v>
      </c>
      <c r="AK55" s="148">
        <f t="shared" si="3"/>
        <v>-776196</v>
      </c>
      <c r="AL55" s="148">
        <f t="shared" si="3"/>
        <v>0</v>
      </c>
      <c r="AM55" s="141">
        <f t="shared" si="3"/>
        <v>2868615</v>
      </c>
      <c r="AN55" s="148">
        <f t="shared" si="3"/>
        <v>0</v>
      </c>
      <c r="AO55" s="148">
        <f t="shared" si="3"/>
        <v>0</v>
      </c>
      <c r="AP55" s="148">
        <f t="shared" si="3"/>
        <v>0</v>
      </c>
      <c r="AQ55" s="141">
        <f t="shared" si="3"/>
        <v>0</v>
      </c>
      <c r="AR55" s="141">
        <f t="shared" si="3"/>
        <v>0</v>
      </c>
      <c r="AS55" s="141">
        <f t="shared" si="3"/>
        <v>0</v>
      </c>
      <c r="AT55" s="141">
        <f t="shared" si="3"/>
        <v>-4734795</v>
      </c>
      <c r="AU55" s="141">
        <f t="shared" si="3"/>
        <v>0</v>
      </c>
      <c r="AV55" s="141">
        <f t="shared" si="3"/>
        <v>0</v>
      </c>
      <c r="AW55" s="141">
        <f t="shared" si="3"/>
        <v>0</v>
      </c>
      <c r="AX55" s="148">
        <f t="shared" si="3"/>
        <v>0</v>
      </c>
      <c r="AY55" s="148">
        <f t="shared" si="3"/>
        <v>-776196</v>
      </c>
      <c r="AZ55" s="148">
        <f t="shared" si="3"/>
        <v>-776196</v>
      </c>
      <c r="BA55" s="148">
        <f t="shared" si="3"/>
        <v>-776196</v>
      </c>
      <c r="BB55" s="148">
        <f t="shared" si="3"/>
        <v>-776196</v>
      </c>
      <c r="BC55" s="148">
        <f t="shared" si="3"/>
        <v>-776196</v>
      </c>
      <c r="BD55" s="148">
        <f>SUM(BD4:BD54)</f>
        <v>-853815</v>
      </c>
      <c r="BE55" s="148">
        <f t="shared" si="3"/>
        <v>0</v>
      </c>
      <c r="BF55" s="148">
        <f t="shared" si="3"/>
        <v>0</v>
      </c>
      <c r="BG55" s="148">
        <f t="shared" si="3"/>
        <v>0</v>
      </c>
      <c r="BH55" s="148">
        <f t="shared" si="3"/>
        <v>0</v>
      </c>
      <c r="BI55" s="148">
        <f t="shared" si="3"/>
        <v>0</v>
      </c>
      <c r="BJ55" s="148">
        <f t="shared" si="3"/>
        <v>0</v>
      </c>
      <c r="BK55" s="148">
        <f t="shared" si="3"/>
        <v>0</v>
      </c>
      <c r="BL55" s="148">
        <f t="shared" si="3"/>
        <v>0</v>
      </c>
      <c r="BM55" s="148">
        <f t="shared" si="3"/>
        <v>0</v>
      </c>
      <c r="BN55" s="141">
        <f t="shared" si="3"/>
        <v>6551</v>
      </c>
      <c r="BO55" s="141">
        <f t="shared" si="3"/>
        <v>1914</v>
      </c>
      <c r="BP55" s="141">
        <f t="shared" si="3"/>
        <v>24049</v>
      </c>
      <c r="BQ55" s="141">
        <f t="shared" si="3"/>
        <v>32514</v>
      </c>
    </row>
  </sheetData>
  <mergeCells count="11">
    <mergeCell ref="AN1:AP1"/>
    <mergeCell ref="AQ1:AX1"/>
    <mergeCell ref="AY1:BD1"/>
    <mergeCell ref="BE1:BJ1"/>
    <mergeCell ref="BK1:BM1"/>
    <mergeCell ref="AD1:AM1"/>
    <mergeCell ref="B1:D1"/>
    <mergeCell ref="E1:M1"/>
    <mergeCell ref="N1:U1"/>
    <mergeCell ref="V1:X1"/>
    <mergeCell ref="Z1:A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workbookViewId="0">
      <selection activeCell="B25" sqref="B25"/>
    </sheetView>
  </sheetViews>
  <sheetFormatPr defaultColWidth="7.140625" defaultRowHeight="12.75"/>
  <cols>
    <col min="1" max="1" width="40.42578125" style="124" customWidth="1"/>
    <col min="2" max="2" width="18.5703125" style="122" customWidth="1"/>
    <col min="3" max="16384" width="7.140625" style="124"/>
  </cols>
  <sheetData>
    <row r="1" spans="1:2" s="163" customFormat="1">
      <c r="A1" s="163" t="s">
        <v>193</v>
      </c>
      <c r="B1" s="164"/>
    </row>
    <row r="2" spans="1:2" s="167" customFormat="1">
      <c r="A2" s="165"/>
      <c r="B2" s="166" t="s">
        <v>115</v>
      </c>
    </row>
    <row r="3" spans="1:2" s="167" customFormat="1" ht="6.75" customHeight="1">
      <c r="A3" s="165"/>
      <c r="B3" s="168"/>
    </row>
    <row r="4" spans="1:2">
      <c r="A4" s="118" t="s">
        <v>342</v>
      </c>
      <c r="B4" s="122">
        <v>5159622.4400000004</v>
      </c>
    </row>
    <row r="5" spans="1:2">
      <c r="A5" s="118" t="s">
        <v>343</v>
      </c>
      <c r="B5" s="122">
        <v>13234901.65</v>
      </c>
    </row>
    <row r="6" spans="1:2">
      <c r="A6" s="118" t="s">
        <v>344</v>
      </c>
      <c r="B6" s="122">
        <v>13317885.07</v>
      </c>
    </row>
    <row r="7" spans="1:2">
      <c r="A7" s="118" t="s">
        <v>345</v>
      </c>
      <c r="B7" s="122">
        <v>7240957.4199999999</v>
      </c>
    </row>
    <row r="8" spans="1:2">
      <c r="A8" s="118" t="s">
        <v>346</v>
      </c>
      <c r="B8" s="122">
        <v>7599258.3300000001</v>
      </c>
    </row>
    <row r="9" spans="1:2">
      <c r="A9" s="118" t="s">
        <v>347</v>
      </c>
      <c r="B9" s="122">
        <v>17012538.949999999</v>
      </c>
    </row>
    <row r="10" spans="1:2">
      <c r="A10" s="118" t="s">
        <v>348</v>
      </c>
      <c r="B10" s="122">
        <v>3047689.65</v>
      </c>
    </row>
    <row r="11" spans="1:2">
      <c r="A11" s="118" t="s">
        <v>349</v>
      </c>
      <c r="B11" s="122">
        <v>1718038</v>
      </c>
    </row>
    <row r="12" spans="1:2">
      <c r="A12" s="118" t="s">
        <v>350</v>
      </c>
      <c r="B12" s="122">
        <v>1702707.56</v>
      </c>
    </row>
    <row r="13" spans="1:2">
      <c r="A13" s="118" t="s">
        <v>351</v>
      </c>
      <c r="B13" s="122">
        <v>1220316.48</v>
      </c>
    </row>
    <row r="14" spans="1:2">
      <c r="A14" s="118" t="s">
        <v>352</v>
      </c>
      <c r="B14" s="122">
        <v>2103153.29</v>
      </c>
    </row>
    <row r="15" spans="1:2">
      <c r="A15" s="118" t="s">
        <v>353</v>
      </c>
      <c r="B15" s="122">
        <v>1536180.25</v>
      </c>
    </row>
    <row r="16" spans="1:2">
      <c r="A16" s="118" t="s">
        <v>354</v>
      </c>
      <c r="B16" s="122">
        <v>2798051.48</v>
      </c>
    </row>
    <row r="17" spans="1:4">
      <c r="A17" s="118" t="s">
        <v>355</v>
      </c>
      <c r="B17" s="122">
        <v>1882178.37</v>
      </c>
    </row>
    <row r="18" spans="1:4">
      <c r="A18" s="118" t="s">
        <v>356</v>
      </c>
      <c r="B18" s="122">
        <v>2707757.96</v>
      </c>
    </row>
    <row r="19" spans="1:4">
      <c r="A19" s="118" t="s">
        <v>357</v>
      </c>
      <c r="B19" s="122">
        <v>3236178.36</v>
      </c>
    </row>
    <row r="20" spans="1:4">
      <c r="A20" s="118" t="s">
        <v>358</v>
      </c>
      <c r="B20" s="122">
        <v>6877454.7800000003</v>
      </c>
    </row>
    <row r="21" spans="1:4">
      <c r="A21" s="118" t="s">
        <v>359</v>
      </c>
      <c r="B21" s="122">
        <v>2464934.2999999998</v>
      </c>
    </row>
    <row r="22" spans="1:4">
      <c r="A22" s="118" t="s">
        <v>360</v>
      </c>
      <c r="B22" s="122">
        <v>3363529.11</v>
      </c>
    </row>
    <row r="23" spans="1:4" s="119" customFormat="1">
      <c r="A23" s="118" t="s">
        <v>340</v>
      </c>
      <c r="B23" s="122">
        <v>2409551</v>
      </c>
      <c r="C23" s="123"/>
      <c r="D23" s="123"/>
    </row>
    <row r="24" spans="1:4" s="119" customFormat="1">
      <c r="A24" s="118" t="s">
        <v>341</v>
      </c>
      <c r="B24" s="122" t="s">
        <v>421</v>
      </c>
      <c r="C24" s="123"/>
      <c r="D24" s="123"/>
    </row>
    <row r="25" spans="1:4">
      <c r="A25" s="118" t="s">
        <v>361</v>
      </c>
      <c r="B25" s="122">
        <v>188468</v>
      </c>
    </row>
    <row r="26" spans="1:4">
      <c r="A26" s="118" t="s">
        <v>362</v>
      </c>
      <c r="B26" s="122">
        <v>186893.83000000002</v>
      </c>
    </row>
    <row r="27" spans="1:4">
      <c r="A27" s="118" t="s">
        <v>363</v>
      </c>
      <c r="B27" s="122">
        <v>102540.47</v>
      </c>
    </row>
    <row r="28" spans="1:4">
      <c r="A28" s="118" t="s">
        <v>364</v>
      </c>
      <c r="B28" s="122">
        <v>107392.08000000002</v>
      </c>
    </row>
    <row r="29" spans="1:4">
      <c r="A29" s="118" t="s">
        <v>365</v>
      </c>
      <c r="B29" s="122">
        <v>132415.07</v>
      </c>
    </row>
    <row r="30" spans="1:4">
      <c r="A30" s="118" t="s">
        <v>366</v>
      </c>
      <c r="B30" s="122">
        <v>180453.22999999998</v>
      </c>
    </row>
    <row r="31" spans="1:4">
      <c r="A31" s="118" t="s">
        <v>367</v>
      </c>
      <c r="B31" s="122">
        <v>173189.72999999998</v>
      </c>
    </row>
    <row r="32" spans="1:4">
      <c r="A32" s="118" t="s">
        <v>368</v>
      </c>
      <c r="B32" s="122">
        <v>150844.08000000002</v>
      </c>
    </row>
    <row r="33" spans="1:2">
      <c r="A33" s="118" t="s">
        <v>369</v>
      </c>
      <c r="B33" s="122">
        <v>137079.72999999998</v>
      </c>
    </row>
    <row r="34" spans="1:2">
      <c r="A34" s="118" t="s">
        <v>370</v>
      </c>
      <c r="B34" s="122">
        <v>227405.73</v>
      </c>
    </row>
    <row r="35" spans="1:2">
      <c r="A35" s="118" t="s">
        <v>371</v>
      </c>
      <c r="B35" s="122">
        <v>123983.65</v>
      </c>
    </row>
    <row r="36" spans="1:2">
      <c r="A36" s="118" t="s">
        <v>372</v>
      </c>
      <c r="B36" s="169">
        <v>211724.06</v>
      </c>
    </row>
    <row r="37" spans="1:2">
      <c r="A37" s="118" t="s">
        <v>373</v>
      </c>
      <c r="B37" s="122">
        <v>213064.85</v>
      </c>
    </row>
    <row r="38" spans="1:2">
      <c r="A38" s="118" t="s">
        <v>374</v>
      </c>
      <c r="B38" s="122">
        <v>273080.83</v>
      </c>
    </row>
    <row r="39" spans="1:2">
      <c r="A39" s="118" t="s">
        <v>375</v>
      </c>
      <c r="B39" s="122">
        <v>108190.25</v>
      </c>
    </row>
    <row r="40" spans="1:2">
      <c r="A40" s="118" t="s">
        <v>376</v>
      </c>
      <c r="B40" s="122">
        <v>93201.23</v>
      </c>
    </row>
    <row r="41" spans="1:2">
      <c r="A41" s="118" t="s">
        <v>377</v>
      </c>
      <c r="B41" s="122">
        <v>404257.06</v>
      </c>
    </row>
    <row r="42" spans="1:2">
      <c r="A42" s="118" t="s">
        <v>378</v>
      </c>
      <c r="B42" s="122">
        <v>288798.77999999997</v>
      </c>
    </row>
    <row r="43" spans="1:2">
      <c r="A43" s="118" t="s">
        <v>379</v>
      </c>
      <c r="B43" s="122">
        <v>124302.26000000001</v>
      </c>
    </row>
    <row r="44" spans="1:2">
      <c r="A44" s="118" t="s">
        <v>380</v>
      </c>
      <c r="B44" s="122">
        <v>372179.69999999995</v>
      </c>
    </row>
    <row r="45" spans="1:2">
      <c r="A45" s="118" t="s">
        <v>381</v>
      </c>
      <c r="B45" s="122">
        <v>100219.64</v>
      </c>
    </row>
    <row r="46" spans="1:2">
      <c r="A46" s="118" t="s">
        <v>382</v>
      </c>
      <c r="B46" s="122">
        <v>130932.23</v>
      </c>
    </row>
    <row r="47" spans="1:2">
      <c r="A47" s="118" t="s">
        <v>383</v>
      </c>
      <c r="B47" s="122">
        <v>214013.88</v>
      </c>
    </row>
    <row r="48" spans="1:2">
      <c r="A48" s="118" t="s">
        <v>384</v>
      </c>
      <c r="B48" s="122">
        <v>109777.29000000001</v>
      </c>
    </row>
    <row r="49" spans="1:2">
      <c r="A49" s="118" t="s">
        <v>385</v>
      </c>
      <c r="B49" s="122">
        <v>129917.72</v>
      </c>
    </row>
    <row r="50" spans="1:2">
      <c r="A50" s="118" t="s">
        <v>386</v>
      </c>
      <c r="B50" s="122">
        <v>126932.08</v>
      </c>
    </row>
    <row r="51" spans="1:2">
      <c r="A51" s="118" t="s">
        <v>387</v>
      </c>
      <c r="B51" s="122">
        <v>105074.19</v>
      </c>
    </row>
    <row r="52" spans="1:2">
      <c r="A52" s="118" t="s">
        <v>388</v>
      </c>
      <c r="B52" s="122">
        <v>110384090.26000001</v>
      </c>
    </row>
    <row r="53" spans="1:2">
      <c r="A53" s="118" t="s">
        <v>242</v>
      </c>
      <c r="B53" s="122">
        <v>1660623.6</v>
      </c>
    </row>
    <row r="54" spans="1:2">
      <c r="A54" s="118" t="s">
        <v>243</v>
      </c>
      <c r="B54" s="122">
        <v>441156.18</v>
      </c>
    </row>
    <row r="55" spans="1:2">
      <c r="A55" s="118"/>
    </row>
    <row r="166" s="124" customFormat="1"/>
    <row r="167" s="124" customFormat="1"/>
    <row r="168" s="124" customFormat="1"/>
    <row r="169" s="124" customFormat="1"/>
    <row r="170" s="124" customFormat="1"/>
    <row r="171" s="124" customFormat="1"/>
    <row r="172" s="124" customFormat="1"/>
    <row r="173" s="124" customFormat="1"/>
    <row r="174" s="124" customFormat="1"/>
    <row r="175" s="124" customFormat="1"/>
    <row r="176" s="124" customFormat="1"/>
    <row r="177" s="124" customFormat="1"/>
    <row r="178" s="124" customFormat="1"/>
    <row r="179" s="124" customFormat="1"/>
    <row r="180" s="124" customFormat="1"/>
    <row r="181" s="124" customFormat="1"/>
    <row r="182" s="124" customFormat="1"/>
    <row r="183" s="124" customFormat="1"/>
    <row r="184" s="124" customFormat="1"/>
    <row r="185" s="124" customFormat="1"/>
    <row r="186" s="124" customFormat="1"/>
    <row r="187" s="124" customFormat="1"/>
    <row r="188" s="124" customFormat="1"/>
    <row r="189" s="124" customFormat="1"/>
    <row r="190" s="124" customFormat="1"/>
    <row r="191" s="124" customFormat="1"/>
    <row r="192" s="124" customFormat="1"/>
    <row r="193" s="124" customFormat="1"/>
    <row r="194" s="124" customFormat="1"/>
    <row r="195" s="124" customFormat="1"/>
    <row r="196" s="124" customFormat="1"/>
    <row r="197" s="124" customFormat="1"/>
    <row r="198" s="124" customFormat="1"/>
    <row r="199" s="124" customFormat="1"/>
    <row r="200" s="124" customFormat="1"/>
    <row r="201" s="124" customFormat="1"/>
    <row r="202" s="124" customFormat="1"/>
    <row r="203" s="124" customFormat="1"/>
    <row r="204" s="124" customFormat="1"/>
    <row r="205" s="124" customFormat="1"/>
    <row r="206" s="124" customFormat="1"/>
    <row r="207" s="124" customFormat="1"/>
    <row r="208" s="124" customFormat="1"/>
    <row r="209" s="124" customFormat="1"/>
    <row r="210" s="124" customFormat="1"/>
    <row r="211" s="124" customFormat="1"/>
    <row r="212" s="124" customFormat="1"/>
    <row r="213" s="124" customFormat="1"/>
    <row r="214" s="124" customFormat="1"/>
    <row r="215" s="124" customFormat="1"/>
    <row r="216" s="124" customFormat="1"/>
    <row r="217" s="124" customFormat="1"/>
    <row r="218" s="124" customFormat="1"/>
    <row r="219" s="124" customForma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5" sqref="B5"/>
    </sheetView>
  </sheetViews>
  <sheetFormatPr defaultRowHeight="12.75"/>
  <cols>
    <col min="1" max="1" width="43.28515625" style="119" bestFit="1" customWidth="1"/>
    <col min="2" max="2" width="33.5703125" style="121" customWidth="1"/>
    <col min="3" max="16384" width="9.140625" style="119"/>
  </cols>
  <sheetData>
    <row r="1" spans="1:2">
      <c r="B1" s="120" t="s">
        <v>426</v>
      </c>
    </row>
    <row r="2" spans="1:2">
      <c r="A2" s="118" t="s">
        <v>342</v>
      </c>
      <c r="B2" s="121">
        <v>64935.73</v>
      </c>
    </row>
    <row r="3" spans="1:2">
      <c r="A3" s="118" t="s">
        <v>343</v>
      </c>
      <c r="B3" s="121">
        <v>158345.01</v>
      </c>
    </row>
    <row r="4" spans="1:2">
      <c r="A4" s="118" t="s">
        <v>344</v>
      </c>
      <c r="B4" s="121">
        <v>160060.44</v>
      </c>
    </row>
    <row r="5" spans="1:2">
      <c r="A5" s="118" t="s">
        <v>345</v>
      </c>
      <c r="B5" s="121">
        <v>85232.84</v>
      </c>
    </row>
    <row r="6" spans="1:2">
      <c r="A6" s="118" t="s">
        <v>346</v>
      </c>
      <c r="B6" s="121">
        <v>138573.79999999999</v>
      </c>
    </row>
    <row r="7" spans="1:2">
      <c r="A7" s="118" t="s">
        <v>347</v>
      </c>
      <c r="B7" s="121">
        <f>11381.91+221289.84</f>
        <v>232671.75</v>
      </c>
    </row>
    <row r="8" spans="1:2">
      <c r="A8" s="118" t="s">
        <v>348</v>
      </c>
      <c r="B8" s="121">
        <v>40381.360000000001</v>
      </c>
    </row>
    <row r="9" spans="1:2">
      <c r="A9" s="118" t="s">
        <v>349</v>
      </c>
      <c r="B9" s="121">
        <v>25944.240000000002</v>
      </c>
    </row>
    <row r="10" spans="1:2">
      <c r="A10" s="118" t="s">
        <v>350</v>
      </c>
      <c r="B10" s="121">
        <v>32555.51</v>
      </c>
    </row>
    <row r="11" spans="1:2">
      <c r="A11" s="118" t="s">
        <v>351</v>
      </c>
      <c r="B11" s="121">
        <v>17354.59</v>
      </c>
    </row>
    <row r="12" spans="1:2">
      <c r="A12" s="118" t="s">
        <v>352</v>
      </c>
      <c r="B12" s="121">
        <v>26795.69</v>
      </c>
    </row>
    <row r="13" spans="1:2">
      <c r="A13" s="118" t="s">
        <v>353</v>
      </c>
      <c r="B13" s="121">
        <v>34596.49</v>
      </c>
    </row>
    <row r="14" spans="1:2">
      <c r="A14" s="118" t="s">
        <v>354</v>
      </c>
      <c r="B14" s="121">
        <v>29437.7</v>
      </c>
    </row>
    <row r="15" spans="1:2">
      <c r="A15" s="118" t="s">
        <v>355</v>
      </c>
      <c r="B15" s="121">
        <v>15163.36</v>
      </c>
    </row>
    <row r="16" spans="1:2">
      <c r="A16" s="118" t="s">
        <v>356</v>
      </c>
      <c r="B16" s="121">
        <v>28886.76</v>
      </c>
    </row>
    <row r="17" spans="1:3">
      <c r="A17" s="118" t="s">
        <v>357</v>
      </c>
      <c r="B17" s="121">
        <v>35998.89</v>
      </c>
    </row>
    <row r="18" spans="1:3">
      <c r="A18" s="118" t="s">
        <v>358</v>
      </c>
      <c r="B18" s="121">
        <v>65899.87</v>
      </c>
    </row>
    <row r="19" spans="1:3">
      <c r="A19" s="118" t="s">
        <v>359</v>
      </c>
      <c r="B19" s="121">
        <v>37989.78</v>
      </c>
    </row>
    <row r="20" spans="1:3">
      <c r="A20" s="118" t="s">
        <v>360</v>
      </c>
      <c r="B20" s="121">
        <v>50586.26</v>
      </c>
    </row>
    <row r="21" spans="1:3">
      <c r="A21" s="118" t="s">
        <v>340</v>
      </c>
      <c r="B21" s="121">
        <v>7963.58</v>
      </c>
      <c r="C21" s="123"/>
    </row>
    <row r="22" spans="1:3">
      <c r="A22" s="118" t="s">
        <v>341</v>
      </c>
      <c r="B22" s="121">
        <v>901.54</v>
      </c>
      <c r="C22" s="123"/>
    </row>
    <row r="23" spans="1:3">
      <c r="A23" s="118" t="s">
        <v>361</v>
      </c>
      <c r="B23" s="121">
        <v>2003.42</v>
      </c>
    </row>
    <row r="24" spans="1:3">
      <c r="A24" s="118" t="s">
        <v>362</v>
      </c>
      <c r="B24" s="121">
        <v>3330.68</v>
      </c>
    </row>
    <row r="25" spans="1:3">
      <c r="A25" s="118" t="s">
        <v>363</v>
      </c>
      <c r="B25" s="121">
        <v>2354.0100000000002</v>
      </c>
    </row>
    <row r="26" spans="1:3">
      <c r="A26" s="118" t="s">
        <v>364</v>
      </c>
      <c r="B26" s="121">
        <v>6323.28</v>
      </c>
    </row>
    <row r="27" spans="1:3">
      <c r="A27" s="118" t="s">
        <v>365</v>
      </c>
      <c r="B27" s="121">
        <v>3568.59</v>
      </c>
    </row>
    <row r="28" spans="1:3">
      <c r="A28" s="118" t="s">
        <v>366</v>
      </c>
      <c r="B28" s="121">
        <v>4357.43</v>
      </c>
    </row>
    <row r="29" spans="1:3">
      <c r="A29" s="118" t="s">
        <v>367</v>
      </c>
      <c r="B29" s="121">
        <v>2241.3200000000002</v>
      </c>
    </row>
    <row r="30" spans="1:3">
      <c r="A30" s="118" t="s">
        <v>368</v>
      </c>
      <c r="B30" s="121">
        <v>1840.64</v>
      </c>
    </row>
    <row r="31" spans="1:3">
      <c r="A31" s="118" t="s">
        <v>369</v>
      </c>
      <c r="B31" s="121">
        <v>2754.7</v>
      </c>
    </row>
    <row r="32" spans="1:3">
      <c r="A32" s="118" t="s">
        <v>370</v>
      </c>
      <c r="B32" s="121">
        <v>3305.64</v>
      </c>
    </row>
    <row r="33" spans="1:2">
      <c r="A33" s="118" t="s">
        <v>371</v>
      </c>
      <c r="B33" s="121">
        <v>5258.97</v>
      </c>
    </row>
    <row r="34" spans="1:2">
      <c r="A34" s="118" t="s">
        <v>372</v>
      </c>
      <c r="B34" s="121">
        <v>3455.89</v>
      </c>
    </row>
    <row r="35" spans="1:2">
      <c r="A35" s="118" t="s">
        <v>373</v>
      </c>
      <c r="B35" s="121">
        <v>10017.08</v>
      </c>
    </row>
    <row r="36" spans="1:2">
      <c r="A36" s="118" t="s">
        <v>374</v>
      </c>
      <c r="B36" s="121">
        <v>3230.51</v>
      </c>
    </row>
    <row r="37" spans="1:2">
      <c r="A37" s="118" t="s">
        <v>375</v>
      </c>
      <c r="B37" s="121">
        <v>3305.64</v>
      </c>
    </row>
    <row r="38" spans="1:2">
      <c r="A38" s="118" t="s">
        <v>376</v>
      </c>
      <c r="B38" s="121">
        <v>4507.6899999999996</v>
      </c>
    </row>
    <row r="39" spans="1:2">
      <c r="A39" s="118" t="s">
        <v>377</v>
      </c>
      <c r="B39" s="121">
        <v>5609.57</v>
      </c>
    </row>
    <row r="40" spans="1:2">
      <c r="A40" s="118" t="s">
        <v>378</v>
      </c>
      <c r="B40" s="121">
        <v>8113.84</v>
      </c>
    </row>
    <row r="41" spans="1:2">
      <c r="A41" s="118" t="s">
        <v>379</v>
      </c>
      <c r="B41" s="121">
        <v>2854.87</v>
      </c>
    </row>
    <row r="42" spans="1:2">
      <c r="A42" s="118" t="s">
        <v>380</v>
      </c>
      <c r="B42" s="121">
        <v>2153.67</v>
      </c>
    </row>
    <row r="43" spans="1:2">
      <c r="A43" s="118" t="s">
        <v>381</v>
      </c>
      <c r="B43" s="121">
        <v>3042.69</v>
      </c>
    </row>
    <row r="44" spans="1:2">
      <c r="A44" s="118" t="s">
        <v>382</v>
      </c>
      <c r="B44" s="121">
        <v>3856.58</v>
      </c>
    </row>
    <row r="45" spans="1:2">
      <c r="A45" s="118" t="s">
        <v>383</v>
      </c>
      <c r="B45" s="121">
        <v>2955.04</v>
      </c>
    </row>
    <row r="46" spans="1:2">
      <c r="A46" s="118" t="s">
        <v>384</v>
      </c>
      <c r="B46" s="121">
        <v>1277.18</v>
      </c>
    </row>
    <row r="47" spans="1:2">
      <c r="A47" s="118" t="s">
        <v>385</v>
      </c>
      <c r="B47" s="121">
        <v>2779.74</v>
      </c>
    </row>
    <row r="48" spans="1:2">
      <c r="A48" s="118" t="s">
        <v>386</v>
      </c>
      <c r="B48" s="121">
        <v>3455.89</v>
      </c>
    </row>
    <row r="49" spans="1:2">
      <c r="A49" s="118" t="s">
        <v>387</v>
      </c>
      <c r="B49" s="121">
        <v>826.41</v>
      </c>
    </row>
    <row r="50" spans="1:2">
      <c r="A50" s="118" t="s">
        <v>388</v>
      </c>
      <c r="B50" s="121">
        <v>1077650.1100000001</v>
      </c>
    </row>
    <row r="51" spans="1:2" s="124" customFormat="1">
      <c r="A51" s="118" t="s">
        <v>242</v>
      </c>
      <c r="B51" s="170">
        <v>7976.1</v>
      </c>
    </row>
    <row r="52" spans="1:2" s="124" customFormat="1">
      <c r="A52" s="118" t="s">
        <v>243</v>
      </c>
      <c r="B52" s="170">
        <v>3030.17</v>
      </c>
    </row>
    <row r="53" spans="1:2">
      <c r="B53" s="121">
        <f>SUM(B2:B52)</f>
        <v>2477712.5399999996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topLeftCell="A22" workbookViewId="0">
      <selection activeCell="B52" sqref="B52"/>
    </sheetView>
  </sheetViews>
  <sheetFormatPr defaultRowHeight="12.75"/>
  <cols>
    <col min="1" max="1" width="43.28515625" style="119" bestFit="1" customWidth="1"/>
    <col min="2" max="2" width="40.5703125" style="121" bestFit="1" customWidth="1"/>
    <col min="3" max="16384" width="9.140625" style="119"/>
  </cols>
  <sheetData>
    <row r="1" spans="1:9">
      <c r="B1" s="120" t="s">
        <v>194</v>
      </c>
    </row>
    <row r="2" spans="1:9">
      <c r="A2" s="118" t="s">
        <v>342</v>
      </c>
      <c r="B2" s="121">
        <v>1166965.2</v>
      </c>
      <c r="D2" s="282" t="s">
        <v>427</v>
      </c>
      <c r="E2" s="282"/>
      <c r="F2" s="282"/>
      <c r="G2" s="282"/>
      <c r="H2" s="282"/>
      <c r="I2" s="282"/>
    </row>
    <row r="3" spans="1:9">
      <c r="A3" s="118" t="s">
        <v>343</v>
      </c>
      <c r="B3" s="121">
        <v>3189177.14</v>
      </c>
      <c r="D3" s="282"/>
      <c r="E3" s="282"/>
      <c r="F3" s="282"/>
      <c r="G3" s="282"/>
      <c r="H3" s="282"/>
      <c r="I3" s="282"/>
    </row>
    <row r="4" spans="1:9">
      <c r="A4" s="118" t="s">
        <v>344</v>
      </c>
      <c r="B4" s="121">
        <v>2963238.53</v>
      </c>
      <c r="D4" s="282"/>
      <c r="E4" s="282"/>
      <c r="F4" s="282"/>
      <c r="G4" s="282"/>
      <c r="H4" s="282"/>
      <c r="I4" s="282"/>
    </row>
    <row r="5" spans="1:9">
      <c r="A5" s="118" t="s">
        <v>345</v>
      </c>
      <c r="B5" s="121">
        <v>1564369.43</v>
      </c>
      <c r="D5" s="282"/>
      <c r="E5" s="282"/>
      <c r="F5" s="282"/>
      <c r="G5" s="282"/>
      <c r="H5" s="282"/>
      <c r="I5" s="282"/>
    </row>
    <row r="6" spans="1:9">
      <c r="A6" s="118" t="s">
        <v>346</v>
      </c>
      <c r="B6" s="121">
        <v>1630821.13</v>
      </c>
      <c r="D6" s="282"/>
      <c r="E6" s="282"/>
      <c r="F6" s="282"/>
      <c r="G6" s="282"/>
      <c r="H6" s="282"/>
      <c r="I6" s="282"/>
    </row>
    <row r="7" spans="1:9">
      <c r="A7" s="118" t="s">
        <v>347</v>
      </c>
      <c r="B7" s="121">
        <v>3116075.65</v>
      </c>
      <c r="D7" s="282"/>
      <c r="E7" s="282"/>
      <c r="F7" s="282"/>
      <c r="G7" s="282"/>
      <c r="H7" s="282"/>
      <c r="I7" s="282"/>
    </row>
    <row r="8" spans="1:9">
      <c r="A8" s="118" t="s">
        <v>348</v>
      </c>
      <c r="B8" s="121">
        <v>790354.54</v>
      </c>
      <c r="D8" s="282"/>
      <c r="E8" s="282"/>
      <c r="F8" s="282"/>
      <c r="G8" s="282"/>
      <c r="H8" s="282"/>
      <c r="I8" s="282"/>
    </row>
    <row r="9" spans="1:9">
      <c r="A9" s="118" t="s">
        <v>349</v>
      </c>
      <c r="B9" s="121">
        <v>276121.94</v>
      </c>
      <c r="D9" s="282"/>
      <c r="E9" s="282"/>
      <c r="F9" s="282"/>
      <c r="G9" s="282"/>
      <c r="H9" s="282"/>
      <c r="I9" s="282"/>
    </row>
    <row r="10" spans="1:9">
      <c r="A10" s="118" t="s">
        <v>350</v>
      </c>
      <c r="B10" s="121">
        <v>361015.1</v>
      </c>
      <c r="D10" s="282"/>
      <c r="E10" s="282"/>
      <c r="F10" s="282"/>
      <c r="G10" s="282"/>
      <c r="H10" s="282"/>
      <c r="I10" s="282"/>
    </row>
    <row r="11" spans="1:9">
      <c r="A11" s="118" t="s">
        <v>351</v>
      </c>
      <c r="B11" s="121">
        <v>278774.57</v>
      </c>
    </row>
    <row r="12" spans="1:9">
      <c r="A12" s="118" t="s">
        <v>352</v>
      </c>
      <c r="B12" s="121">
        <v>353814.44</v>
      </c>
    </row>
    <row r="13" spans="1:9">
      <c r="A13" s="118" t="s">
        <v>353</v>
      </c>
      <c r="B13" s="121">
        <v>318436.78000000003</v>
      </c>
    </row>
    <row r="14" spans="1:9">
      <c r="A14" s="118" t="s">
        <v>354</v>
      </c>
      <c r="B14" s="121">
        <v>440745.5</v>
      </c>
    </row>
    <row r="15" spans="1:9">
      <c r="A15" s="118" t="s">
        <v>355</v>
      </c>
      <c r="B15" s="121">
        <v>477368.11</v>
      </c>
    </row>
    <row r="16" spans="1:9">
      <c r="A16" s="118" t="s">
        <v>356</v>
      </c>
      <c r="B16" s="121">
        <v>722754.58</v>
      </c>
    </row>
    <row r="17" spans="1:4">
      <c r="A17" s="118" t="s">
        <v>357</v>
      </c>
      <c r="B17" s="121">
        <v>435779.36</v>
      </c>
    </row>
    <row r="18" spans="1:4">
      <c r="A18" s="118" t="s">
        <v>358</v>
      </c>
      <c r="B18" s="121">
        <v>619976.77</v>
      </c>
    </row>
    <row r="19" spans="1:4">
      <c r="A19" s="118" t="s">
        <v>359</v>
      </c>
      <c r="B19" s="121">
        <v>607568.26</v>
      </c>
    </row>
    <row r="20" spans="1:4">
      <c r="A20" s="118" t="s">
        <v>360</v>
      </c>
      <c r="B20" s="121">
        <v>584994.52</v>
      </c>
    </row>
    <row r="21" spans="1:4">
      <c r="A21" s="118" t="s">
        <v>340</v>
      </c>
      <c r="B21" s="122">
        <v>180990.38</v>
      </c>
      <c r="C21" s="123"/>
      <c r="D21" s="123"/>
    </row>
    <row r="22" spans="1:4">
      <c r="A22" s="118" t="s">
        <v>341</v>
      </c>
      <c r="B22" s="122">
        <v>12103.27</v>
      </c>
      <c r="C22" s="123"/>
      <c r="D22" s="123"/>
    </row>
    <row r="23" spans="1:4">
      <c r="A23" s="118" t="s">
        <v>361</v>
      </c>
      <c r="B23" s="121">
        <v>39168.730000000003</v>
      </c>
    </row>
    <row r="24" spans="1:4">
      <c r="A24" s="118" t="s">
        <v>362</v>
      </c>
      <c r="B24" s="121">
        <v>73191.3</v>
      </c>
    </row>
    <row r="25" spans="1:4">
      <c r="A25" s="118" t="s">
        <v>363</v>
      </c>
      <c r="B25" s="121">
        <v>24016.400000000001</v>
      </c>
    </row>
    <row r="26" spans="1:4">
      <c r="A26" s="118" t="s">
        <v>364</v>
      </c>
      <c r="B26" s="121">
        <v>47530.74</v>
      </c>
    </row>
    <row r="27" spans="1:4">
      <c r="A27" s="118" t="s">
        <v>365</v>
      </c>
      <c r="B27" s="121">
        <v>24319.59</v>
      </c>
    </row>
    <row r="28" spans="1:4">
      <c r="A28" s="118" t="s">
        <v>366</v>
      </c>
      <c r="B28" s="121">
        <v>68878.44</v>
      </c>
    </row>
    <row r="29" spans="1:4">
      <c r="A29" s="118" t="s">
        <v>367</v>
      </c>
      <c r="B29" s="121">
        <v>45835.07</v>
      </c>
    </row>
    <row r="30" spans="1:4">
      <c r="A30" s="118" t="s">
        <v>368</v>
      </c>
      <c r="B30" s="121">
        <v>25630.69</v>
      </c>
    </row>
    <row r="31" spans="1:4">
      <c r="A31" s="118" t="s">
        <v>369</v>
      </c>
      <c r="B31" s="121">
        <v>44114.58</v>
      </c>
    </row>
    <row r="32" spans="1:4">
      <c r="A32" s="118" t="s">
        <v>370</v>
      </c>
      <c r="B32" s="121">
        <v>40902.92</v>
      </c>
    </row>
    <row r="33" spans="1:2">
      <c r="A33" s="118" t="s">
        <v>371</v>
      </c>
      <c r="B33" s="121">
        <v>35281.24</v>
      </c>
    </row>
    <row r="34" spans="1:2">
      <c r="A34" s="118" t="s">
        <v>372</v>
      </c>
      <c r="B34" s="121">
        <v>72505.429999999993</v>
      </c>
    </row>
    <row r="35" spans="1:2">
      <c r="A35" s="118" t="s">
        <v>373</v>
      </c>
      <c r="B35" s="121">
        <v>101338.74</v>
      </c>
    </row>
    <row r="36" spans="1:2">
      <c r="A36" s="118" t="s">
        <v>374</v>
      </c>
      <c r="B36" s="121">
        <v>48221.82</v>
      </c>
    </row>
    <row r="37" spans="1:2">
      <c r="A37" s="118" t="s">
        <v>375</v>
      </c>
      <c r="B37" s="121">
        <v>24328.81</v>
      </c>
    </row>
    <row r="38" spans="1:2">
      <c r="A38" s="118" t="s">
        <v>376</v>
      </c>
      <c r="B38" s="121">
        <v>25946.21</v>
      </c>
    </row>
    <row r="39" spans="1:2">
      <c r="A39" s="118" t="s">
        <v>377</v>
      </c>
      <c r="B39" s="121">
        <v>77132.34</v>
      </c>
    </row>
    <row r="40" spans="1:2">
      <c r="A40" s="118" t="s">
        <v>378</v>
      </c>
      <c r="B40" s="121">
        <v>76153.47</v>
      </c>
    </row>
    <row r="41" spans="1:2">
      <c r="A41" s="118" t="s">
        <v>379</v>
      </c>
      <c r="B41" s="121">
        <v>67595.33</v>
      </c>
    </row>
    <row r="42" spans="1:2">
      <c r="A42" s="118" t="s">
        <v>380</v>
      </c>
      <c r="B42" s="121">
        <v>77113.460000000006</v>
      </c>
    </row>
    <row r="43" spans="1:2">
      <c r="A43" s="118" t="s">
        <v>381</v>
      </c>
      <c r="B43" s="121">
        <v>34743.699999999997</v>
      </c>
    </row>
    <row r="44" spans="1:2">
      <c r="A44" s="118" t="s">
        <v>382</v>
      </c>
      <c r="B44" s="121">
        <v>44931.25</v>
      </c>
    </row>
    <row r="45" spans="1:2">
      <c r="A45" s="118" t="s">
        <v>383</v>
      </c>
      <c r="B45" s="121">
        <v>38798.339999999997</v>
      </c>
    </row>
    <row r="46" spans="1:2">
      <c r="A46" s="118" t="s">
        <v>384</v>
      </c>
      <c r="B46" s="121">
        <v>44179.08</v>
      </c>
    </row>
    <row r="47" spans="1:2">
      <c r="A47" s="118" t="s">
        <v>385</v>
      </c>
      <c r="B47" s="121">
        <v>21384.65</v>
      </c>
    </row>
    <row r="48" spans="1:2">
      <c r="A48" s="118" t="s">
        <v>386</v>
      </c>
      <c r="B48" s="121">
        <v>67755.37</v>
      </c>
    </row>
    <row r="49" spans="1:2">
      <c r="A49" s="118" t="s">
        <v>387</v>
      </c>
      <c r="B49" s="121">
        <v>26718.87</v>
      </c>
    </row>
    <row r="50" spans="1:2">
      <c r="A50" s="118" t="s">
        <v>388</v>
      </c>
      <c r="B50" s="121">
        <v>16589498.25</v>
      </c>
    </row>
    <row r="51" spans="1:2" s="124" customFormat="1">
      <c r="A51" s="118" t="s">
        <v>242</v>
      </c>
      <c r="B51" s="122">
        <v>312994.23</v>
      </c>
    </row>
    <row r="52" spans="1:2" s="124" customFormat="1">
      <c r="A52" s="118" t="s">
        <v>243</v>
      </c>
      <c r="B52" s="122">
        <v>76354.73</v>
      </c>
    </row>
    <row r="53" spans="1:2">
      <c r="B53" s="121">
        <f>SUM(B2:B52)</f>
        <v>38388008.979999982</v>
      </c>
    </row>
  </sheetData>
  <mergeCells count="1">
    <mergeCell ref="D2:I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Journal Entries</vt:lpstr>
      <vt:lpstr>75 Note EGOP</vt:lpstr>
      <vt:lpstr>75 Note TNP</vt:lpstr>
      <vt:lpstr>75 Note TN Paygo - CU's 162-171</vt:lpstr>
      <vt:lpstr>EGOP Valuation Results</vt:lpstr>
      <vt:lpstr>TNP Valuation Results</vt:lpstr>
      <vt:lpstr>PPA Information</vt:lpstr>
      <vt:lpstr>On-Behalf Information</vt:lpstr>
      <vt:lpstr>Payment Subsequent Information</vt:lpstr>
    </vt:vector>
  </TitlesOfParts>
  <Company>State of Tennessee: Finance &amp;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2018-08-24T18:40:54Z</dcterms:created>
  <dcterms:modified xsi:type="dcterms:W3CDTF">2018-10-11T22:31:49Z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