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480" yWindow="390" windowWidth="18450" windowHeight="5865" tabRatio="737"/>
  </bookViews>
  <sheets>
    <sheet name="Instructions" sheetId="6" r:id="rId1"/>
    <sheet name="Definitions" sheetId="16" r:id="rId2"/>
    <sheet name="1. Reinvestment Opportunity" sheetId="5" r:id="rId3"/>
    <sheet name="2. Effectiveness Steps" sheetId="7" r:id="rId4"/>
    <sheet name="3. Effectiveness Bands" sheetId="1" r:id="rId5"/>
    <sheet name="4. Roles" sheetId="4" r:id="rId6"/>
    <sheet name="5. Summary" sheetId="8" r:id="rId7"/>
    <sheet name="State Salary Schedule" sheetId="15" state="hidden" r:id="rId8"/>
    <sheet name="District Data" sheetId="9" state="hidden" r:id="rId9"/>
    <sheet name="BA" sheetId="10" state="hidden" r:id="rId10"/>
    <sheet name="MA" sheetId="11" state="hidden" r:id="rId11"/>
    <sheet name="MA+" sheetId="12" state="hidden" r:id="rId12"/>
    <sheet name="EDS" sheetId="13" state="hidden" r:id="rId13"/>
    <sheet name="PhD" sheetId="14" state="hidden" r:id="rId14"/>
  </sheets>
  <definedNames>
    <definedName name="_xlnm._FilterDatabase" localSheetId="8" hidden="1">'District Data'!$A$1:$G$1</definedName>
  </definedNames>
  <calcPr calcId="145621"/>
</workbook>
</file>

<file path=xl/calcChain.xml><?xml version="1.0" encoding="utf-8"?>
<calcChain xmlns="http://schemas.openxmlformats.org/spreadsheetml/2006/main">
  <c r="E6" i="5" l="1"/>
  <c r="D6" i="1" l="1"/>
  <c r="I15" i="5"/>
  <c r="C8" i="7" l="1"/>
  <c r="C11" i="7"/>
  <c r="C10" i="7"/>
  <c r="C9" i="7"/>
  <c r="C7" i="7"/>
  <c r="L20" i="1" l="1"/>
  <c r="M29" i="5"/>
  <c r="M16" i="5"/>
  <c r="L27" i="5"/>
  <c r="L17" i="5"/>
  <c r="M37" i="5"/>
  <c r="K42" i="5"/>
  <c r="K17" i="5"/>
  <c r="I28" i="5"/>
  <c r="I38" i="5"/>
  <c r="L13" i="5"/>
  <c r="M30" i="5"/>
  <c r="K19" i="5"/>
  <c r="L39" i="5"/>
  <c r="L29" i="5"/>
  <c r="J30" i="5"/>
  <c r="J37" i="5"/>
  <c r="K41" i="5"/>
  <c r="I18" i="5"/>
  <c r="L25" i="5"/>
  <c r="K27" i="5"/>
  <c r="M20" i="5"/>
  <c r="K21" i="5"/>
  <c r="K37" i="5"/>
  <c r="K12" i="5"/>
  <c r="K31" i="5"/>
  <c r="L19" i="5"/>
  <c r="J19" i="5"/>
  <c r="I31" i="5"/>
  <c r="L32" i="5"/>
  <c r="M40" i="5"/>
  <c r="K35" i="5"/>
  <c r="L12" i="5"/>
  <c r="I27" i="5"/>
  <c r="I33" i="5"/>
  <c r="K32" i="5"/>
  <c r="M13" i="5"/>
  <c r="M34" i="5"/>
  <c r="I30" i="5"/>
  <c r="I21" i="5"/>
  <c r="J20" i="5"/>
  <c r="J42" i="5"/>
  <c r="M31" i="5"/>
  <c r="I26" i="5"/>
  <c r="M17" i="5"/>
  <c r="J33" i="5"/>
  <c r="I36" i="5"/>
  <c r="J12" i="5"/>
  <c r="J22" i="5"/>
  <c r="J41" i="5"/>
  <c r="K13" i="5"/>
  <c r="M22" i="5"/>
  <c r="K15" i="5"/>
  <c r="L16" i="5"/>
  <c r="K23" i="5"/>
  <c r="M19" i="5"/>
  <c r="I22" i="5"/>
  <c r="K22" i="5"/>
  <c r="J13" i="5"/>
  <c r="J16" i="5"/>
  <c r="K25" i="5"/>
  <c r="J18" i="5"/>
  <c r="I37" i="5"/>
  <c r="I13" i="5"/>
  <c r="L21" i="5"/>
  <c r="L24" i="5"/>
  <c r="L38" i="5"/>
  <c r="I41" i="5"/>
  <c r="I19" i="5"/>
  <c r="J26" i="5"/>
  <c r="M32" i="5"/>
  <c r="I12" i="5"/>
  <c r="L35" i="5"/>
  <c r="M42" i="5"/>
  <c r="M12" i="5"/>
  <c r="I40" i="5"/>
  <c r="J39" i="5"/>
  <c r="J27" i="5"/>
  <c r="J14" i="5"/>
  <c r="M26" i="5"/>
  <c r="M23" i="5"/>
  <c r="J28" i="5"/>
  <c r="M21" i="5"/>
  <c r="K29" i="5"/>
  <c r="I42" i="5"/>
  <c r="L41" i="5"/>
  <c r="L33" i="5"/>
  <c r="K20" i="5"/>
  <c r="M35" i="5"/>
  <c r="L40" i="5"/>
  <c r="L23" i="5"/>
  <c r="M38" i="5"/>
  <c r="K14" i="5"/>
  <c r="M18" i="5"/>
  <c r="I29" i="5"/>
  <c r="L22" i="5"/>
  <c r="I20" i="5"/>
  <c r="I17" i="5"/>
  <c r="K36" i="5"/>
  <c r="I34" i="5"/>
  <c r="J38" i="5"/>
  <c r="M36" i="5"/>
  <c r="L15" i="5"/>
  <c r="M27" i="5"/>
  <c r="J31" i="5"/>
  <c r="K33" i="5"/>
  <c r="J32" i="5"/>
  <c r="I16" i="5"/>
  <c r="I23" i="5"/>
  <c r="J35" i="5"/>
  <c r="I25" i="5"/>
  <c r="M41" i="5"/>
  <c r="K39" i="5"/>
  <c r="J24" i="5"/>
  <c r="K34" i="5"/>
  <c r="K26" i="5"/>
  <c r="J36" i="5"/>
  <c r="K38" i="5"/>
  <c r="L37" i="5"/>
  <c r="J29" i="5"/>
  <c r="L26" i="5"/>
  <c r="I39" i="5"/>
  <c r="M39" i="5"/>
  <c r="L18" i="5"/>
  <c r="L36" i="5"/>
  <c r="J17" i="5"/>
  <c r="L20" i="5"/>
  <c r="J21" i="5"/>
  <c r="M28" i="5"/>
  <c r="J25" i="5"/>
  <c r="I35" i="5"/>
  <c r="J15" i="5"/>
  <c r="J23" i="5"/>
  <c r="J34" i="5"/>
  <c r="L14" i="5"/>
  <c r="K16" i="5"/>
  <c r="M15" i="5"/>
  <c r="L34" i="5"/>
  <c r="M25" i="5"/>
  <c r="I14" i="5"/>
  <c r="I32" i="5"/>
  <c r="K28" i="5"/>
  <c r="K18" i="5"/>
  <c r="K30" i="5"/>
  <c r="I24" i="5"/>
  <c r="K40" i="5"/>
  <c r="L30" i="5"/>
  <c r="J40" i="5"/>
  <c r="L31" i="5"/>
  <c r="L42" i="5"/>
  <c r="M14" i="5"/>
  <c r="L28" i="5"/>
  <c r="K24" i="5"/>
  <c r="M33" i="5"/>
  <c r="M24" i="5"/>
  <c r="X39" i="5" l="1"/>
  <c r="X34" i="5"/>
  <c r="Y39" i="5"/>
  <c r="U21" i="5"/>
  <c r="V22" i="5"/>
  <c r="Y32" i="5"/>
  <c r="W33" i="5"/>
  <c r="V41" i="5"/>
  <c r="W39" i="5"/>
  <c r="Y22" i="5"/>
  <c r="W24" i="5"/>
  <c r="U18" i="5"/>
  <c r="X25" i="5"/>
  <c r="W16" i="5"/>
  <c r="V33" i="5"/>
  <c r="X21" i="5"/>
  <c r="V37" i="5"/>
  <c r="X28" i="5"/>
  <c r="X15" i="5"/>
  <c r="V31" i="5"/>
  <c r="X37" i="5"/>
  <c r="V14" i="5"/>
  <c r="U39" i="5"/>
  <c r="X22" i="5"/>
  <c r="V34" i="5"/>
  <c r="W20" i="5"/>
  <c r="Y15" i="5"/>
  <c r="V29" i="5"/>
  <c r="W34" i="5"/>
  <c r="Y30" i="5"/>
  <c r="Y38" i="5"/>
  <c r="V21" i="5"/>
  <c r="U19" i="5"/>
  <c r="X41" i="5"/>
  <c r="X19" i="5"/>
  <c r="X30" i="5"/>
  <c r="W25" i="5"/>
  <c r="W13" i="5"/>
  <c r="W40" i="5"/>
  <c r="Y35" i="5"/>
  <c r="Y20" i="5"/>
  <c r="V40" i="5"/>
  <c r="V19" i="5"/>
  <c r="V17" i="5"/>
  <c r="Y26" i="5"/>
  <c r="W27" i="5"/>
  <c r="X38" i="5"/>
  <c r="V27" i="5"/>
  <c r="W21" i="5"/>
  <c r="W19" i="5"/>
  <c r="U40" i="5"/>
  <c r="Y21" i="5"/>
  <c r="U32" i="5"/>
  <c r="U23" i="5"/>
  <c r="U27" i="5"/>
  <c r="X36" i="5"/>
  <c r="W35" i="5"/>
  <c r="X35" i="5"/>
  <c r="X27" i="5"/>
  <c r="X20" i="5"/>
  <c r="U28" i="5"/>
  <c r="V35" i="5"/>
  <c r="Y40" i="5"/>
  <c r="V32" i="5"/>
  <c r="X31" i="5"/>
  <c r="Y29" i="5"/>
  <c r="V38" i="5"/>
  <c r="Y18" i="5"/>
  <c r="V23" i="5"/>
  <c r="U36" i="5"/>
  <c r="U15" i="5"/>
  <c r="Y25" i="5"/>
  <c r="V15" i="5"/>
  <c r="X12" i="5"/>
  <c r="X26" i="5"/>
  <c r="W41" i="5"/>
  <c r="W28" i="5"/>
  <c r="X18" i="5"/>
  <c r="W36" i="5"/>
  <c r="U24" i="5"/>
  <c r="Y13" i="5"/>
  <c r="U37" i="5"/>
  <c r="Y23" i="5"/>
  <c r="U34" i="5"/>
  <c r="W22" i="5"/>
  <c r="U13" i="5"/>
  <c r="U14" i="5"/>
  <c r="Y19" i="5"/>
  <c r="Y28" i="5"/>
  <c r="U20" i="5"/>
  <c r="V20" i="5"/>
  <c r="Y24" i="5"/>
  <c r="U22" i="5"/>
  <c r="V26" i="5"/>
  <c r="V18" i="5"/>
  <c r="X17" i="5"/>
  <c r="V16" i="5"/>
  <c r="U38" i="5"/>
  <c r="U17" i="5"/>
  <c r="Y37" i="5"/>
  <c r="V36" i="5"/>
  <c r="X16" i="5"/>
  <c r="Y17" i="5"/>
  <c r="X29" i="5"/>
  <c r="W15" i="5"/>
  <c r="W12" i="5"/>
  <c r="Y14" i="5"/>
  <c r="X14" i="5"/>
  <c r="W30" i="5"/>
  <c r="W17" i="5"/>
  <c r="V39" i="5"/>
  <c r="X13" i="5"/>
  <c r="X32" i="5"/>
  <c r="U25" i="5"/>
  <c r="Y31" i="5"/>
  <c r="U26" i="5"/>
  <c r="U35" i="5"/>
  <c r="W29" i="5"/>
  <c r="V30" i="5"/>
  <c r="W37" i="5"/>
  <c r="U16" i="5"/>
  <c r="Y27" i="5"/>
  <c r="Y34" i="5"/>
  <c r="U12" i="5"/>
  <c r="Y12" i="5"/>
  <c r="Y16" i="5"/>
  <c r="U29" i="5"/>
  <c r="B46" i="5"/>
  <c r="C10" i="1"/>
  <c r="U30" i="5"/>
  <c r="X24" i="5"/>
  <c r="W23" i="5"/>
  <c r="W38" i="5"/>
  <c r="U31" i="5"/>
  <c r="W31" i="5"/>
  <c r="V13" i="5"/>
  <c r="V12" i="5"/>
  <c r="X33" i="5"/>
  <c r="U33" i="5"/>
  <c r="Y36" i="5"/>
  <c r="V25" i="5"/>
  <c r="W32" i="5"/>
  <c r="V28" i="5"/>
  <c r="U41" i="5"/>
  <c r="W14" i="5"/>
  <c r="Y33" i="5"/>
  <c r="W18" i="5"/>
  <c r="V24" i="5"/>
  <c r="Y41" i="5"/>
  <c r="X40" i="5"/>
  <c r="X23" i="5"/>
  <c r="W26" i="5"/>
  <c r="F9" i="4"/>
  <c r="F10" i="4"/>
  <c r="F8" i="4"/>
  <c r="B51" i="5" l="1"/>
  <c r="B54" i="5" s="1"/>
  <c r="E16" i="1"/>
  <c r="E17" i="1"/>
  <c r="E15" i="1"/>
  <c r="E13" i="1"/>
  <c r="E12" i="1"/>
  <c r="E11" i="1"/>
  <c r="E10" i="1"/>
  <c r="E14" i="1"/>
  <c r="C12" i="7"/>
  <c r="E15" i="4" l="1"/>
  <c r="F26" i="7"/>
  <c r="D25" i="1"/>
  <c r="N18" i="5"/>
  <c r="N17" i="5"/>
  <c r="N16" i="5"/>
  <c r="N15" i="5"/>
  <c r="N14" i="5"/>
  <c r="N13" i="5"/>
  <c r="N12" i="5"/>
  <c r="S12" i="5" s="1"/>
  <c r="O13" i="5" l="1"/>
  <c r="R17" i="5"/>
  <c r="O17" i="5"/>
  <c r="S14" i="5"/>
  <c r="O14" i="5"/>
  <c r="P15" i="5"/>
  <c r="O15" i="5"/>
  <c r="S18" i="5"/>
  <c r="O18" i="5"/>
  <c r="S16" i="5"/>
  <c r="O16" i="5"/>
  <c r="R13" i="5"/>
  <c r="N19" i="5"/>
  <c r="P12" i="5"/>
  <c r="Q17" i="5"/>
  <c r="R12" i="5"/>
  <c r="Q18" i="5"/>
  <c r="R18" i="5"/>
  <c r="P14" i="5"/>
  <c r="Q14" i="5"/>
  <c r="R14" i="5"/>
  <c r="P18" i="5"/>
  <c r="P16" i="5"/>
  <c r="Q13" i="5"/>
  <c r="R16" i="5"/>
  <c r="S15" i="5"/>
  <c r="S13" i="5"/>
  <c r="Q15" i="5"/>
  <c r="S17" i="5"/>
  <c r="Q12" i="5"/>
  <c r="P13" i="5"/>
  <c r="R15" i="5"/>
  <c r="Q16" i="5"/>
  <c r="P17" i="5"/>
  <c r="P19" i="5" l="1"/>
  <c r="O19" i="5"/>
  <c r="Q19" i="5"/>
  <c r="S19" i="5"/>
  <c r="R19" i="5"/>
  <c r="N20" i="5"/>
  <c r="O20" i="5" s="1"/>
  <c r="N21" i="5" l="1"/>
  <c r="O21" i="5" s="1"/>
  <c r="S20" i="5"/>
  <c r="P20" i="5"/>
  <c r="Q20" i="5"/>
  <c r="R20" i="5"/>
  <c r="N22" i="5" l="1"/>
  <c r="O22" i="5" s="1"/>
  <c r="R21" i="5"/>
  <c r="S21" i="5"/>
  <c r="Q21" i="5"/>
  <c r="P21" i="5"/>
  <c r="E13" i="4"/>
  <c r="N23" i="5" l="1"/>
  <c r="O23" i="5" s="1"/>
  <c r="S22" i="5"/>
  <c r="R22" i="5"/>
  <c r="P22" i="5"/>
  <c r="Q22" i="5"/>
  <c r="F17" i="1"/>
  <c r="F16" i="1"/>
  <c r="F15" i="1"/>
  <c r="F14" i="1"/>
  <c r="F13" i="1"/>
  <c r="F12" i="1"/>
  <c r="F11" i="1"/>
  <c r="F10" i="1"/>
  <c r="D18" i="1"/>
  <c r="N24" i="5" l="1"/>
  <c r="O24" i="5" s="1"/>
  <c r="P23" i="5"/>
  <c r="S23" i="5"/>
  <c r="Q23" i="5"/>
  <c r="R23" i="5"/>
  <c r="D23" i="1"/>
  <c r="N25" i="5" l="1"/>
  <c r="O25" i="5" s="1"/>
  <c r="S24" i="5"/>
  <c r="Q24" i="5"/>
  <c r="R24" i="5"/>
  <c r="P24" i="5"/>
  <c r="N26" i="5" l="1"/>
  <c r="O26" i="5" s="1"/>
  <c r="R25" i="5"/>
  <c r="Q25" i="5"/>
  <c r="S25" i="5"/>
  <c r="P25" i="5"/>
  <c r="N27" i="5" l="1"/>
  <c r="O27" i="5" s="1"/>
  <c r="S26" i="5"/>
  <c r="Q26" i="5"/>
  <c r="R26" i="5"/>
  <c r="P26" i="5"/>
  <c r="N28" i="5" l="1"/>
  <c r="O28" i="5" s="1"/>
  <c r="P27" i="5"/>
  <c r="S27" i="5"/>
  <c r="Q27" i="5"/>
  <c r="R27" i="5"/>
  <c r="N29" i="5" l="1"/>
  <c r="O29" i="5" s="1"/>
  <c r="S28" i="5"/>
  <c r="Q28" i="5"/>
  <c r="P28" i="5"/>
  <c r="R28" i="5"/>
  <c r="N30" i="5" l="1"/>
  <c r="O30" i="5" s="1"/>
  <c r="R29" i="5"/>
  <c r="P29" i="5"/>
  <c r="S29" i="5"/>
  <c r="Q29" i="5"/>
  <c r="N31" i="5" l="1"/>
  <c r="O31" i="5" s="1"/>
  <c r="S30" i="5"/>
  <c r="P30" i="5"/>
  <c r="R30" i="5"/>
  <c r="Q30" i="5"/>
  <c r="N32" i="5" l="1"/>
  <c r="O32" i="5" s="1"/>
  <c r="P31" i="5"/>
  <c r="S31" i="5"/>
  <c r="R31" i="5"/>
  <c r="Q31" i="5"/>
  <c r="N33" i="5" l="1"/>
  <c r="O33" i="5" s="1"/>
  <c r="S32" i="5"/>
  <c r="Q32" i="5"/>
  <c r="P32" i="5"/>
  <c r="R32" i="5"/>
  <c r="N34" i="5" l="1"/>
  <c r="O34" i="5" s="1"/>
  <c r="R33" i="5"/>
  <c r="Q33" i="5"/>
  <c r="P33" i="5"/>
  <c r="S33" i="5"/>
  <c r="N35" i="5" l="1"/>
  <c r="O35" i="5" s="1"/>
  <c r="P34" i="5"/>
  <c r="R34" i="5"/>
  <c r="Q34" i="5"/>
  <c r="S34" i="5"/>
  <c r="N36" i="5" l="1"/>
  <c r="O36" i="5" s="1"/>
  <c r="P35" i="5"/>
  <c r="R35" i="5"/>
  <c r="S35" i="5"/>
  <c r="Q35" i="5"/>
  <c r="N37" i="5" l="1"/>
  <c r="O37" i="5" s="1"/>
  <c r="Q36" i="5"/>
  <c r="R36" i="5"/>
  <c r="S36" i="5"/>
  <c r="P36" i="5"/>
  <c r="N38" i="5" l="1"/>
  <c r="O38" i="5" s="1"/>
  <c r="S37" i="5"/>
  <c r="P37" i="5"/>
  <c r="Q37" i="5"/>
  <c r="R37" i="5"/>
  <c r="N39" i="5" l="1"/>
  <c r="O39" i="5" s="1"/>
  <c r="P38" i="5"/>
  <c r="R38" i="5"/>
  <c r="S38" i="5"/>
  <c r="Q38" i="5"/>
  <c r="N40" i="5" l="1"/>
  <c r="O40" i="5" s="1"/>
  <c r="S39" i="5"/>
  <c r="P39" i="5"/>
  <c r="R39" i="5"/>
  <c r="Q39" i="5"/>
  <c r="N41" i="5" l="1"/>
  <c r="O41" i="5" s="1"/>
  <c r="Q40" i="5"/>
  <c r="S40" i="5"/>
  <c r="R40" i="5"/>
  <c r="P40" i="5"/>
  <c r="N42" i="5" l="1"/>
  <c r="S41" i="5"/>
  <c r="P41" i="5"/>
  <c r="R41" i="5"/>
  <c r="Q41" i="5"/>
  <c r="B47" i="5" l="1"/>
  <c r="O42" i="5"/>
  <c r="P42" i="5"/>
  <c r="S42" i="5"/>
  <c r="Q42" i="5"/>
  <c r="R42" i="5"/>
  <c r="D14" i="7" l="1"/>
  <c r="E22" i="7" s="1"/>
  <c r="B48" i="5"/>
  <c r="E20" i="7" l="1"/>
  <c r="E23" i="7" s="1"/>
  <c r="B49" i="5"/>
  <c r="B56" i="5" s="1"/>
  <c r="C51" i="5" l="1"/>
  <c r="F23" i="7"/>
  <c r="C47" i="5"/>
  <c r="C48" i="5"/>
  <c r="B52" i="5"/>
  <c r="C46" i="5"/>
  <c r="D26" i="1" l="1"/>
  <c r="F27" i="7"/>
  <c r="E17" i="4"/>
  <c r="B24" i="1"/>
  <c r="C52" i="5"/>
  <c r="C49" i="5"/>
</calcChain>
</file>

<file path=xl/comments1.xml><?xml version="1.0" encoding="utf-8"?>
<comments xmlns="http://schemas.openxmlformats.org/spreadsheetml/2006/main">
  <authors>
    <author>David Bloom</author>
    <author>Betty Hsu</author>
  </authors>
  <commentList>
    <comment ref="C10" authorId="0">
      <text>
        <r>
          <rPr>
            <b/>
            <sz val="9"/>
            <color indexed="81"/>
            <rFont val="Tahoma"/>
            <family val="2"/>
          </rPr>
          <t>David Bloom:</t>
        </r>
        <r>
          <rPr>
            <sz val="9"/>
            <color indexed="81"/>
            <rFont val="Tahoma"/>
            <family val="2"/>
          </rPr>
          <t xml:space="preserve">
Derived from Tab 1.</t>
        </r>
      </text>
    </comment>
    <comment ref="E10" authorId="1">
      <text>
        <r>
          <rPr>
            <b/>
            <sz val="9"/>
            <color indexed="81"/>
            <rFont val="Tahoma"/>
            <family val="2"/>
          </rPr>
          <t>ERS: Cost of base salary for every teacher</t>
        </r>
      </text>
    </comment>
    <comment ref="J10" authorId="0">
      <text>
        <r>
          <rPr>
            <b/>
            <sz val="9"/>
            <color indexed="81"/>
            <rFont val="Tahoma"/>
            <family val="2"/>
          </rPr>
          <t>David Bloom:</t>
        </r>
        <r>
          <rPr>
            <sz val="9"/>
            <color indexed="81"/>
            <rFont val="Tahoma"/>
            <family val="2"/>
          </rPr>
          <t xml:space="preserve">
Derived from Tab 1.</t>
        </r>
      </text>
    </comment>
    <comment ref="L10" authorId="1">
      <text>
        <r>
          <rPr>
            <b/>
            <sz val="9"/>
            <color indexed="81"/>
            <rFont val="Tahoma"/>
            <family val="2"/>
          </rPr>
          <t>ERS: Cost of base salary for every teacher</t>
        </r>
      </text>
    </comment>
    <comment ref="E11" authorId="1">
      <text>
        <r>
          <rPr>
            <b/>
            <sz val="9"/>
            <color indexed="81"/>
            <rFont val="Tahoma"/>
            <family val="2"/>
          </rPr>
          <t>ERS: Cost of CL2 for all teachers at CL2 and above</t>
        </r>
        <r>
          <rPr>
            <sz val="9"/>
            <color indexed="81"/>
            <rFont val="Tahoma"/>
            <family val="2"/>
          </rPr>
          <t xml:space="preserve">
</t>
        </r>
      </text>
    </comment>
    <comment ref="L11" authorId="1">
      <text>
        <r>
          <rPr>
            <b/>
            <sz val="9"/>
            <color indexed="81"/>
            <rFont val="Tahoma"/>
            <family val="2"/>
          </rPr>
          <t>ERS: Cost of CL2 for all teachers at CL2 and above</t>
        </r>
        <r>
          <rPr>
            <sz val="9"/>
            <color indexed="81"/>
            <rFont val="Tahoma"/>
            <family val="2"/>
          </rPr>
          <t xml:space="preserve">
</t>
        </r>
      </text>
    </comment>
    <comment ref="E12" authorId="1">
      <text>
        <r>
          <rPr>
            <b/>
            <sz val="9"/>
            <color indexed="81"/>
            <rFont val="Tahoma"/>
            <family val="2"/>
          </rPr>
          <t>ERS: Cost of CL2 for all teachers at CL2 and above</t>
        </r>
        <r>
          <rPr>
            <sz val="9"/>
            <color indexed="81"/>
            <rFont val="Tahoma"/>
            <family val="2"/>
          </rPr>
          <t xml:space="preserve">
</t>
        </r>
      </text>
    </comment>
    <comment ref="L12" authorId="1">
      <text>
        <r>
          <rPr>
            <b/>
            <sz val="9"/>
            <color indexed="81"/>
            <rFont val="Tahoma"/>
            <family val="2"/>
          </rPr>
          <t>ERS: Cost of CL2 for all teachers at CL2 and above</t>
        </r>
        <r>
          <rPr>
            <sz val="9"/>
            <color indexed="81"/>
            <rFont val="Tahoma"/>
            <family val="2"/>
          </rPr>
          <t xml:space="preserve">
</t>
        </r>
      </text>
    </comment>
    <comment ref="E13" authorId="1">
      <text>
        <r>
          <rPr>
            <b/>
            <sz val="9"/>
            <color indexed="81"/>
            <rFont val="Tahoma"/>
            <family val="2"/>
          </rPr>
          <t>ERS: Cost of CL2 for all teachers at CL2 and above</t>
        </r>
        <r>
          <rPr>
            <sz val="9"/>
            <color indexed="81"/>
            <rFont val="Tahoma"/>
            <family val="2"/>
          </rPr>
          <t xml:space="preserve">
</t>
        </r>
      </text>
    </comment>
    <comment ref="L13" authorId="1">
      <text>
        <r>
          <rPr>
            <b/>
            <sz val="9"/>
            <color indexed="81"/>
            <rFont val="Tahoma"/>
            <family val="2"/>
          </rPr>
          <t>ERS: Cost of CL2 for all teachers at CL2 and above</t>
        </r>
        <r>
          <rPr>
            <sz val="9"/>
            <color indexed="81"/>
            <rFont val="Tahoma"/>
            <family val="2"/>
          </rPr>
          <t xml:space="preserve">
</t>
        </r>
      </text>
    </comment>
    <comment ref="E14" authorId="1">
      <text>
        <r>
          <rPr>
            <b/>
            <sz val="9"/>
            <color indexed="81"/>
            <rFont val="Tahoma"/>
            <family val="2"/>
          </rPr>
          <t>ERS: Cost of CL2 for all teachers at CL2 and above</t>
        </r>
        <r>
          <rPr>
            <sz val="9"/>
            <color indexed="81"/>
            <rFont val="Tahoma"/>
            <family val="2"/>
          </rPr>
          <t xml:space="preserve">
</t>
        </r>
      </text>
    </comment>
    <comment ref="L14" authorId="1">
      <text>
        <r>
          <rPr>
            <b/>
            <sz val="9"/>
            <color indexed="81"/>
            <rFont val="Tahoma"/>
            <family val="2"/>
          </rPr>
          <t>ERS: Cost of CL2 for all teachers at CL2 and above</t>
        </r>
        <r>
          <rPr>
            <sz val="9"/>
            <color indexed="81"/>
            <rFont val="Tahoma"/>
            <family val="2"/>
          </rPr>
          <t xml:space="preserve">
</t>
        </r>
      </text>
    </comment>
    <comment ref="E15" authorId="1">
      <text>
        <r>
          <rPr>
            <b/>
            <sz val="9"/>
            <color indexed="81"/>
            <rFont val="Tahoma"/>
            <family val="2"/>
          </rPr>
          <t>ERS: Cost of CL2 for all teachers at CL2 and above</t>
        </r>
        <r>
          <rPr>
            <sz val="9"/>
            <color indexed="81"/>
            <rFont val="Tahoma"/>
            <family val="2"/>
          </rPr>
          <t xml:space="preserve">
</t>
        </r>
      </text>
    </comment>
    <comment ref="L15" authorId="1">
      <text>
        <r>
          <rPr>
            <b/>
            <sz val="9"/>
            <color indexed="81"/>
            <rFont val="Tahoma"/>
            <family val="2"/>
          </rPr>
          <t>ERS: Cost of CL2 for all teachers at CL2 and above</t>
        </r>
        <r>
          <rPr>
            <sz val="9"/>
            <color indexed="81"/>
            <rFont val="Tahoma"/>
            <family val="2"/>
          </rPr>
          <t xml:space="preserve">
</t>
        </r>
      </text>
    </comment>
    <comment ref="E16" authorId="1">
      <text>
        <r>
          <rPr>
            <b/>
            <sz val="9"/>
            <color indexed="81"/>
            <rFont val="Tahoma"/>
            <family val="2"/>
          </rPr>
          <t>ERS: Cost of CL2 for all teachers at CL2 and above</t>
        </r>
        <r>
          <rPr>
            <sz val="9"/>
            <color indexed="81"/>
            <rFont val="Tahoma"/>
            <family val="2"/>
          </rPr>
          <t xml:space="preserve">
</t>
        </r>
      </text>
    </comment>
    <comment ref="L16" authorId="1">
      <text>
        <r>
          <rPr>
            <b/>
            <sz val="9"/>
            <color indexed="81"/>
            <rFont val="Tahoma"/>
            <family val="2"/>
          </rPr>
          <t>ERS: Cost of CL2 for all teachers at CL2 and above</t>
        </r>
        <r>
          <rPr>
            <sz val="9"/>
            <color indexed="81"/>
            <rFont val="Tahoma"/>
            <family val="2"/>
          </rPr>
          <t xml:space="preserve">
</t>
        </r>
      </text>
    </comment>
    <comment ref="E17" authorId="1">
      <text>
        <r>
          <rPr>
            <b/>
            <sz val="9"/>
            <color indexed="81"/>
            <rFont val="Tahoma"/>
            <family val="2"/>
          </rPr>
          <t>ERS: Cost of CL2 for all teachers at CL2 and above</t>
        </r>
        <r>
          <rPr>
            <sz val="9"/>
            <color indexed="81"/>
            <rFont val="Tahoma"/>
            <family val="2"/>
          </rPr>
          <t xml:space="preserve">
</t>
        </r>
      </text>
    </comment>
    <comment ref="L17" authorId="1">
      <text>
        <r>
          <rPr>
            <b/>
            <sz val="9"/>
            <color indexed="81"/>
            <rFont val="Tahoma"/>
            <family val="2"/>
          </rPr>
          <t>ERS: Cost of CL2 for all teachers at CL2 and above</t>
        </r>
        <r>
          <rPr>
            <sz val="9"/>
            <color indexed="81"/>
            <rFont val="Tahoma"/>
            <family val="2"/>
          </rPr>
          <t xml:space="preserve">
</t>
        </r>
      </text>
    </comment>
  </commentList>
</comments>
</file>

<file path=xl/sharedStrings.xml><?xml version="1.0" encoding="utf-8"?>
<sst xmlns="http://schemas.openxmlformats.org/spreadsheetml/2006/main" count="1589" uniqueCount="288">
  <si>
    <t>% at Level</t>
  </si>
  <si>
    <t>Tchr Distr.</t>
  </si>
  <si>
    <t>Doublecheck:</t>
  </si>
  <si>
    <t># of Teachers in District</t>
  </si>
  <si>
    <t>Effectiveness Band 1 - Starting Salary</t>
  </si>
  <si>
    <t>Effectiveness Band 2</t>
  </si>
  <si>
    <t>Effectiveness Band 3</t>
  </si>
  <si>
    <t>Effectiveness Band 4</t>
  </si>
  <si>
    <t>Effectiveness Band 5</t>
  </si>
  <si>
    <t>Effectiveness Band 6</t>
  </si>
  <si>
    <t>Effectiveness Band 7</t>
  </si>
  <si>
    <t>Effectiveness Band 8</t>
  </si>
  <si>
    <t>Role Description</t>
  </si>
  <si>
    <t># of Positions</t>
  </si>
  <si>
    <t>Total Cost</t>
  </si>
  <si>
    <t># FTEs</t>
  </si>
  <si>
    <t>Years of Experience</t>
  </si>
  <si>
    <t>BA</t>
  </si>
  <si>
    <t>MA</t>
  </si>
  <si>
    <t>MA+</t>
  </si>
  <si>
    <t>EDS</t>
  </si>
  <si>
    <t>PhD</t>
  </si>
  <si>
    <t>Add'l Experience $ per Year</t>
  </si>
  <si>
    <t>Add'l $ for MA</t>
  </si>
  <si>
    <t>Add'l $ for MA+</t>
  </si>
  <si>
    <t>Add'l $ for EDS</t>
  </si>
  <si>
    <t>Add'l $ for PhD</t>
  </si>
  <si>
    <t>Experience</t>
  </si>
  <si>
    <t>Education</t>
  </si>
  <si>
    <t>Total Amount Spent</t>
  </si>
  <si>
    <t>Our district could increase each Level 5 teacher's annual raise by:</t>
  </si>
  <si>
    <t>Level 2</t>
  </si>
  <si>
    <t xml:space="preserve">Level 1 </t>
  </si>
  <si>
    <t>Level 5</t>
  </si>
  <si>
    <t>Level 4</t>
  </si>
  <si>
    <t>Level 3</t>
  </si>
  <si>
    <t>Annual Stipend Amount $</t>
  </si>
  <si>
    <t>High Responsibility</t>
  </si>
  <si>
    <t>Moderate Responsibility</t>
  </si>
  <si>
    <t>Low Responsbility</t>
  </si>
  <si>
    <t>Total Investment on Effectiveness Bands</t>
  </si>
  <si>
    <t>Total Investment on Differentiated Roles</t>
  </si>
  <si>
    <t>REINVESTMENT OPPORTUNITIES FROM REUSING EDUCATION AND EXPERIENCE PAY</t>
  </si>
  <si>
    <t>Starting Salary</t>
  </si>
  <si>
    <t>Total</t>
  </si>
  <si>
    <t>Average Annual Raise</t>
  </si>
  <si>
    <t>by eliminating raises to the lowest performing teachers (Levels 1 and 2, or Level 3 if no Level 1 and 2 teachers).</t>
  </si>
  <si>
    <t>Total annual opportunity for reinvestment by not giving raises to Level 1 &amp; 2 teachers:</t>
  </si>
  <si>
    <t xml:space="preserve">If there are no Level 1 and 2 teachers, </t>
  </si>
  <si>
    <t>Total Reinvestment Opportunity</t>
  </si>
  <si>
    <t>We've provided up to 8 Effectiveness Bands but you don't need to use them all.</t>
  </si>
  <si>
    <t>&lt;= Derived from Tab 1</t>
  </si>
  <si>
    <t>Cost of each band</t>
  </si>
  <si>
    <t>Addl Pay $ Amount</t>
  </si>
  <si>
    <t>EXAMPLE</t>
  </si>
  <si>
    <t>Effectiveness Band 1 - Provisional</t>
  </si>
  <si>
    <t>Effectiveness Band 2 - Developing</t>
  </si>
  <si>
    <t>Effectiveness Band 3 - Career</t>
  </si>
  <si>
    <t>Effectiveness Band 4 - Master</t>
  </si>
  <si>
    <t>Effectiveness Band 5 - NOT USED</t>
  </si>
  <si>
    <t>Effectiveness Band 6 - NOT USED</t>
  </si>
  <si>
    <t>Effectiveness Band 7 - NOT USED</t>
  </si>
  <si>
    <t>Effectiveness Band 8 - NOT USED</t>
  </si>
  <si>
    <t>Additional Opportunity Available ------------&gt;</t>
  </si>
  <si>
    <t>Step 2. Enter the distribution of teacher FTE for your district</t>
  </si>
  <si>
    <t>ID</t>
  </si>
  <si>
    <t>Alcoa</t>
  </si>
  <si>
    <t>Maryville</t>
  </si>
  <si>
    <t>Stewart</t>
  </si>
  <si>
    <t>Lenoir City</t>
  </si>
  <si>
    <t>Wilson</t>
  </si>
  <si>
    <t>Rutherford</t>
  </si>
  <si>
    <t>Bristol</t>
  </si>
  <si>
    <t>Kingsport</t>
  </si>
  <si>
    <t>Milan</t>
  </si>
  <si>
    <t>Blount</t>
  </si>
  <si>
    <t>Lawrence</t>
  </si>
  <si>
    <t>Loudon</t>
  </si>
  <si>
    <t>Cumberland</t>
  </si>
  <si>
    <t>Tipton</t>
  </si>
  <si>
    <t>Bradley</t>
  </si>
  <si>
    <t>Sullivan</t>
  </si>
  <si>
    <t>Dyersburg</t>
  </si>
  <si>
    <t>Rhea</t>
  </si>
  <si>
    <t>Marion</t>
  </si>
  <si>
    <t>Shelby</t>
  </si>
  <si>
    <t>Bedford</t>
  </si>
  <si>
    <t>Chester</t>
  </si>
  <si>
    <t>Knox</t>
  </si>
  <si>
    <t>Marshall</t>
  </si>
  <si>
    <t>Warren</t>
  </si>
  <si>
    <t>Putnam</t>
  </si>
  <si>
    <t>Clarksville-Montgomery</t>
  </si>
  <si>
    <t>Coffee</t>
  </si>
  <si>
    <t>Giles</t>
  </si>
  <si>
    <t>Lincoln</t>
  </si>
  <si>
    <t>Cannon</t>
  </si>
  <si>
    <t>Houston</t>
  </si>
  <si>
    <t>Obion</t>
  </si>
  <si>
    <t>Greene</t>
  </si>
  <si>
    <t>Lauderdale</t>
  </si>
  <si>
    <t>Haywood</t>
  </si>
  <si>
    <t>Salary data is based off of the 2012-13 school year</t>
  </si>
  <si>
    <t>2013 BEP System Schedules</t>
  </si>
  <si>
    <t>System #</t>
  </si>
  <si>
    <t>Anderson</t>
  </si>
  <si>
    <t>Clinton</t>
  </si>
  <si>
    <t>Oak Ridge</t>
  </si>
  <si>
    <t>Benton</t>
  </si>
  <si>
    <t>Bledsoe</t>
  </si>
  <si>
    <t>Cleveland</t>
  </si>
  <si>
    <t>Campbell</t>
  </si>
  <si>
    <t>Carroll</t>
  </si>
  <si>
    <t>Hollow-Rock</t>
  </si>
  <si>
    <t>Huntingdon</t>
  </si>
  <si>
    <t>McKenzie</t>
  </si>
  <si>
    <t>South Carroll</t>
  </si>
  <si>
    <t>West Carroll</t>
  </si>
  <si>
    <t>Carter</t>
  </si>
  <si>
    <t>Elizabeth</t>
  </si>
  <si>
    <t>Cheatham</t>
  </si>
  <si>
    <t>Claiborne</t>
  </si>
  <si>
    <t>Clay</t>
  </si>
  <si>
    <t>Cocke</t>
  </si>
  <si>
    <t>Newport</t>
  </si>
  <si>
    <t>Manchester</t>
  </si>
  <si>
    <t>Tullahoma</t>
  </si>
  <si>
    <t>Crockett</t>
  </si>
  <si>
    <t>Alamo</t>
  </si>
  <si>
    <t>Bells</t>
  </si>
  <si>
    <t>Davidson</t>
  </si>
  <si>
    <t>Decatur</t>
  </si>
  <si>
    <t>DeKalb</t>
  </si>
  <si>
    <t>Dickson</t>
  </si>
  <si>
    <t>Dyer</t>
  </si>
  <si>
    <t>Fayette</t>
  </si>
  <si>
    <t>Fentress</t>
  </si>
  <si>
    <t>Franklin</t>
  </si>
  <si>
    <t>Humboldt</t>
  </si>
  <si>
    <t>Trenton</t>
  </si>
  <si>
    <t>Bradford</t>
  </si>
  <si>
    <t>Gibson</t>
  </si>
  <si>
    <t>Grainger</t>
  </si>
  <si>
    <t>Greeneville</t>
  </si>
  <si>
    <t>Grundy</t>
  </si>
  <si>
    <t>Hamblen</t>
  </si>
  <si>
    <t>Hamilton</t>
  </si>
  <si>
    <t>Hancock</t>
  </si>
  <si>
    <t>Hardeman</t>
  </si>
  <si>
    <t>Hardin</t>
  </si>
  <si>
    <t>Hawkins</t>
  </si>
  <si>
    <t>Rogersville</t>
  </si>
  <si>
    <t>Henderson</t>
  </si>
  <si>
    <t>Lexington</t>
  </si>
  <si>
    <t>Henry</t>
  </si>
  <si>
    <t>Paris</t>
  </si>
  <si>
    <t>Hickman</t>
  </si>
  <si>
    <t>Humprheys</t>
  </si>
  <si>
    <t>Jackson</t>
  </si>
  <si>
    <t>Jefferson</t>
  </si>
  <si>
    <t>Johnson</t>
  </si>
  <si>
    <t>Lake</t>
  </si>
  <si>
    <t>Lewis</t>
  </si>
  <si>
    <t>Fayetteville</t>
  </si>
  <si>
    <t>Lenoir</t>
  </si>
  <si>
    <t>McMinn</t>
  </si>
  <si>
    <t>Athens</t>
  </si>
  <si>
    <t>Etowah</t>
  </si>
  <si>
    <t>McNairy</t>
  </si>
  <si>
    <t>Macon</t>
  </si>
  <si>
    <t>Madison</t>
  </si>
  <si>
    <t>Richard City</t>
  </si>
  <si>
    <t>Maury</t>
  </si>
  <si>
    <t>Meigs</t>
  </si>
  <si>
    <t>Monroe</t>
  </si>
  <si>
    <t>Sweetwater</t>
  </si>
  <si>
    <t>Montgomery</t>
  </si>
  <si>
    <t>Moore</t>
  </si>
  <si>
    <t>Morgan</t>
  </si>
  <si>
    <t>Union</t>
  </si>
  <si>
    <t>Overton</t>
  </si>
  <si>
    <t>Perry</t>
  </si>
  <si>
    <t>Pickett</t>
  </si>
  <si>
    <t>Polk</t>
  </si>
  <si>
    <t>Dayton</t>
  </si>
  <si>
    <t>Roane</t>
  </si>
  <si>
    <t>Robertson</t>
  </si>
  <si>
    <t>Murfressboro</t>
  </si>
  <si>
    <t>Scott</t>
  </si>
  <si>
    <t>Oneida</t>
  </si>
  <si>
    <t>Sequatchie</t>
  </si>
  <si>
    <t>Sevier</t>
  </si>
  <si>
    <t>Memphis</t>
  </si>
  <si>
    <t>Smith</t>
  </si>
  <si>
    <t>Sumner</t>
  </si>
  <si>
    <t>Trousdale</t>
  </si>
  <si>
    <t>Unicoi</t>
  </si>
  <si>
    <t>Van Buren</t>
  </si>
  <si>
    <t>Washington</t>
  </si>
  <si>
    <t>Wayne</t>
  </si>
  <si>
    <t>Weakley</t>
  </si>
  <si>
    <t>White</t>
  </si>
  <si>
    <t>Williamson</t>
  </si>
  <si>
    <t>Lebanon</t>
  </si>
  <si>
    <t>State</t>
  </si>
  <si>
    <t>Salary Schedule strength compared to state minimum</t>
  </si>
  <si>
    <t>Co.</t>
  </si>
  <si>
    <t>City</t>
  </si>
  <si>
    <t>SSD</t>
  </si>
  <si>
    <t>County</t>
  </si>
  <si>
    <t>Minimum</t>
  </si>
  <si>
    <t>system</t>
  </si>
  <si>
    <t>index</t>
  </si>
  <si>
    <t>Schedule</t>
  </si>
  <si>
    <t>District ID</t>
  </si>
  <si>
    <t>Unhide columns N - R to see salary differences</t>
  </si>
  <si>
    <t>Tchr Distribution</t>
  </si>
  <si>
    <t>Step 3. ERS has loaded your district's salary schedule (from the state)</t>
  </si>
  <si>
    <t>LICENSED INSTRUCTIONAL PERSONNEL</t>
  </si>
  <si>
    <t>Effective July 1, 2012 - 2.5% Salary Increase</t>
  </si>
  <si>
    <t>Yrs. Of Experience</t>
  </si>
  <si>
    <t>MA+30</t>
  </si>
  <si>
    <t>Education Specialist</t>
  </si>
  <si>
    <t>Doctorate</t>
  </si>
  <si>
    <t>Level 1</t>
  </si>
  <si>
    <t>Step 4. Review the total cost metrics</t>
  </si>
  <si>
    <t>Total $</t>
  </si>
  <si>
    <t>% of Teacher Salary</t>
  </si>
  <si>
    <t>TEAM level</t>
  </si>
  <si>
    <t>Total annual opportunity for reinvestment by not giving raises to Level 3 teachers:</t>
  </si>
  <si>
    <t>[Click here to select your district.]</t>
  </si>
  <si>
    <t>Step Increase from Prev. Yr</t>
  </si>
  <si>
    <t>% Raise Increase</t>
  </si>
  <si>
    <r>
      <rPr>
        <b/>
        <sz val="12"/>
        <color theme="1"/>
        <rFont val="Calibri"/>
        <family val="2"/>
        <scheme val="minor"/>
      </rPr>
      <t>Please note:</t>
    </r>
    <r>
      <rPr>
        <sz val="12"/>
        <color theme="1"/>
        <rFont val="Calibri"/>
        <family val="2"/>
        <scheme val="minor"/>
      </rPr>
      <t xml:space="preserve"> this is not the only fiscally sustainable way to fund effectiveness pay.</t>
    </r>
  </si>
  <si>
    <t>(from education and experience pay)</t>
  </si>
  <si>
    <r>
      <rPr>
        <b/>
        <u/>
        <sz val="18"/>
        <color rgb="FFFF0000"/>
        <rFont val="Calibri"/>
        <family val="2"/>
        <scheme val="minor"/>
      </rPr>
      <t>How to use this model</t>
    </r>
    <r>
      <rPr>
        <b/>
        <sz val="18"/>
        <color rgb="FFFF0000"/>
        <rFont val="Calibri"/>
        <family val="2"/>
        <scheme val="minor"/>
      </rPr>
      <t>: Enter data only into the cells that are white with red text.</t>
    </r>
  </si>
  <si>
    <t>Step 1. ERS has loaded the number of teachers in your district that fall into each TEAM level for FY12.</t>
  </si>
  <si>
    <t>Step. 2 If you didn't give raises to your lowest-performing teachers, how much would you free up to give to your level 5 teachers?</t>
  </si>
  <si>
    <t># Teachers in FY12</t>
  </si>
  <si>
    <t>(over the 30 year pay schedule)</t>
  </si>
  <si>
    <t>The % of teachers should be your anticipated distribution upon implementation.</t>
  </si>
  <si>
    <r>
      <t xml:space="preserve">Step 1. Enter the $ amount and % of teachers at each Effectiveness Band. </t>
    </r>
    <r>
      <rPr>
        <b/>
        <i/>
        <sz val="14"/>
        <color theme="1"/>
        <rFont val="Calibri"/>
        <family val="2"/>
        <scheme val="minor"/>
      </rPr>
      <t>(example on the right)</t>
    </r>
  </si>
  <si>
    <t>Step 2. Review potential effectiveness band investment.</t>
  </si>
  <si>
    <t>Step 1. Enter the total # of teachers in district that meet the selection criteria to assume a new role:</t>
  </si>
  <si>
    <t>Step 2. Enter the $ amount and the number of positions by role:</t>
  </si>
  <si>
    <r>
      <t xml:space="preserve">Please note that these exercises are designed to show how </t>
    </r>
    <r>
      <rPr>
        <b/>
        <i/>
        <sz val="12"/>
        <color theme="1"/>
        <rFont val="Calibri"/>
        <family val="2"/>
        <scheme val="minor"/>
      </rPr>
      <t xml:space="preserve">individual </t>
    </r>
    <r>
      <rPr>
        <b/>
        <sz val="12"/>
        <color theme="1"/>
        <rFont val="Calibri"/>
        <family val="2"/>
        <scheme val="minor"/>
      </rPr>
      <t>strategies might be funded without additional costs. In Session 2, we'll discuss implications for strategic combinations of multiple compensation strategies and funding options.</t>
    </r>
  </si>
  <si>
    <t>EFFECTIVENESS BANDS</t>
  </si>
  <si>
    <t>DIFFERENTIATED ROLES</t>
  </si>
  <si>
    <t>DEFINITIONS</t>
  </si>
  <si>
    <t>Effectiveness Bands</t>
  </si>
  <si>
    <t>Effectiveness Steps</t>
  </si>
  <si>
    <t>Reinvestment Opportunity</t>
  </si>
  <si>
    <t>Sample Effectiveness Steps:</t>
  </si>
  <si>
    <t>Level 5: $400 per year</t>
  </si>
  <si>
    <t>Level 3 &amp; 4: $315 per year</t>
  </si>
  <si>
    <t>Level 1 &amp; 2: no annual raises</t>
  </si>
  <si>
    <t>Sample Effectiveness Bands:</t>
  </si>
  <si>
    <t>Sample Salary Breakdown for Education Specialist with 5 Years of Experience</t>
  </si>
  <si>
    <t>1) If your district chooses to replace Experience Pay with Effectiveness Steps, the increase in annual raises to the highest performing teachers (Level 5) could be funded</t>
  </si>
  <si>
    <t>2) If your district chooses to invest in Effectiveness Bands, large increases in salary tied to bands can quickly become more expensive than the current system.</t>
  </si>
  <si>
    <r>
      <t>Step 1. Select your district</t>
    </r>
    <r>
      <rPr>
        <b/>
        <sz val="18"/>
        <color rgb="FFFF0000"/>
        <rFont val="Calibri"/>
        <family val="2"/>
        <scheme val="minor"/>
      </rPr>
      <t xml:space="preserve"> </t>
    </r>
    <r>
      <rPr>
        <b/>
        <sz val="18"/>
        <rFont val="Calibri"/>
        <family val="2"/>
        <scheme val="minor"/>
      </rPr>
      <t>from the drop-down menu below.</t>
    </r>
  </si>
  <si>
    <t>COST-NEUTRAL EFFECTIVENESS STEPS</t>
  </si>
  <si>
    <t xml:space="preserve">Larger, permanent increases given to teachers who meet a set of district normed criteria.  </t>
  </si>
  <si>
    <t xml:space="preserve">Teachers then remain in that band unless they fall below a set standard or meet the normed criteria for the next band. </t>
  </si>
  <si>
    <t>Systems typically replace education and/or experience pay to implement 3-5 effectiveness bands.</t>
  </si>
  <si>
    <t xml:space="preserve">Small, permanent yearly salary increases for teachers who meet a set performance target.  </t>
  </si>
  <si>
    <t>Systems typically replace experience pay when adopting effectiveness steps.</t>
  </si>
  <si>
    <t xml:space="preserve">ERS compares current district expenditures to the state minimum requirements to estimate total reinvestment opportunity, and splits that spending into starting pay, </t>
  </si>
  <si>
    <t>experience pay, and education pay.</t>
  </si>
  <si>
    <t>ERS recommends $0 or small investments in bands and instead tying raises to Effectiveness Steps and linking bands to other aspects of the teaching job(roles, contract length, etc.)</t>
  </si>
  <si>
    <t>Key Takeaways: Cost-Neutral Ways to To Extend the Reach of Great Teachers</t>
  </si>
  <si>
    <r>
      <t>Total Maximum Reinvestment Opportunity</t>
    </r>
    <r>
      <rPr>
        <b/>
        <vertAlign val="superscript"/>
        <sz val="11"/>
        <rFont val="Calibri"/>
        <family val="2"/>
        <scheme val="minor"/>
      </rPr>
      <t>2</t>
    </r>
    <r>
      <rPr>
        <b/>
        <sz val="11"/>
        <rFont val="Calibri"/>
        <family val="2"/>
        <scheme val="minor"/>
      </rPr>
      <t xml:space="preserve"> </t>
    </r>
  </si>
  <si>
    <r>
      <t>Short Term Minimum Reinvestment Opportunity</t>
    </r>
    <r>
      <rPr>
        <b/>
        <vertAlign val="superscript"/>
        <sz val="11"/>
        <rFont val="Calibri"/>
        <family val="2"/>
        <scheme val="minor"/>
      </rPr>
      <t>1</t>
    </r>
    <r>
      <rPr>
        <b/>
        <sz val="11"/>
        <rFont val="Calibri"/>
        <family val="2"/>
        <scheme val="minor"/>
      </rPr>
      <t xml:space="preserve"> </t>
    </r>
  </si>
  <si>
    <t>Recall your total reinvestment opportunity from experience and education pay in the short term:</t>
  </si>
  <si>
    <t>in the long term:</t>
  </si>
  <si>
    <t>Total Short Term Reinvestment Opportunity</t>
  </si>
  <si>
    <t>Total Long Term Reinvestment Opportunity</t>
  </si>
  <si>
    <t>3) If your district chooses to invest in Differentiated Roles, the current expenditure on experience and education will allow for a majority of teachers to receive roles.</t>
  </si>
  <si>
    <r>
      <rPr>
        <u/>
        <sz val="11"/>
        <color theme="1"/>
        <rFont val="Calibri"/>
        <family val="2"/>
        <scheme val="minor"/>
      </rPr>
      <t>Short-term Minimum Reinvestment Opportunity</t>
    </r>
    <r>
      <rPr>
        <sz val="11"/>
        <color theme="1"/>
        <rFont val="Calibri"/>
        <family val="2"/>
        <scheme val="minor"/>
      </rPr>
      <t xml:space="preserve">:  This estimate assumes in the next school year your district maintains its distribution of teachers at their current salary but </t>
    </r>
  </si>
  <si>
    <t xml:space="preserve">does not grant any step increases.  This captures the minimum reinvestment opportunity that results from "freezing" the salary schedule.  </t>
  </si>
  <si>
    <r>
      <rPr>
        <u/>
        <sz val="11"/>
        <color theme="1"/>
        <rFont val="Calibri"/>
        <family val="2"/>
        <scheme val="minor"/>
      </rPr>
      <t>Total Maximum Reinvestment Opportunity:</t>
    </r>
    <r>
      <rPr>
        <sz val="11"/>
        <color theme="1"/>
        <rFont val="Calibri"/>
        <family val="2"/>
        <scheme val="minor"/>
      </rPr>
      <t xml:space="preserve">  The maximum compares the current district expenditures to the state minimum salary requirements.  </t>
    </r>
  </si>
  <si>
    <t>This data was pulled from the CODE system.  Note that there may be some discrepancies with the current teacher distribution data you entered.</t>
  </si>
  <si>
    <t>&lt;= Derived from CODE</t>
  </si>
  <si>
    <t>Because teachers cannot make less than they are currently making, the total maximum reinvestment opportunity is realized overtime as a teachers exit the system,</t>
  </si>
  <si>
    <t xml:space="preserve">and new teachers are brought in at the state minimum salary.  This maximum reinvestment opportunity represents is an inflated estimate and should not be taken </t>
  </si>
  <si>
    <t xml:space="preserve">as a recommendation to reduce your salary schedule to the state minimum. </t>
  </si>
  <si>
    <r>
      <rPr>
        <b/>
        <u/>
        <sz val="11"/>
        <color theme="1"/>
        <rFont val="Calibri"/>
        <family val="2"/>
        <scheme val="minor"/>
      </rPr>
      <t>Short-term Minimum Reinvestment Opportunity</t>
    </r>
    <r>
      <rPr>
        <b/>
        <sz val="11"/>
        <color theme="1"/>
        <rFont val="Calibri"/>
        <family val="2"/>
        <scheme val="minor"/>
      </rPr>
      <t xml:space="preserve">:  This estimate assumes in the next school year your district maintains its distribution of teachers at their current salary but </t>
    </r>
  </si>
  <si>
    <r>
      <rPr>
        <b/>
        <u/>
        <sz val="11"/>
        <color theme="1"/>
        <rFont val="Calibri"/>
        <family val="2"/>
        <scheme val="minor"/>
      </rPr>
      <t>Total Maximum Reinvestment Opportunity:</t>
    </r>
    <r>
      <rPr>
        <b/>
        <sz val="11"/>
        <color theme="1"/>
        <rFont val="Calibri"/>
        <family val="2"/>
        <scheme val="minor"/>
      </rPr>
      <t xml:space="preserve">  The maximum compares the current district expenditures to the state minimum salary requirements.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</si>
</sst>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s>
  <fonts count="5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9"/>
      <color indexed="81"/>
      <name val="Tahoma"/>
      <family val="2"/>
    </font>
    <font>
      <sz val="9"/>
      <color indexed="81"/>
      <name val="Tahoma"/>
      <family val="2"/>
    </font>
    <font>
      <b/>
      <sz val="11"/>
      <color theme="0"/>
      <name val="Calibri"/>
      <family val="2"/>
      <scheme val="minor"/>
    </font>
    <font>
      <sz val="12"/>
      <color rgb="FFFF0000"/>
      <name val="Calibri"/>
      <family val="2"/>
      <scheme val="minor"/>
    </font>
    <font>
      <sz val="12"/>
      <color theme="4"/>
      <name val="Calibri"/>
      <family val="2"/>
      <scheme val="minor"/>
    </font>
    <font>
      <b/>
      <sz val="12"/>
      <color theme="4"/>
      <name val="Calibri"/>
      <family val="2"/>
      <scheme val="minor"/>
    </font>
    <font>
      <b/>
      <i/>
      <sz val="12"/>
      <color theme="4"/>
      <name val="Calibri"/>
      <family val="2"/>
      <scheme val="minor"/>
    </font>
    <font>
      <sz val="10"/>
      <color theme="1"/>
      <name val="Calibri"/>
      <family val="2"/>
      <scheme val="minor"/>
    </font>
    <font>
      <sz val="11"/>
      <name val="Calibri"/>
      <family val="2"/>
      <scheme val="minor"/>
    </font>
    <font>
      <b/>
      <sz val="12"/>
      <color rgb="FFFF0000"/>
      <name val="Calibri"/>
      <family val="2"/>
      <scheme val="minor"/>
    </font>
    <font>
      <b/>
      <sz val="16"/>
      <color theme="1"/>
      <name val="Calibri"/>
      <family val="2"/>
      <scheme val="minor"/>
    </font>
    <font>
      <b/>
      <i/>
      <sz val="16"/>
      <color theme="4"/>
      <name val="Calibri"/>
      <family val="2"/>
      <scheme val="minor"/>
    </font>
    <font>
      <i/>
      <sz val="12"/>
      <color rgb="FFFF0000"/>
      <name val="Calibri"/>
      <family val="2"/>
      <scheme val="minor"/>
    </font>
    <font>
      <i/>
      <sz val="18"/>
      <color rgb="FFFF0000"/>
      <name val="Calibri"/>
      <family val="2"/>
      <scheme val="minor"/>
    </font>
    <font>
      <b/>
      <i/>
      <sz val="12"/>
      <color theme="1"/>
      <name val="Calibri"/>
      <family val="2"/>
      <scheme val="minor"/>
    </font>
    <font>
      <i/>
      <sz val="12"/>
      <color theme="1"/>
      <name val="Calibri"/>
      <family val="2"/>
      <scheme val="minor"/>
    </font>
    <font>
      <i/>
      <sz val="11"/>
      <color theme="1"/>
      <name val="Calibri"/>
      <family val="2"/>
      <scheme val="minor"/>
    </font>
    <font>
      <b/>
      <i/>
      <sz val="16"/>
      <color theme="1"/>
      <name val="Calibri"/>
      <family val="2"/>
      <scheme val="minor"/>
    </font>
    <font>
      <b/>
      <sz val="13"/>
      <color theme="3"/>
      <name val="Calibri"/>
      <family val="2"/>
      <scheme val="minor"/>
    </font>
    <font>
      <b/>
      <i/>
      <sz val="11"/>
      <color theme="1"/>
      <name val="Calibri"/>
      <family val="2"/>
      <scheme val="minor"/>
    </font>
    <font>
      <sz val="10"/>
      <name val="Arial"/>
      <family val="2"/>
    </font>
    <font>
      <b/>
      <sz val="10"/>
      <name val="Times New Roman"/>
      <family val="1"/>
    </font>
    <font>
      <sz val="10"/>
      <name val="Times New Roman"/>
      <family val="1"/>
    </font>
    <font>
      <sz val="9"/>
      <name val="Times New Roman"/>
      <family val="1"/>
    </font>
    <font>
      <sz val="12"/>
      <name val="Arial"/>
      <family val="2"/>
    </font>
    <font>
      <b/>
      <sz val="8"/>
      <color theme="1"/>
      <name val="Arial"/>
      <family val="2"/>
    </font>
    <font>
      <sz val="7.5"/>
      <color rgb="FF000000"/>
      <name val="Tahoma"/>
      <family val="2"/>
    </font>
    <font>
      <b/>
      <sz val="12"/>
      <name val="Times New Roman"/>
      <family val="1"/>
    </font>
    <font>
      <sz val="10"/>
      <name val="Arial"/>
      <family val="2"/>
    </font>
    <font>
      <b/>
      <sz val="16"/>
      <name val="Times New Roman"/>
      <family val="1"/>
    </font>
    <font>
      <b/>
      <sz val="10"/>
      <name val="Arial"/>
      <family val="2"/>
    </font>
    <font>
      <sz val="12"/>
      <name val="Times New Roman"/>
      <family val="1"/>
    </font>
    <font>
      <b/>
      <sz val="12"/>
      <name val="Calibri"/>
      <family val="2"/>
      <scheme val="minor"/>
    </font>
    <font>
      <b/>
      <sz val="11"/>
      <name val="Calibri"/>
      <family val="2"/>
      <scheme val="minor"/>
    </font>
    <font>
      <sz val="16"/>
      <color theme="1"/>
      <name val="Calibri"/>
      <family val="2"/>
      <scheme val="minor"/>
    </font>
    <font>
      <b/>
      <sz val="16"/>
      <name val="Calibri"/>
      <family val="2"/>
      <scheme val="minor"/>
    </font>
    <font>
      <b/>
      <sz val="18"/>
      <color theme="1"/>
      <name val="Calibri"/>
      <family val="2"/>
      <scheme val="minor"/>
    </font>
    <font>
      <sz val="18"/>
      <color theme="1"/>
      <name val="Calibri"/>
      <family val="2"/>
      <scheme val="minor"/>
    </font>
    <font>
      <sz val="18"/>
      <color rgb="FF1F497D"/>
      <name val="Calibri"/>
      <family val="2"/>
      <scheme val="minor"/>
    </font>
    <font>
      <b/>
      <sz val="18"/>
      <color rgb="FFFF0000"/>
      <name val="Calibri"/>
      <family val="2"/>
      <scheme val="minor"/>
    </font>
    <font>
      <b/>
      <u/>
      <sz val="18"/>
      <color rgb="FFFF0000"/>
      <name val="Calibri"/>
      <family val="2"/>
      <scheme val="minor"/>
    </font>
    <font>
      <b/>
      <i/>
      <sz val="14"/>
      <color theme="1"/>
      <name val="Calibri"/>
      <family val="2"/>
      <scheme val="minor"/>
    </font>
    <font>
      <b/>
      <u/>
      <sz val="18"/>
      <color theme="1"/>
      <name val="Calibri"/>
      <family val="2"/>
      <scheme val="minor"/>
    </font>
    <font>
      <sz val="18"/>
      <color rgb="FFFF0000"/>
      <name val="Calibri"/>
      <family val="2"/>
      <scheme val="minor"/>
    </font>
    <font>
      <b/>
      <sz val="18"/>
      <name val="Calibri"/>
      <family val="2"/>
      <scheme val="minor"/>
    </font>
    <font>
      <sz val="12"/>
      <color rgb="FFD270E2"/>
      <name val="Wingdings"/>
      <charset val="2"/>
    </font>
    <font>
      <sz val="11"/>
      <color theme="0"/>
      <name val="Calibri"/>
      <family val="2"/>
      <scheme val="minor"/>
    </font>
    <font>
      <b/>
      <vertAlign val="superscript"/>
      <sz val="11"/>
      <name val="Calibri"/>
      <family val="2"/>
      <scheme val="minor"/>
    </font>
    <font>
      <b/>
      <sz val="14"/>
      <name val="Calibri"/>
      <family val="2"/>
      <scheme val="minor"/>
    </font>
    <font>
      <u/>
      <sz val="11"/>
      <color theme="1"/>
      <name val="Calibri"/>
      <family val="2"/>
      <scheme val="minor"/>
    </font>
    <font>
      <b/>
      <u/>
      <sz val="11"/>
      <color theme="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C0504D"/>
        <bgColor indexed="64"/>
      </patternFill>
    </fill>
    <fill>
      <patternFill patternType="solid">
        <fgColor rgb="FFD38583"/>
        <bgColor indexed="64"/>
      </patternFill>
    </fill>
    <fill>
      <patternFill patternType="solid">
        <fgColor rgb="FF669900"/>
        <bgColor indexed="64"/>
      </patternFill>
    </fill>
    <fill>
      <patternFill patternType="solid">
        <fgColor rgb="FF92D050"/>
        <bgColor indexed="64"/>
      </patternFill>
    </fill>
    <fill>
      <patternFill patternType="solid">
        <fgColor rgb="FF9966FF"/>
        <bgColor indexed="64"/>
      </patternFill>
    </fill>
    <fill>
      <patternFill patternType="solid">
        <fgColor rgb="FFB28BFF"/>
        <bgColor indexed="64"/>
      </patternFill>
    </fill>
    <fill>
      <patternFill patternType="solid">
        <fgColor theme="0" tint="-0.249977111117893"/>
        <bgColor indexed="64"/>
      </patternFill>
    </fill>
    <fill>
      <patternFill patternType="solid">
        <fgColor rgb="FFFFFF00"/>
        <bgColor indexed="64"/>
      </patternFill>
    </fill>
    <fill>
      <patternFill patternType="solid">
        <fgColor indexed="44"/>
        <bgColor indexed="64"/>
      </patternFill>
    </fill>
    <fill>
      <patternFill patternType="solid">
        <fgColor rgb="FFFF0000"/>
        <bgColor indexed="64"/>
      </patternFill>
    </fill>
    <fill>
      <patternFill patternType="solid">
        <fgColor theme="2"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style="thin">
        <color indexed="64"/>
      </right>
      <top style="thin">
        <color indexed="64"/>
      </top>
      <bottom style="thin">
        <color indexed="64"/>
      </bottom>
      <diagonal/>
    </border>
    <border>
      <left style="double">
        <color rgb="FFFF0000"/>
      </left>
      <right/>
      <top style="thin">
        <color indexed="64"/>
      </top>
      <bottom style="thin">
        <color indexed="64"/>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right/>
      <top/>
      <bottom style="thick">
        <color theme="4"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rgb="FFCCCCCC"/>
      </left>
      <right style="thin">
        <color rgb="FFCCCCCC"/>
      </right>
      <top style="thin">
        <color rgb="FFCCCCCC"/>
      </top>
      <bottom style="thin">
        <color rgb="FFCCCCCC"/>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24" fillId="0" borderId="27" applyNumberFormat="0" applyFill="0" applyAlignment="0" applyProtection="0"/>
    <xf numFmtId="0" fontId="26" fillId="0" borderId="0"/>
    <xf numFmtId="43" fontId="26" fillId="0" borderId="0" applyFont="0" applyFill="0" applyBorder="0" applyAlignment="0" applyProtection="0"/>
    <xf numFmtId="9" fontId="26" fillId="0" borderId="0" applyFont="0" applyFill="0" applyBorder="0" applyAlignment="0" applyProtection="0"/>
    <xf numFmtId="0" fontId="34" fillId="0" borderId="0"/>
    <xf numFmtId="44" fontId="34" fillId="0" borderId="0" applyFont="0" applyFill="0" applyBorder="0" applyAlignment="0" applyProtection="0"/>
  </cellStyleXfs>
  <cellXfs count="217">
    <xf numFmtId="0" fontId="0" fillId="0" borderId="0" xfId="0"/>
    <xf numFmtId="0" fontId="5" fillId="0" borderId="0" xfId="0" applyFont="1"/>
    <xf numFmtId="0" fontId="4" fillId="2" borderId="1" xfId="0" applyFont="1" applyFill="1" applyBorder="1"/>
    <xf numFmtId="0" fontId="4" fillId="2" borderId="1" xfId="0" applyFont="1" applyFill="1" applyBorder="1" applyAlignment="1">
      <alignment horizontal="right"/>
    </xf>
    <xf numFmtId="0" fontId="4" fillId="2" borderId="2" xfId="0" applyFont="1" applyFill="1" applyBorder="1"/>
    <xf numFmtId="0" fontId="4" fillId="2" borderId="3" xfId="0" applyFont="1" applyFill="1" applyBorder="1"/>
    <xf numFmtId="164" fontId="5" fillId="3" borderId="1" xfId="0" applyNumberFormat="1" applyFont="1" applyFill="1" applyBorder="1" applyAlignment="1">
      <alignment horizontal="center"/>
    </xf>
    <xf numFmtId="0" fontId="4" fillId="2" borderId="1" xfId="0" applyFont="1" applyFill="1" applyBorder="1" applyAlignment="1">
      <alignment horizontal="center"/>
    </xf>
    <xf numFmtId="0" fontId="0" fillId="4" borderId="0" xfId="0" applyFill="1"/>
    <xf numFmtId="0" fontId="5" fillId="4" borderId="0" xfId="0" applyFont="1" applyFill="1"/>
    <xf numFmtId="0" fontId="5" fillId="4" borderId="0" xfId="0" applyFont="1" applyFill="1" applyAlignment="1">
      <alignment wrapText="1"/>
    </xf>
    <xf numFmtId="0" fontId="5" fillId="4" borderId="0" xfId="0" quotePrefix="1" applyFont="1" applyFill="1"/>
    <xf numFmtId="0" fontId="15" fillId="4" borderId="0" xfId="0" applyFont="1" applyFill="1"/>
    <xf numFmtId="0" fontId="4" fillId="4" borderId="0" xfId="0" applyFont="1" applyFill="1"/>
    <xf numFmtId="0" fontId="5" fillId="4" borderId="0" xfId="0" applyFont="1" applyFill="1" applyBorder="1"/>
    <xf numFmtId="165" fontId="5" fillId="4" borderId="0" xfId="0" applyNumberFormat="1" applyFont="1" applyFill="1"/>
    <xf numFmtId="0" fontId="10" fillId="4" borderId="0" xfId="0" applyFont="1" applyFill="1"/>
    <xf numFmtId="0" fontId="11" fillId="4" borderId="0" xfId="0" applyFont="1" applyFill="1" applyAlignment="1">
      <alignment horizontal="left"/>
    </xf>
    <xf numFmtId="0" fontId="11" fillId="4" borderId="0" xfId="0" applyFont="1" applyFill="1"/>
    <xf numFmtId="0" fontId="12" fillId="4" borderId="0" xfId="0" applyFont="1" applyFill="1" applyAlignment="1">
      <alignment horizontal="left"/>
    </xf>
    <xf numFmtId="3" fontId="5" fillId="3" borderId="1" xfId="0" applyNumberFormat="1" applyFont="1" applyFill="1" applyBorder="1" applyAlignment="1">
      <alignment horizontal="center"/>
    </xf>
    <xf numFmtId="164" fontId="9" fillId="0" borderId="1" xfId="0" applyNumberFormat="1" applyFont="1" applyBorder="1" applyAlignment="1" applyProtection="1">
      <alignment horizontal="center"/>
      <protection locked="0"/>
    </xf>
    <xf numFmtId="9" fontId="9" fillId="0" borderId="1" xfId="2" applyFont="1" applyBorder="1" applyAlignment="1" applyProtection="1">
      <alignment horizontal="center"/>
      <protection locked="0"/>
    </xf>
    <xf numFmtId="0" fontId="4" fillId="2" borderId="11" xfId="0" applyFont="1" applyFill="1" applyBorder="1" applyAlignment="1">
      <alignment horizontal="center"/>
    </xf>
    <xf numFmtId="37" fontId="5" fillId="3" borderId="12" xfId="3" applyNumberFormat="1" applyFont="1" applyFill="1" applyBorder="1" applyAlignment="1">
      <alignment horizontal="center"/>
    </xf>
    <xf numFmtId="164" fontId="5" fillId="3" borderId="9" xfId="0" applyNumberFormat="1" applyFont="1" applyFill="1" applyBorder="1" applyAlignment="1">
      <alignment horizontal="center"/>
    </xf>
    <xf numFmtId="164" fontId="5" fillId="3" borderId="7" xfId="0" applyNumberFormat="1" applyFont="1" applyFill="1" applyBorder="1" applyAlignment="1">
      <alignment horizontal="center"/>
    </xf>
    <xf numFmtId="0" fontId="12" fillId="4" borderId="0" xfId="0" applyFont="1" applyFill="1" applyBorder="1" applyAlignment="1">
      <alignment vertical="center"/>
    </xf>
    <xf numFmtId="0" fontId="17" fillId="4" borderId="0" xfId="0" applyFont="1" applyFill="1" applyBorder="1" applyAlignment="1">
      <alignment vertical="center"/>
    </xf>
    <xf numFmtId="6" fontId="5" fillId="3" borderId="1" xfId="0" applyNumberFormat="1" applyFont="1" applyFill="1" applyBorder="1" applyAlignment="1">
      <alignment horizontal="center"/>
    </xf>
    <xf numFmtId="0" fontId="11" fillId="4" borderId="0" xfId="0" applyFont="1" applyFill="1" applyAlignment="1">
      <alignment horizontal="center"/>
    </xf>
    <xf numFmtId="0" fontId="20" fillId="2" borderId="1" xfId="0" applyFont="1" applyFill="1" applyBorder="1" applyAlignment="1">
      <alignment horizontal="center"/>
    </xf>
    <xf numFmtId="6" fontId="21" fillId="3" borderId="1" xfId="0" applyNumberFormat="1" applyFont="1" applyFill="1" applyBorder="1" applyAlignment="1">
      <alignment horizontal="center"/>
    </xf>
    <xf numFmtId="9" fontId="18" fillId="0" borderId="1" xfId="2" applyFont="1" applyBorder="1" applyAlignment="1" applyProtection="1">
      <alignment horizontal="center"/>
    </xf>
    <xf numFmtId="164" fontId="21" fillId="3" borderId="1" xfId="0" applyNumberFormat="1" applyFont="1" applyFill="1" applyBorder="1" applyAlignment="1">
      <alignment horizontal="center"/>
    </xf>
    <xf numFmtId="165" fontId="21" fillId="3" borderId="1" xfId="1" applyNumberFormat="1" applyFont="1" applyFill="1" applyBorder="1" applyAlignment="1">
      <alignment horizontal="center"/>
    </xf>
    <xf numFmtId="164" fontId="18" fillId="0" borderId="1" xfId="0" applyNumberFormat="1" applyFont="1" applyBorder="1" applyAlignment="1" applyProtection="1">
      <alignment horizontal="center"/>
    </xf>
    <xf numFmtId="0" fontId="19" fillId="4" borderId="17" xfId="0" applyFont="1" applyFill="1" applyBorder="1"/>
    <xf numFmtId="0" fontId="5" fillId="4" borderId="18" xfId="0" applyFont="1" applyFill="1" applyBorder="1"/>
    <xf numFmtId="0" fontId="5" fillId="4" borderId="19" xfId="0" applyFont="1" applyFill="1" applyBorder="1"/>
    <xf numFmtId="0" fontId="5" fillId="4" borderId="20" xfId="0" applyFont="1" applyFill="1" applyBorder="1"/>
    <xf numFmtId="0" fontId="5" fillId="4" borderId="21" xfId="0" applyFont="1" applyFill="1" applyBorder="1"/>
    <xf numFmtId="0" fontId="20" fillId="2" borderId="22" xfId="0" applyFont="1" applyFill="1" applyBorder="1"/>
    <xf numFmtId="0" fontId="21" fillId="4" borderId="21" xfId="0" applyFont="1" applyFill="1" applyBorder="1"/>
    <xf numFmtId="0" fontId="21" fillId="4" borderId="20" xfId="0" applyFont="1" applyFill="1" applyBorder="1"/>
    <xf numFmtId="0" fontId="21" fillId="4" borderId="0" xfId="0" applyFont="1" applyFill="1" applyBorder="1"/>
    <xf numFmtId="0" fontId="22" fillId="4" borderId="24" xfId="0" applyFont="1" applyFill="1" applyBorder="1"/>
    <xf numFmtId="0" fontId="22" fillId="4" borderId="25" xfId="0" applyFont="1" applyFill="1" applyBorder="1"/>
    <xf numFmtId="0" fontId="20" fillId="4" borderId="0" xfId="0" applyFont="1" applyFill="1"/>
    <xf numFmtId="0" fontId="24" fillId="0" borderId="27" xfId="4"/>
    <xf numFmtId="0" fontId="27" fillId="13" borderId="0" xfId="5" applyFont="1" applyFill="1"/>
    <xf numFmtId="0" fontId="26" fillId="13" borderId="0" xfId="5" applyFill="1"/>
    <xf numFmtId="0" fontId="26" fillId="0" borderId="0" xfId="5"/>
    <xf numFmtId="43" fontId="0" fillId="0" borderId="28" xfId="6" applyFont="1" applyBorder="1"/>
    <xf numFmtId="0" fontId="26" fillId="0" borderId="29" xfId="5" applyBorder="1"/>
    <xf numFmtId="0" fontId="26" fillId="0" borderId="30" xfId="5" applyBorder="1"/>
    <xf numFmtId="0" fontId="28" fillId="13" borderId="0" xfId="5" applyFont="1" applyFill="1"/>
    <xf numFmtId="49" fontId="28" fillId="13" borderId="0" xfId="5" applyNumberFormat="1" applyFont="1" applyFill="1" applyAlignment="1">
      <alignment horizontal="center"/>
    </xf>
    <xf numFmtId="0" fontId="28" fillId="13" borderId="0" xfId="5" applyNumberFormat="1" applyFont="1" applyFill="1" applyAlignment="1">
      <alignment horizontal="center"/>
    </xf>
    <xf numFmtId="0" fontId="28" fillId="0" borderId="0" xfId="5" applyNumberFormat="1" applyFont="1" applyAlignment="1">
      <alignment horizontal="center"/>
    </xf>
    <xf numFmtId="43" fontId="0" fillId="0" borderId="31" xfId="6" applyFont="1" applyBorder="1"/>
    <xf numFmtId="0" fontId="26" fillId="0" borderId="0" xfId="5" applyBorder="1"/>
    <xf numFmtId="0" fontId="26" fillId="0" borderId="32" xfId="5" applyBorder="1"/>
    <xf numFmtId="165" fontId="29" fillId="13" borderId="9" xfId="6" applyNumberFormat="1" applyFont="1" applyFill="1" applyBorder="1" applyAlignment="1">
      <alignment horizontal="center"/>
    </xf>
    <xf numFmtId="165" fontId="29" fillId="12" borderId="9" xfId="6" applyNumberFormat="1" applyFont="1" applyFill="1" applyBorder="1" applyAlignment="1">
      <alignment horizontal="center"/>
    </xf>
    <xf numFmtId="165" fontId="29" fillId="14" borderId="9" xfId="6" applyNumberFormat="1" applyFont="1" applyFill="1" applyBorder="1" applyAlignment="1">
      <alignment horizontal="center"/>
    </xf>
    <xf numFmtId="165" fontId="29" fillId="0" borderId="9" xfId="6" applyNumberFormat="1" applyFont="1" applyFill="1" applyBorder="1" applyAlignment="1">
      <alignment horizontal="center"/>
    </xf>
    <xf numFmtId="165" fontId="29" fillId="0" borderId="9" xfId="6" applyNumberFormat="1" applyFont="1" applyBorder="1" applyAlignment="1">
      <alignment horizontal="center"/>
    </xf>
    <xf numFmtId="0" fontId="30" fillId="0" borderId="0" xfId="5" applyFont="1" applyFill="1" applyBorder="1"/>
    <xf numFmtId="43" fontId="29" fillId="0" borderId="0" xfId="6" applyFont="1" applyFill="1" applyBorder="1" applyAlignment="1">
      <alignment horizontal="center"/>
    </xf>
    <xf numFmtId="165" fontId="29" fillId="13" borderId="7" xfId="6" applyNumberFormat="1" applyFont="1" applyFill="1" applyBorder="1" applyAlignment="1">
      <alignment horizontal="center"/>
    </xf>
    <xf numFmtId="165" fontId="29" fillId="12" borderId="7" xfId="6" applyNumberFormat="1" applyFont="1" applyFill="1" applyBorder="1" applyAlignment="1">
      <alignment horizontal="center"/>
    </xf>
    <xf numFmtId="165" fontId="29" fillId="14" borderId="7" xfId="6" applyNumberFormat="1" applyFont="1" applyFill="1" applyBorder="1" applyAlignment="1">
      <alignment horizontal="center"/>
    </xf>
    <xf numFmtId="165" fontId="29" fillId="0" borderId="7" xfId="6" applyNumberFormat="1" applyFont="1" applyFill="1" applyBorder="1" applyAlignment="1">
      <alignment horizontal="center"/>
    </xf>
    <xf numFmtId="165" fontId="29" fillId="0" borderId="7" xfId="6" applyNumberFormat="1" applyFont="1" applyBorder="1" applyAlignment="1">
      <alignment horizontal="center"/>
    </xf>
    <xf numFmtId="165" fontId="29" fillId="0" borderId="0" xfId="6" applyNumberFormat="1" applyFont="1" applyFill="1" applyBorder="1" applyAlignment="1">
      <alignment horizontal="center"/>
    </xf>
    <xf numFmtId="43" fontId="26" fillId="0" borderId="0" xfId="6" applyFont="1" applyFill="1" applyBorder="1"/>
    <xf numFmtId="0" fontId="28" fillId="13" borderId="0" xfId="5" applyFont="1" applyFill="1" applyAlignment="1">
      <alignment horizontal="right"/>
    </xf>
    <xf numFmtId="6" fontId="31" fillId="0" borderId="33" xfId="5" applyNumberFormat="1" applyFont="1" applyBorder="1" applyAlignment="1">
      <alignment horizontal="center" vertical="center" wrapText="1"/>
    </xf>
    <xf numFmtId="3" fontId="32" fillId="0" borderId="34" xfId="5" applyNumberFormat="1" applyFont="1" applyBorder="1" applyAlignment="1">
      <alignment horizontal="right" vertical="center" wrapText="1"/>
    </xf>
    <xf numFmtId="43" fontId="0" fillId="0" borderId="0" xfId="6" applyFont="1"/>
    <xf numFmtId="3" fontId="31" fillId="0" borderId="33" xfId="5" applyNumberFormat="1" applyFont="1" applyBorder="1" applyAlignment="1">
      <alignment horizontal="center" vertical="center" wrapText="1"/>
    </xf>
    <xf numFmtId="165" fontId="29" fillId="13" borderId="35" xfId="6" applyNumberFormat="1" applyFont="1" applyFill="1" applyBorder="1" applyAlignment="1">
      <alignment horizontal="center"/>
    </xf>
    <xf numFmtId="3" fontId="33" fillId="0" borderId="0" xfId="5" applyNumberFormat="1" applyFont="1"/>
    <xf numFmtId="0" fontId="34" fillId="0" borderId="0" xfId="8"/>
    <xf numFmtId="0" fontId="36" fillId="0" borderId="0" xfId="8" applyFont="1"/>
    <xf numFmtId="0" fontId="33" fillId="0" borderId="0" xfId="8" applyFont="1" applyBorder="1" applyAlignment="1" applyProtection="1">
      <alignment horizontal="center"/>
    </xf>
    <xf numFmtId="167" fontId="37" fillId="0" borderId="0" xfId="9" applyNumberFormat="1" applyFont="1"/>
    <xf numFmtId="0" fontId="4" fillId="4" borderId="0" xfId="0" applyFont="1" applyFill="1" applyProtection="1"/>
    <xf numFmtId="0" fontId="0" fillId="4" borderId="0" xfId="0" applyFill="1" applyProtection="1"/>
    <xf numFmtId="0" fontId="5" fillId="4" borderId="0" xfId="0" applyFont="1" applyFill="1" applyProtection="1"/>
    <xf numFmtId="0" fontId="3" fillId="2" borderId="1" xfId="0" applyFont="1" applyFill="1" applyBorder="1" applyAlignment="1" applyProtection="1">
      <alignment horizontal="center"/>
    </xf>
    <xf numFmtId="0" fontId="25" fillId="4" borderId="0" xfId="0" applyFont="1" applyFill="1" applyProtection="1"/>
    <xf numFmtId="0" fontId="0" fillId="4" borderId="0" xfId="0" applyFill="1" applyAlignment="1" applyProtection="1">
      <alignment horizontal="center"/>
    </xf>
    <xf numFmtId="0" fontId="3" fillId="0" borderId="0" xfId="0" applyFont="1" applyAlignment="1" applyProtection="1">
      <alignment horizontal="center"/>
    </xf>
    <xf numFmtId="164" fontId="13" fillId="3" borderId="1" xfId="0" applyNumberFormat="1" applyFont="1" applyFill="1" applyBorder="1" applyAlignment="1" applyProtection="1">
      <alignment horizontal="center"/>
    </xf>
    <xf numFmtId="0" fontId="0" fillId="4" borderId="0" xfId="0" applyFill="1" applyAlignment="1" applyProtection="1">
      <alignment horizontal="right"/>
    </xf>
    <xf numFmtId="0" fontId="3" fillId="4" borderId="0" xfId="0" applyFont="1" applyFill="1" applyAlignment="1" applyProtection="1">
      <alignment horizontal="center"/>
    </xf>
    <xf numFmtId="0" fontId="3" fillId="4" borderId="0" xfId="0" applyFont="1" applyFill="1" applyProtection="1"/>
    <xf numFmtId="164" fontId="0" fillId="4" borderId="0" xfId="0" applyNumberFormat="1" applyFill="1" applyProtection="1"/>
    <xf numFmtId="0" fontId="8" fillId="5" borderId="1" xfId="0" applyFont="1" applyFill="1" applyBorder="1" applyProtection="1"/>
    <xf numFmtId="164" fontId="14" fillId="6" borderId="1" xfId="0" applyNumberFormat="1" applyFont="1" applyFill="1" applyBorder="1" applyProtection="1"/>
    <xf numFmtId="166" fontId="14" fillId="6" borderId="1" xfId="2" applyNumberFormat="1" applyFont="1" applyFill="1" applyBorder="1" applyProtection="1"/>
    <xf numFmtId="0" fontId="8" fillId="7" borderId="1" xfId="0" applyFont="1" applyFill="1" applyBorder="1" applyProtection="1"/>
    <xf numFmtId="164" fontId="14" fillId="8" borderId="1" xfId="0" applyNumberFormat="1" applyFont="1" applyFill="1" applyBorder="1" applyProtection="1"/>
    <xf numFmtId="166" fontId="14" fillId="8" borderId="1" xfId="2" applyNumberFormat="1" applyFont="1" applyFill="1" applyBorder="1" applyProtection="1"/>
    <xf numFmtId="0" fontId="8" fillId="9" borderId="1" xfId="0" applyFont="1" applyFill="1" applyBorder="1" applyProtection="1"/>
    <xf numFmtId="164" fontId="14" fillId="10" borderId="1" xfId="0" applyNumberFormat="1" applyFont="1" applyFill="1" applyBorder="1" applyProtection="1"/>
    <xf numFmtId="166" fontId="14" fillId="10" borderId="1" xfId="2" applyNumberFormat="1" applyFont="1" applyFill="1" applyBorder="1" applyProtection="1"/>
    <xf numFmtId="0" fontId="3" fillId="11" borderId="1" xfId="0" applyFont="1" applyFill="1" applyBorder="1" applyProtection="1"/>
    <xf numFmtId="164" fontId="3" fillId="3" borderId="1" xfId="0" applyNumberFormat="1" applyFont="1" applyFill="1" applyBorder="1" applyProtection="1"/>
    <xf numFmtId="166" fontId="3" fillId="3" borderId="1" xfId="2" applyNumberFormat="1" applyFont="1" applyFill="1" applyBorder="1" applyProtection="1"/>
    <xf numFmtId="3" fontId="2" fillId="0" borderId="1" xfId="0" applyNumberFormat="1" applyFont="1" applyBorder="1" applyAlignment="1" applyProtection="1">
      <alignment horizontal="center"/>
      <protection locked="0"/>
    </xf>
    <xf numFmtId="164" fontId="3" fillId="15" borderId="1" xfId="0" applyNumberFormat="1" applyFont="1" applyFill="1" applyBorder="1" applyProtection="1"/>
    <xf numFmtId="166" fontId="3" fillId="15" borderId="1" xfId="2" applyNumberFormat="1" applyFont="1" applyFill="1" applyBorder="1" applyProtection="1"/>
    <xf numFmtId="0" fontId="2" fillId="4" borderId="0" xfId="0" applyFont="1" applyFill="1"/>
    <xf numFmtId="0" fontId="38" fillId="2" borderId="6" xfId="0" applyFont="1" applyFill="1" applyBorder="1" applyAlignment="1">
      <alignment horizontal="center" vertical="center"/>
    </xf>
    <xf numFmtId="0" fontId="5" fillId="4" borderId="0" xfId="0" applyFont="1" applyFill="1" applyAlignment="1">
      <alignment horizontal="center"/>
    </xf>
    <xf numFmtId="0" fontId="4" fillId="2" borderId="6" xfId="0" applyFont="1" applyFill="1" applyBorder="1" applyAlignment="1">
      <alignment horizontal="center" vertical="center" wrapText="1"/>
    </xf>
    <xf numFmtId="9" fontId="5" fillId="3" borderId="1" xfId="2" applyFont="1" applyFill="1" applyBorder="1" applyAlignment="1">
      <alignment horizontal="center"/>
    </xf>
    <xf numFmtId="0" fontId="4" fillId="4" borderId="0" xfId="0" applyFont="1" applyFill="1" applyAlignment="1"/>
    <xf numFmtId="0" fontId="4" fillId="2" borderId="3" xfId="0" applyFont="1" applyFill="1" applyBorder="1" applyAlignment="1">
      <alignment horizontal="center"/>
    </xf>
    <xf numFmtId="0" fontId="4" fillId="2" borderId="13" xfId="0" applyFont="1" applyFill="1" applyBorder="1"/>
    <xf numFmtId="164" fontId="4" fillId="3" borderId="2" xfId="0" applyNumberFormat="1" applyFont="1" applyFill="1" applyBorder="1" applyAlignment="1">
      <alignment horizontal="center"/>
    </xf>
    <xf numFmtId="0" fontId="5" fillId="4" borderId="0" xfId="0" applyFont="1" applyFill="1" applyAlignment="1">
      <alignment horizontal="right"/>
    </xf>
    <xf numFmtId="0" fontId="12" fillId="0" borderId="0" xfId="0" applyFont="1" applyFill="1" applyAlignment="1">
      <alignment horizontal="center"/>
    </xf>
    <xf numFmtId="0" fontId="4" fillId="2" borderId="14" xfId="0" applyFont="1" applyFill="1" applyBorder="1"/>
    <xf numFmtId="0" fontId="16" fillId="4" borderId="0" xfId="0" applyFont="1" applyFill="1" applyProtection="1"/>
    <xf numFmtId="0" fontId="40" fillId="4" borderId="0" xfId="0" applyFont="1" applyFill="1" applyProtection="1"/>
    <xf numFmtId="0" fontId="40" fillId="0" borderId="0" xfId="0" applyFont="1" applyProtection="1"/>
    <xf numFmtId="0" fontId="4" fillId="2" borderId="1" xfId="0" applyFont="1" applyFill="1" applyBorder="1" applyAlignment="1" applyProtection="1">
      <alignment horizontal="center"/>
    </xf>
    <xf numFmtId="1" fontId="5" fillId="3" borderId="1" xfId="0" applyNumberFormat="1" applyFont="1" applyFill="1" applyBorder="1" applyAlignment="1" applyProtection="1">
      <alignment horizontal="center"/>
    </xf>
    <xf numFmtId="0" fontId="42" fillId="4" borderId="0" xfId="0" applyFont="1" applyFill="1" applyAlignment="1"/>
    <xf numFmtId="0" fontId="43" fillId="4" borderId="0" xfId="0" applyFont="1" applyFill="1"/>
    <xf numFmtId="0" fontId="44" fillId="4" borderId="0" xfId="0" applyFont="1" applyFill="1"/>
    <xf numFmtId="0" fontId="45" fillId="4" borderId="0" xfId="0" applyFont="1" applyFill="1"/>
    <xf numFmtId="0" fontId="42" fillId="4" borderId="0" xfId="0" applyFont="1" applyFill="1"/>
    <xf numFmtId="0" fontId="43" fillId="0" borderId="0" xfId="0" applyFont="1"/>
    <xf numFmtId="0" fontId="4" fillId="2" borderId="3" xfId="0" applyFont="1" applyFill="1" applyBorder="1" applyAlignment="1">
      <alignment horizontal="center" vertical="center"/>
    </xf>
    <xf numFmtId="0" fontId="4" fillId="2" borderId="15" xfId="0" applyFont="1" applyFill="1" applyBorder="1" applyAlignment="1">
      <alignment horizontal="center"/>
    </xf>
    <xf numFmtId="0" fontId="4" fillId="2" borderId="13" xfId="0" applyFont="1" applyFill="1" applyBorder="1" applyAlignment="1">
      <alignment horizontal="center"/>
    </xf>
    <xf numFmtId="37" fontId="5" fillId="3" borderId="1" xfId="3" applyNumberFormat="1" applyFont="1" applyFill="1" applyBorder="1" applyAlignment="1">
      <alignment horizontal="center"/>
    </xf>
    <xf numFmtId="37" fontId="5" fillId="3" borderId="9" xfId="3" applyNumberFormat="1" applyFont="1" applyFill="1" applyBorder="1" applyAlignment="1">
      <alignment horizontal="center"/>
    </xf>
    <xf numFmtId="37" fontId="5" fillId="3" borderId="7" xfId="3" applyNumberFormat="1" applyFont="1" applyFill="1" applyBorder="1" applyAlignment="1">
      <alignment horizontal="center"/>
    </xf>
    <xf numFmtId="0" fontId="4" fillId="2" borderId="13" xfId="0" applyFont="1" applyFill="1" applyBorder="1" applyAlignment="1">
      <alignment vertical="center"/>
    </xf>
    <xf numFmtId="0" fontId="4" fillId="2" borderId="10" xfId="0" applyFont="1" applyFill="1" applyBorder="1" applyAlignment="1">
      <alignment vertical="center"/>
    </xf>
    <xf numFmtId="167" fontId="5" fillId="3" borderId="8" xfId="3" applyNumberFormat="1" applyFont="1" applyFill="1" applyBorder="1" applyAlignment="1">
      <alignment horizontal="center"/>
    </xf>
    <xf numFmtId="0" fontId="40" fillId="4" borderId="0" xfId="0" applyFont="1" applyFill="1"/>
    <xf numFmtId="0" fontId="42" fillId="4" borderId="0" xfId="0" applyFont="1" applyFill="1" applyAlignment="1">
      <alignment horizontal="left"/>
    </xf>
    <xf numFmtId="165" fontId="5" fillId="3" borderId="1" xfId="1" applyNumberFormat="1" applyFont="1" applyFill="1" applyBorder="1" applyAlignment="1">
      <alignment vertical="center"/>
    </xf>
    <xf numFmtId="3" fontId="9" fillId="0" borderId="0" xfId="0" applyNumberFormat="1" applyFont="1" applyBorder="1" applyAlignment="1">
      <alignment horizontal="center"/>
    </xf>
    <xf numFmtId="0" fontId="48" fillId="4" borderId="0" xfId="0" applyFont="1" applyFill="1"/>
    <xf numFmtId="0" fontId="38" fillId="4" borderId="0" xfId="0" applyFont="1" applyFill="1"/>
    <xf numFmtId="0" fontId="49" fillId="4" borderId="1" xfId="0" applyFont="1" applyFill="1" applyBorder="1" applyProtection="1">
      <protection locked="0"/>
    </xf>
    <xf numFmtId="0" fontId="3" fillId="0" borderId="0" xfId="0" applyFont="1"/>
    <xf numFmtId="0" fontId="42" fillId="4" borderId="0" xfId="0" applyFont="1" applyFill="1" applyProtection="1"/>
    <xf numFmtId="0" fontId="45" fillId="4" borderId="0" xfId="0" applyFont="1" applyFill="1" applyProtection="1"/>
    <xf numFmtId="0" fontId="51" fillId="0" borderId="0" xfId="0" applyFont="1" applyAlignment="1">
      <alignment horizontal="left" vertical="center" indent="4"/>
    </xf>
    <xf numFmtId="0" fontId="14" fillId="0" borderId="0" xfId="0" applyFont="1"/>
    <xf numFmtId="0" fontId="3" fillId="15" borderId="1" xfId="0" applyFont="1" applyFill="1" applyBorder="1" applyAlignment="1" applyProtection="1">
      <alignment horizontal="center" wrapText="1"/>
    </xf>
    <xf numFmtId="0" fontId="52" fillId="4" borderId="0" xfId="0" applyFont="1" applyFill="1" applyProtection="1"/>
    <xf numFmtId="0" fontId="41" fillId="4" borderId="0" xfId="0" applyFont="1" applyFill="1" applyAlignment="1" applyProtection="1">
      <alignment wrapText="1"/>
    </xf>
    <xf numFmtId="0" fontId="54" fillId="4" borderId="36" xfId="0" applyFont="1" applyFill="1" applyBorder="1" applyAlignment="1" applyProtection="1">
      <alignment horizontal="center" wrapText="1"/>
    </xf>
    <xf numFmtId="0" fontId="54" fillId="4" borderId="0" xfId="0" applyFont="1" applyFill="1" applyBorder="1" applyAlignment="1" applyProtection="1">
      <alignment horizontal="center" wrapText="1"/>
    </xf>
    <xf numFmtId="0" fontId="54" fillId="4" borderId="37" xfId="0" applyFont="1" applyFill="1" applyBorder="1" applyAlignment="1" applyProtection="1">
      <alignment horizontal="center" wrapText="1"/>
    </xf>
    <xf numFmtId="0" fontId="54" fillId="4" borderId="0" xfId="0" applyFont="1" applyFill="1" applyBorder="1" applyAlignment="1" applyProtection="1">
      <alignment wrapText="1"/>
    </xf>
    <xf numFmtId="0" fontId="4" fillId="4" borderId="0" xfId="0" applyFont="1" applyFill="1" applyAlignment="1">
      <alignment horizontal="right"/>
    </xf>
    <xf numFmtId="3" fontId="9" fillId="0" borderId="1" xfId="0" applyNumberFormat="1" applyFont="1" applyBorder="1" applyAlignment="1" applyProtection="1">
      <alignment horizontal="center"/>
      <protection locked="0"/>
    </xf>
    <xf numFmtId="0" fontId="39" fillId="0" borderId="0" xfId="0" applyFont="1"/>
    <xf numFmtId="0" fontId="54" fillId="4" borderId="15" xfId="0" applyFont="1" applyFill="1" applyBorder="1" applyAlignment="1" applyProtection="1">
      <alignment horizontal="center" wrapText="1"/>
    </xf>
    <xf numFmtId="0" fontId="54" fillId="4" borderId="16" xfId="0" applyFont="1" applyFill="1" applyBorder="1" applyAlignment="1" applyProtection="1">
      <alignment horizontal="center" wrapText="1"/>
    </xf>
    <xf numFmtId="0" fontId="54" fillId="4" borderId="5" xfId="0" applyFont="1" applyFill="1" applyBorder="1" applyAlignment="1" applyProtection="1">
      <alignment horizontal="center" wrapText="1"/>
    </xf>
    <xf numFmtId="0" fontId="54" fillId="4" borderId="13" xfId="0" applyFont="1" applyFill="1" applyBorder="1" applyAlignment="1" applyProtection="1">
      <alignment horizontal="center" wrapText="1"/>
    </xf>
    <xf numFmtId="0" fontId="54" fillId="4" borderId="14" xfId="0" applyFont="1" applyFill="1" applyBorder="1" applyAlignment="1" applyProtection="1">
      <alignment horizontal="center" wrapText="1"/>
    </xf>
    <xf numFmtId="0" fontId="54" fillId="4" borderId="10" xfId="0" applyFont="1" applyFill="1" applyBorder="1" applyAlignment="1" applyProtection="1">
      <alignment horizontal="center" wrapText="1"/>
    </xf>
    <xf numFmtId="0" fontId="3" fillId="2" borderId="3" xfId="0" applyFont="1" applyFill="1" applyBorder="1" applyAlignment="1" applyProtection="1">
      <alignment horizontal="center"/>
    </xf>
    <xf numFmtId="0" fontId="3" fillId="2" borderId="4" xfId="0" applyFont="1" applyFill="1" applyBorder="1" applyAlignment="1" applyProtection="1">
      <alignment horizontal="center"/>
    </xf>
    <xf numFmtId="0" fontId="3" fillId="2" borderId="2" xfId="0" applyFont="1" applyFill="1" applyBorder="1" applyAlignment="1" applyProtection="1">
      <alignment horizontal="center"/>
    </xf>
    <xf numFmtId="0" fontId="38" fillId="4" borderId="3" xfId="0" applyFont="1" applyFill="1" applyBorder="1" applyAlignment="1" applyProtection="1">
      <alignment horizontal="center"/>
      <protection locked="0"/>
    </xf>
    <xf numFmtId="0" fontId="38" fillId="4" borderId="4" xfId="0" applyFont="1" applyFill="1" applyBorder="1" applyAlignment="1" applyProtection="1">
      <alignment horizontal="center"/>
      <protection locked="0"/>
    </xf>
    <xf numFmtId="0" fontId="38" fillId="4" borderId="2" xfId="0" applyFont="1" applyFill="1" applyBorder="1" applyAlignment="1" applyProtection="1">
      <alignment horizontal="center"/>
      <protection locked="0"/>
    </xf>
    <xf numFmtId="0" fontId="4" fillId="2" borderId="15" xfId="0" applyFont="1" applyFill="1" applyBorder="1" applyAlignment="1">
      <alignment horizontal="left" vertical="center" wrapText="1"/>
    </xf>
    <xf numFmtId="0" fontId="4" fillId="2" borderId="5" xfId="0" applyFont="1" applyFill="1" applyBorder="1" applyAlignment="1">
      <alignment horizontal="left" vertical="center" wrapText="1"/>
    </xf>
    <xf numFmtId="5" fontId="5" fillId="3" borderId="9" xfId="3" applyNumberFormat="1" applyFont="1" applyFill="1" applyBorder="1" applyAlignment="1">
      <alignment horizontal="center" vertical="center"/>
    </xf>
    <xf numFmtId="5" fontId="5" fillId="3" borderId="7" xfId="3" applyNumberFormat="1" applyFont="1" applyFill="1" applyBorder="1" applyAlignment="1">
      <alignment horizontal="center" vertical="center"/>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20" fillId="2" borderId="13"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2" borderId="16"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3" xfId="0" applyFont="1" applyFill="1" applyBorder="1" applyAlignment="1">
      <alignment horizontal="left"/>
    </xf>
    <xf numFmtId="0" fontId="4" fillId="2" borderId="2" xfId="0" applyFont="1" applyFill="1" applyBorder="1" applyAlignment="1">
      <alignment horizontal="left"/>
    </xf>
    <xf numFmtId="0" fontId="23" fillId="4" borderId="0" xfId="0" applyFont="1" applyFill="1" applyBorder="1" applyAlignment="1">
      <alignment horizontal="center" vertical="top" wrapText="1"/>
    </xf>
    <xf numFmtId="0" fontId="23" fillId="4" borderId="21" xfId="0" applyFont="1" applyFill="1" applyBorder="1" applyAlignment="1">
      <alignment horizontal="center" vertical="top" wrapText="1"/>
    </xf>
    <xf numFmtId="0" fontId="23" fillId="4" borderId="25" xfId="0" applyFont="1" applyFill="1" applyBorder="1" applyAlignment="1">
      <alignment horizontal="center" vertical="top" wrapText="1"/>
    </xf>
    <xf numFmtId="0" fontId="23" fillId="4" borderId="26" xfId="0" applyFont="1" applyFill="1" applyBorder="1" applyAlignment="1">
      <alignment horizontal="center" vertical="top" wrapText="1"/>
    </xf>
    <xf numFmtId="0" fontId="5" fillId="4" borderId="0" xfId="0" applyFont="1" applyFill="1" applyAlignment="1">
      <alignment horizontal="left"/>
    </xf>
    <xf numFmtId="0" fontId="20" fillId="2" borderId="23" xfId="0" applyFont="1" applyFill="1" applyBorder="1" applyAlignment="1">
      <alignment horizontal="left"/>
    </xf>
    <xf numFmtId="0" fontId="20" fillId="2" borderId="2" xfId="0" applyFont="1" applyFill="1" applyBorder="1" applyAlignment="1">
      <alignment horizontal="left"/>
    </xf>
    <xf numFmtId="0" fontId="17" fillId="4" borderId="23" xfId="0" applyFont="1" applyFill="1" applyBorder="1" applyAlignment="1">
      <alignment horizontal="right" vertical="center"/>
    </xf>
    <xf numFmtId="0" fontId="17" fillId="4" borderId="4" xfId="0" applyFont="1" applyFill="1" applyBorder="1" applyAlignment="1">
      <alignment horizontal="right" vertical="center"/>
    </xf>
    <xf numFmtId="0" fontId="17" fillId="4" borderId="3" xfId="0" applyFont="1" applyFill="1" applyBorder="1" applyAlignment="1">
      <alignment horizontal="center" vertical="center"/>
    </xf>
    <xf numFmtId="0" fontId="17" fillId="4" borderId="4" xfId="0" applyFont="1" applyFill="1" applyBorder="1" applyAlignment="1">
      <alignment horizontal="center" vertical="center"/>
    </xf>
    <xf numFmtId="0" fontId="4" fillId="2" borderId="15" xfId="0" applyFont="1" applyFill="1" applyBorder="1" applyAlignment="1">
      <alignment horizontal="center"/>
    </xf>
    <xf numFmtId="0" fontId="4" fillId="2" borderId="5" xfId="0" applyFont="1" applyFill="1" applyBorder="1" applyAlignment="1">
      <alignment horizontal="center"/>
    </xf>
    <xf numFmtId="164" fontId="4" fillId="3" borderId="9" xfId="0" applyNumberFormat="1" applyFont="1" applyFill="1" applyBorder="1" applyAlignment="1">
      <alignment horizontal="center" vertical="center"/>
    </xf>
    <xf numFmtId="164" fontId="4" fillId="3" borderId="7" xfId="0" applyNumberFormat="1" applyFont="1" applyFill="1" applyBorder="1" applyAlignment="1">
      <alignment horizontal="center" vertical="center"/>
    </xf>
    <xf numFmtId="0" fontId="4" fillId="4" borderId="13" xfId="0" applyFont="1" applyFill="1" applyBorder="1" applyAlignment="1">
      <alignment horizontal="center" wrapText="1"/>
    </xf>
    <xf numFmtId="0" fontId="4" fillId="4" borderId="14" xfId="0" applyFont="1" applyFill="1" applyBorder="1" applyAlignment="1">
      <alignment horizontal="center" wrapText="1"/>
    </xf>
    <xf numFmtId="0" fontId="4" fillId="4" borderId="10" xfId="0" applyFont="1" applyFill="1" applyBorder="1" applyAlignment="1">
      <alignment horizontal="center" wrapText="1"/>
    </xf>
    <xf numFmtId="0" fontId="4" fillId="4" borderId="15" xfId="0" applyFont="1" applyFill="1" applyBorder="1" applyAlignment="1">
      <alignment horizontal="center" wrapText="1"/>
    </xf>
    <xf numFmtId="0" fontId="4" fillId="4" borderId="16" xfId="0" applyFont="1" applyFill="1" applyBorder="1" applyAlignment="1">
      <alignment horizontal="center" wrapText="1"/>
    </xf>
    <xf numFmtId="0" fontId="4" fillId="4" borderId="5" xfId="0" applyFont="1" applyFill="1" applyBorder="1" applyAlignment="1">
      <alignment horizontal="center" wrapText="1"/>
    </xf>
    <xf numFmtId="0" fontId="35" fillId="0" borderId="0" xfId="8" applyFont="1" applyAlignment="1">
      <alignment horizontal="center"/>
    </xf>
  </cellXfs>
  <cellStyles count="10">
    <cellStyle name="Comma" xfId="1" builtinId="3"/>
    <cellStyle name="Comma 2" xfId="6"/>
    <cellStyle name="Currency" xfId="3" builtinId="4"/>
    <cellStyle name="Currency 2" xfId="9"/>
    <cellStyle name="Heading 2" xfId="4" builtinId="17"/>
    <cellStyle name="Normal" xfId="0" builtinId="0"/>
    <cellStyle name="Normal 2" xfId="5"/>
    <cellStyle name="Normal 3" xfId="8"/>
    <cellStyle name="Percent" xfId="2" builtinId="5"/>
    <cellStyle name="Percent 2" xfId="7"/>
  </cellStyles>
  <dxfs count="3">
    <dxf>
      <font>
        <color theme="0" tint="-0.14996795556505021"/>
      </font>
    </dxf>
    <dxf>
      <font>
        <color theme="0" tint="-0.14996795556505021"/>
      </font>
    </dxf>
    <dxf>
      <font>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1"/>
          <c:order val="0"/>
          <c:tx>
            <c:strRef>
              <c:f>'1. Reinvestment Opportunity'!$A$46</c:f>
              <c:strCache>
                <c:ptCount val="1"/>
                <c:pt idx="0">
                  <c:v>Starting Salary</c:v>
                </c:pt>
              </c:strCache>
            </c:strRef>
          </c:tx>
          <c:invertIfNegative val="0"/>
          <c:dLbls>
            <c:txPr>
              <a:bodyPr/>
              <a:lstStyle/>
              <a:p>
                <a:pPr>
                  <a:defRPr b="1">
                    <a:solidFill>
                      <a:schemeClr val="bg1"/>
                    </a:solidFill>
                  </a:defRPr>
                </a:pPr>
                <a:endParaRPr lang="en-US"/>
              </a:p>
            </c:txPr>
            <c:showLegendKey val="0"/>
            <c:showVal val="1"/>
            <c:showCatName val="0"/>
            <c:showSerName val="0"/>
            <c:showPercent val="0"/>
            <c:showBubbleSize val="0"/>
            <c:showLeaderLines val="0"/>
          </c:dLbls>
          <c:cat>
            <c:strRef>
              <c:f>'1. Reinvestment Opportunity'!$A$49</c:f>
              <c:strCache>
                <c:ptCount val="1"/>
                <c:pt idx="0">
                  <c:v>Total Amount Spent</c:v>
                </c:pt>
              </c:strCache>
            </c:strRef>
          </c:cat>
          <c:val>
            <c:numRef>
              <c:f>'1. Reinvestment Opportunity'!$B$46</c:f>
              <c:numCache>
                <c:formatCode>"$"#,##0</c:formatCode>
                <c:ptCount val="1"/>
                <c:pt idx="0">
                  <c:v>120706560</c:v>
                </c:pt>
              </c:numCache>
            </c:numRef>
          </c:val>
        </c:ser>
        <c:ser>
          <c:idx val="2"/>
          <c:order val="1"/>
          <c:tx>
            <c:strRef>
              <c:f>'1. Reinvestment Opportunity'!$A$47</c:f>
              <c:strCache>
                <c:ptCount val="1"/>
                <c:pt idx="0">
                  <c:v>Experience</c:v>
                </c:pt>
              </c:strCache>
            </c:strRef>
          </c:tx>
          <c:spPr>
            <a:solidFill>
              <a:srgbClr val="669900"/>
            </a:solidFill>
          </c:spPr>
          <c:invertIfNegative val="0"/>
          <c:dLbls>
            <c:txPr>
              <a:bodyPr/>
              <a:lstStyle/>
              <a:p>
                <a:pPr>
                  <a:defRPr b="1">
                    <a:solidFill>
                      <a:schemeClr val="bg1"/>
                    </a:solidFill>
                  </a:defRPr>
                </a:pPr>
                <a:endParaRPr lang="en-US"/>
              </a:p>
            </c:txPr>
            <c:showLegendKey val="0"/>
            <c:showVal val="1"/>
            <c:showCatName val="0"/>
            <c:showSerName val="0"/>
            <c:showPercent val="0"/>
            <c:showBubbleSize val="0"/>
            <c:showLeaderLines val="0"/>
          </c:dLbls>
          <c:cat>
            <c:strRef>
              <c:f>'1. Reinvestment Opportunity'!$A$49</c:f>
              <c:strCache>
                <c:ptCount val="1"/>
                <c:pt idx="0">
                  <c:v>Total Amount Spent</c:v>
                </c:pt>
              </c:strCache>
            </c:strRef>
          </c:cat>
          <c:val>
            <c:numRef>
              <c:f>'1. Reinvestment Opportunity'!$B$47</c:f>
              <c:numCache>
                <c:formatCode>"$"#,##0</c:formatCode>
                <c:ptCount val="1"/>
                <c:pt idx="0">
                  <c:v>31480655</c:v>
                </c:pt>
              </c:numCache>
            </c:numRef>
          </c:val>
        </c:ser>
        <c:ser>
          <c:idx val="3"/>
          <c:order val="2"/>
          <c:tx>
            <c:strRef>
              <c:f>'1. Reinvestment Opportunity'!$A$48</c:f>
              <c:strCache>
                <c:ptCount val="1"/>
                <c:pt idx="0">
                  <c:v>Education</c:v>
                </c:pt>
              </c:strCache>
            </c:strRef>
          </c:tx>
          <c:spPr>
            <a:solidFill>
              <a:srgbClr val="9966FF"/>
            </a:solidFill>
          </c:spPr>
          <c:invertIfNegative val="0"/>
          <c:dLbls>
            <c:txPr>
              <a:bodyPr/>
              <a:lstStyle/>
              <a:p>
                <a:pPr>
                  <a:defRPr b="1">
                    <a:solidFill>
                      <a:schemeClr val="bg1"/>
                    </a:solidFill>
                  </a:defRPr>
                </a:pPr>
                <a:endParaRPr lang="en-US"/>
              </a:p>
            </c:txPr>
            <c:showLegendKey val="0"/>
            <c:showVal val="1"/>
            <c:showCatName val="0"/>
            <c:showSerName val="0"/>
            <c:showPercent val="0"/>
            <c:showBubbleSize val="0"/>
            <c:showLeaderLines val="0"/>
          </c:dLbls>
          <c:cat>
            <c:strRef>
              <c:f>'1. Reinvestment Opportunity'!$A$49</c:f>
              <c:strCache>
                <c:ptCount val="1"/>
                <c:pt idx="0">
                  <c:v>Total Amount Spent</c:v>
                </c:pt>
              </c:strCache>
            </c:strRef>
          </c:cat>
          <c:val>
            <c:numRef>
              <c:f>'1. Reinvestment Opportunity'!$B$48</c:f>
              <c:numCache>
                <c:formatCode>"$"#,##0</c:formatCode>
                <c:ptCount val="1"/>
                <c:pt idx="0">
                  <c:v>28232695</c:v>
                </c:pt>
              </c:numCache>
            </c:numRef>
          </c:val>
        </c:ser>
        <c:dLbls>
          <c:showLegendKey val="0"/>
          <c:showVal val="0"/>
          <c:showCatName val="0"/>
          <c:showSerName val="0"/>
          <c:showPercent val="0"/>
          <c:showBubbleSize val="0"/>
        </c:dLbls>
        <c:gapWidth val="150"/>
        <c:overlap val="-15"/>
        <c:axId val="175919872"/>
        <c:axId val="175921792"/>
      </c:barChart>
      <c:catAx>
        <c:axId val="175919872"/>
        <c:scaling>
          <c:orientation val="minMax"/>
        </c:scaling>
        <c:delete val="0"/>
        <c:axPos val="b"/>
        <c:majorTickMark val="out"/>
        <c:minorTickMark val="none"/>
        <c:tickLblPos val="nextTo"/>
        <c:crossAx val="175921792"/>
        <c:crosses val="autoZero"/>
        <c:auto val="1"/>
        <c:lblAlgn val="ctr"/>
        <c:lblOffset val="100"/>
        <c:noMultiLvlLbl val="0"/>
      </c:catAx>
      <c:valAx>
        <c:axId val="175921792"/>
        <c:scaling>
          <c:orientation val="minMax"/>
        </c:scaling>
        <c:delete val="0"/>
        <c:axPos val="l"/>
        <c:numFmt formatCode="0%" sourceLinked="1"/>
        <c:majorTickMark val="out"/>
        <c:minorTickMark val="none"/>
        <c:tickLblPos val="nextTo"/>
        <c:crossAx val="1759198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304800</xdr:colOff>
      <xdr:row>1</xdr:row>
      <xdr:rowOff>57150</xdr:rowOff>
    </xdr:from>
    <xdr:to>
      <xdr:col>14</xdr:col>
      <xdr:colOff>180976</xdr:colOff>
      <xdr:row>40</xdr:row>
      <xdr:rowOff>76200</xdr:rowOff>
    </xdr:to>
    <xdr:sp macro="" textlink="">
      <xdr:nvSpPr>
        <xdr:cNvPr id="2" name="TextBox 1"/>
        <xdr:cNvSpPr txBox="1"/>
      </xdr:nvSpPr>
      <xdr:spPr>
        <a:xfrm>
          <a:off x="304800" y="247650"/>
          <a:ext cx="8410576" cy="7448550"/>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u="sng"/>
            <a:t>Session</a:t>
          </a:r>
          <a:r>
            <a:rPr lang="en-US" sz="1800" b="1" u="sng" baseline="0"/>
            <a:t> 1 Homework:  How to differentiate pay in a cost neutral way </a:t>
          </a:r>
        </a:p>
        <a:p>
          <a:r>
            <a:rPr lang="en-US" sz="1100" b="1" baseline="0"/>
            <a:t/>
          </a:r>
          <a:br>
            <a:rPr lang="en-US" sz="1100" b="1" baseline="0"/>
          </a:br>
          <a:r>
            <a:rPr lang="en-US" sz="1100" b="1" baseline="0"/>
            <a:t>The purpose of this homework is </a:t>
          </a:r>
          <a:r>
            <a:rPr lang="en-US" sz="1100" b="1" i="0">
              <a:solidFill>
                <a:schemeClr val="dk1"/>
              </a:solidFill>
              <a:effectLst/>
              <a:latin typeface="+mn-lt"/>
              <a:ea typeface="+mn-ea"/>
              <a:cs typeface="+mn-cs"/>
            </a:rPr>
            <a:t>to illustrate the effects of implementing some of the redesign ideas proposed at the first workshop with existing compensation budgets and existing personnel.</a:t>
          </a:r>
        </a:p>
        <a:p>
          <a:endParaRPr lang="en-US" sz="1100" b="1" baseline="0"/>
        </a:p>
        <a:p>
          <a:r>
            <a:rPr lang="en-US" sz="1100" b="1" baseline="0"/>
            <a:t>During the first workshop, we shared 3 ideas to extend the reach of your excellent teachers:  1) Effectiveness Steps, 2) Effectiveness Bands and 3) Differentiated Roles.   In this exercise, you will be able to calculate a) what the cost of implementing these ideas might be for your district and b) </a:t>
          </a:r>
          <a:r>
            <a:rPr lang="en-US" sz="1100" b="1" baseline="0">
              <a:solidFill>
                <a:sysClr val="windowText" lastClr="000000"/>
              </a:solidFill>
            </a:rPr>
            <a:t>how you can </a:t>
          </a:r>
          <a:r>
            <a:rPr lang="en-US" sz="1100" b="1" baseline="0"/>
            <a:t>implement these ideas without additional revenues.   Please see the definitions tab for a brief overview of these ideas again or the Session 1 powerpoint for a complete review. </a:t>
          </a:r>
        </a:p>
        <a:p>
          <a:endParaRPr lang="en-US" sz="1100" b="1" baseline="0"/>
        </a:p>
        <a:p>
          <a:r>
            <a:rPr lang="en-US" sz="1100" b="1" baseline="0"/>
            <a:t>Please note that the estimates used in this spreadsheet are for simulations and only.  They are intended to help you begin to think about the financial options available when creating your differentiated pay plan.  They are not intended to be recommendations or used in final plans. </a:t>
          </a:r>
        </a:p>
        <a:p>
          <a:endParaRPr lang="en-US" sz="1100" b="1" baseline="0"/>
        </a:p>
        <a:p>
          <a:r>
            <a:rPr lang="en-US" sz="1100" b="1" baseline="0"/>
            <a:t>For support in completing this exericse, contact your fiscal consultant or Laura Encalade at Laura.Encalade@tn.gov.</a:t>
          </a:r>
        </a:p>
        <a:p>
          <a:endParaRPr lang="en-US" sz="1100" b="1" baseline="0"/>
        </a:p>
        <a:p>
          <a:r>
            <a:rPr lang="en-US" sz="1100" b="1" u="sng" baseline="0"/>
            <a:t>Legend</a:t>
          </a:r>
        </a:p>
        <a:p>
          <a:r>
            <a:rPr lang="en-US" sz="1100" b="0" baseline="0"/>
            <a:t>White cells:   Enter (or copy and paste) your district data</a:t>
          </a:r>
        </a:p>
        <a:p>
          <a:r>
            <a:rPr lang="en-US" sz="1100" b="0" baseline="0"/>
            <a:t>Grey cells:  Do not enter data (these have embedded formulas to automatically calculate output)</a:t>
          </a:r>
        </a:p>
        <a:p>
          <a:endParaRPr lang="en-US" sz="1100" b="0" u="none"/>
        </a:p>
        <a:p>
          <a:r>
            <a:rPr lang="en-US" sz="1100" b="1" u="sng"/>
            <a:t>What data you</a:t>
          </a:r>
          <a:r>
            <a:rPr lang="en-US" sz="1100" b="1" u="sng" baseline="0"/>
            <a:t> need in order to complete this exercise:  </a:t>
          </a:r>
          <a:endParaRPr lang="en-US" sz="1100" b="0" u="none" baseline="0"/>
        </a:p>
        <a:p>
          <a:r>
            <a:rPr lang="en-US" sz="1100" b="0" u="none" baseline="0"/>
            <a:t>1) The distribution of all teachers in your district across the salary schedule.  (See tab 1.)</a:t>
          </a:r>
        </a:p>
        <a:p>
          <a:pPr marL="0" marR="0" indent="0" defTabSz="914400" eaLnBrk="1" fontAlgn="auto" latinLnBrk="0" hangingPunct="1">
            <a:lnSpc>
              <a:spcPct val="100000"/>
            </a:lnSpc>
            <a:spcBef>
              <a:spcPts val="0"/>
            </a:spcBef>
            <a:spcAft>
              <a:spcPts val="0"/>
            </a:spcAft>
            <a:buClrTx/>
            <a:buSzTx/>
            <a:buFontTx/>
            <a:buNone/>
            <a:tabLst/>
            <a:defRPr/>
          </a:pPr>
          <a:r>
            <a:rPr lang="en-US" sz="1100" b="0" i="1" baseline="0">
              <a:solidFill>
                <a:schemeClr val="dk1"/>
              </a:solidFill>
              <a:effectLst/>
              <a:latin typeface="+mn-lt"/>
              <a:ea typeface="+mn-ea"/>
              <a:cs typeface="+mn-cs"/>
            </a:rPr>
            <a:t>Ideally in Excel or Word format so that the data can be copied and pasted rather than manually inputted in this template.</a:t>
          </a:r>
          <a:endParaRPr lang="en-US" i="1">
            <a:effectLst/>
          </a:endParaRPr>
        </a:p>
        <a:p>
          <a:endParaRPr lang="en-US" sz="1100" b="0" u="none" baseline="0"/>
        </a:p>
        <a:p>
          <a:r>
            <a:rPr lang="en-US" sz="1100" b="1" u="sng" baseline="0"/>
            <a:t>What data has been entered (from the PIRS and CODE data systems)</a:t>
          </a:r>
        </a:p>
        <a:p>
          <a:r>
            <a:rPr lang="en-US" sz="1100" b="0" u="none" baseline="0"/>
            <a:t>A) The salary schedule in your district (See tab 1.)</a:t>
          </a:r>
        </a:p>
        <a:p>
          <a:r>
            <a:rPr lang="en-US" sz="1100" b="0" u="none" baseline="0"/>
            <a:t>B) The distribution of all teachers in your district across TEAM evaluation ratings (the number of teachers in Levels 1 through 5). (See tab 2.) </a:t>
          </a:r>
        </a:p>
        <a:p>
          <a:endParaRPr lang="en-US">
            <a:effectLst/>
          </a:endParaRPr>
        </a:p>
        <a:p>
          <a:r>
            <a:rPr lang="en-US" sz="1100" b="1" u="sng">
              <a:solidFill>
                <a:schemeClr val="dk1"/>
              </a:solidFill>
              <a:effectLst/>
              <a:latin typeface="+mn-lt"/>
              <a:ea typeface="+mn-ea"/>
              <a:cs typeface="+mn-cs"/>
            </a:rPr>
            <a:t>Use for Each Tab</a:t>
          </a:r>
          <a:endParaRPr lang="en-US">
            <a:effectLst/>
          </a:endParaRPr>
        </a:p>
        <a:p>
          <a:r>
            <a:rPr lang="en-US" sz="1100" b="1" u="none" baseline="0"/>
            <a:t>1.  Reinvestment Opportunity - </a:t>
          </a:r>
          <a:r>
            <a:rPr lang="en-US" sz="1100" b="0" u="none" baseline="0"/>
            <a:t>Used to calculate the potential short term and long term reinvestment opportunity from "freeing up" education and experience pay to be used for other types of teacher compensation</a:t>
          </a:r>
        </a:p>
        <a:p>
          <a:r>
            <a:rPr lang="en-US" sz="1100" b="0" i="1" u="none" baseline="0"/>
            <a:t> In order to provide a simplified exercise, the local supplement portion of each opportunity is not shown separately. </a:t>
          </a:r>
        </a:p>
        <a:p>
          <a:endParaRPr lang="en-US" sz="1100" b="0" u="none" baseline="0"/>
        </a:p>
        <a:p>
          <a:r>
            <a:rPr lang="en-US" sz="1100" b="1" u="none" baseline="0"/>
            <a:t>2. Effectiveness Steps  - </a:t>
          </a:r>
          <a:r>
            <a:rPr lang="en-US" sz="1100" b="0" u="none" baseline="0"/>
            <a:t>Used to calculate the cost of implementing Effectiveness Steps</a:t>
          </a:r>
        </a:p>
        <a:p>
          <a:r>
            <a:rPr lang="en-US" sz="1100" b="0" i="1" u="none" baseline="0"/>
            <a:t>This template will derive the cost of effectiveness steps to compare to the available opportunity from 1.</a:t>
          </a:r>
        </a:p>
        <a:p>
          <a:endParaRPr lang="en-US" sz="1100" b="1" u="none" baseline="0"/>
        </a:p>
        <a:p>
          <a:pPr marL="0" marR="0" indent="0" defTabSz="914400" eaLnBrk="1" fontAlgn="auto" latinLnBrk="0" hangingPunct="1">
            <a:lnSpc>
              <a:spcPct val="100000"/>
            </a:lnSpc>
            <a:spcBef>
              <a:spcPts val="0"/>
            </a:spcBef>
            <a:spcAft>
              <a:spcPts val="0"/>
            </a:spcAft>
            <a:buClrTx/>
            <a:buSzTx/>
            <a:buFontTx/>
            <a:buNone/>
            <a:tabLst/>
            <a:defRPr/>
          </a:pPr>
          <a:r>
            <a:rPr lang="en-US" sz="1100" b="1" u="none" baseline="0"/>
            <a:t>3.  Effectiveness Bands </a:t>
          </a:r>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Used to calculate the cost of implementing Effectiveness Bands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1" baseline="0">
              <a:solidFill>
                <a:schemeClr val="dk1"/>
              </a:solidFill>
              <a:effectLst/>
              <a:latin typeface="+mn-lt"/>
              <a:ea typeface="+mn-ea"/>
              <a:cs typeface="+mn-cs"/>
            </a:rPr>
            <a:t>This template will derive the cost of effectiveness </a:t>
          </a:r>
          <a:r>
            <a:rPr lang="en-US" sz="1100" b="0" i="1" baseline="0">
              <a:solidFill>
                <a:sysClr val="windowText" lastClr="000000"/>
              </a:solidFill>
              <a:effectLst/>
              <a:latin typeface="+mn-lt"/>
              <a:ea typeface="+mn-ea"/>
              <a:cs typeface="+mn-cs"/>
            </a:rPr>
            <a:t>bands to </a:t>
          </a:r>
          <a:r>
            <a:rPr lang="en-US" sz="1100" b="0" i="1" baseline="0">
              <a:solidFill>
                <a:schemeClr val="dk1"/>
              </a:solidFill>
              <a:effectLst/>
              <a:latin typeface="+mn-lt"/>
              <a:ea typeface="+mn-ea"/>
              <a:cs typeface="+mn-cs"/>
            </a:rPr>
            <a:t>compare to the available opportunity from 1.</a:t>
          </a:r>
          <a:endParaRPr lang="en-US" sz="1100" b="1" u="none" baseline="0"/>
        </a:p>
        <a:p>
          <a:endParaRPr lang="en-US" sz="1100" b="0" u="none" baseline="0"/>
        </a:p>
        <a:p>
          <a:r>
            <a:rPr lang="en-US" sz="1100" b="1" u="none" baseline="0"/>
            <a:t>4.  Roles - </a:t>
          </a:r>
          <a:r>
            <a:rPr lang="en-US" sz="1100" b="0" i="0" u="none" baseline="0"/>
            <a:t>Used to calculate the cost of </a:t>
          </a:r>
          <a:r>
            <a:rPr lang="en-US" sz="1100" b="0" i="0" u="none" baseline="0">
              <a:solidFill>
                <a:sysClr val="windowText" lastClr="000000"/>
              </a:solidFill>
            </a:rPr>
            <a:t>In</a:t>
          </a:r>
          <a:r>
            <a:rPr lang="en-US" sz="1100" b="0" i="0" u="none" baseline="0"/>
            <a:t>vesting in Differentiated Roles</a:t>
          </a:r>
        </a:p>
        <a:p>
          <a:pPr marL="0" marR="0" indent="0" defTabSz="914400" eaLnBrk="1" fontAlgn="auto" latinLnBrk="0" hangingPunct="1">
            <a:lnSpc>
              <a:spcPct val="100000"/>
            </a:lnSpc>
            <a:spcBef>
              <a:spcPts val="0"/>
            </a:spcBef>
            <a:spcAft>
              <a:spcPts val="0"/>
            </a:spcAft>
            <a:buClrTx/>
            <a:buSzTx/>
            <a:buFontTx/>
            <a:buNone/>
            <a:tabLst/>
            <a:defRPr/>
          </a:pPr>
          <a:r>
            <a:rPr lang="en-US" sz="1100" b="0" i="1" baseline="0">
              <a:solidFill>
                <a:schemeClr val="dk1"/>
              </a:solidFill>
              <a:effectLst/>
              <a:latin typeface="+mn-lt"/>
              <a:ea typeface="+mn-ea"/>
              <a:cs typeface="+mn-cs"/>
            </a:rPr>
            <a:t>This template will derive the cost of implementing a variety of roles to compare to the available opportunity from 1.</a:t>
          </a:r>
        </a:p>
        <a:p>
          <a:pPr marL="0" marR="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5. Summary - </a:t>
          </a:r>
          <a:r>
            <a:rPr lang="en-US" sz="1100" b="0" i="0" baseline="0">
              <a:solidFill>
                <a:schemeClr val="dk1"/>
              </a:solidFill>
              <a:effectLst/>
              <a:latin typeface="+mn-lt"/>
              <a:ea typeface="+mn-ea"/>
              <a:cs typeface="+mn-cs"/>
            </a:rPr>
            <a:t>Provides an overview of </a:t>
          </a:r>
          <a:r>
            <a:rPr lang="en-US" sz="1100" b="0" i="0" baseline="0">
              <a:solidFill>
                <a:sysClr val="windowText" lastClr="000000"/>
              </a:solidFill>
              <a:effectLst/>
              <a:latin typeface="+mn-lt"/>
              <a:ea typeface="+mn-ea"/>
              <a:cs typeface="+mn-cs"/>
            </a:rPr>
            <a:t>key takeaways </a:t>
          </a:r>
          <a:r>
            <a:rPr lang="en-US" sz="1100" b="0" i="0" baseline="0">
              <a:solidFill>
                <a:schemeClr val="dk1"/>
              </a:solidFill>
              <a:effectLst/>
              <a:latin typeface="+mn-lt"/>
              <a:ea typeface="+mn-ea"/>
              <a:cs typeface="+mn-cs"/>
            </a:rPr>
            <a:t>from ERS' research on these three compensation strategies</a:t>
          </a:r>
        </a:p>
        <a:p>
          <a:pPr marL="0" marR="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b="0" u="none"/>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1933575</xdr:colOff>
      <xdr:row>50</xdr:row>
      <xdr:rowOff>171450</xdr:rowOff>
    </xdr:from>
    <xdr:to>
      <xdr:col>9</xdr:col>
      <xdr:colOff>186820</xdr:colOff>
      <xdr:row>63</xdr:row>
      <xdr:rowOff>17144</xdr:rowOff>
    </xdr:to>
    <xdr:pic>
      <xdr:nvPicPr>
        <xdr:cNvPr id="2" name="Picture 1"/>
        <xdr:cNvPicPr>
          <a:picLocks noChangeAspect="1"/>
        </xdr:cNvPicPr>
      </xdr:nvPicPr>
      <xdr:blipFill>
        <a:blip xmlns:r="http://schemas.openxmlformats.org/officeDocument/2006/relationships" r:embed="rId1"/>
        <a:stretch>
          <a:fillRect/>
        </a:stretch>
      </xdr:blipFill>
      <xdr:spPr>
        <a:xfrm>
          <a:off x="1933575" y="1038225"/>
          <a:ext cx="5063620" cy="2341244"/>
        </a:xfrm>
        <a:prstGeom prst="rect">
          <a:avLst/>
        </a:prstGeom>
      </xdr:spPr>
    </xdr:pic>
    <xdr:clientData/>
  </xdr:twoCellAnchor>
  <xdr:twoCellAnchor editAs="oneCell">
    <xdr:from>
      <xdr:col>1</xdr:col>
      <xdr:colOff>0</xdr:colOff>
      <xdr:row>14</xdr:row>
      <xdr:rowOff>47625</xdr:rowOff>
    </xdr:from>
    <xdr:to>
      <xdr:col>14</xdr:col>
      <xdr:colOff>323803</xdr:colOff>
      <xdr:row>36</xdr:row>
      <xdr:rowOff>160774</xdr:rowOff>
    </xdr:to>
    <xdr:pic>
      <xdr:nvPicPr>
        <xdr:cNvPr id="4" name="Picture 3"/>
        <xdr:cNvPicPr>
          <a:picLocks noChangeAspect="1"/>
        </xdr:cNvPicPr>
      </xdr:nvPicPr>
      <xdr:blipFill>
        <a:blip xmlns:r="http://schemas.openxmlformats.org/officeDocument/2006/relationships" r:embed="rId2"/>
        <a:stretch>
          <a:fillRect/>
        </a:stretch>
      </xdr:blipFill>
      <xdr:spPr>
        <a:xfrm>
          <a:off x="1943100" y="5124450"/>
          <a:ext cx="8248603" cy="43041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575733</xdr:colOff>
      <xdr:row>42</xdr:row>
      <xdr:rowOff>135994</xdr:rowOff>
    </xdr:from>
    <xdr:to>
      <xdr:col>8</xdr:col>
      <xdr:colOff>179917</xdr:colOff>
      <xdr:row>52</xdr:row>
      <xdr:rowOff>190500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tabSelected="1" zoomScaleNormal="100" workbookViewId="0">
      <selection activeCell="P15" sqref="P15"/>
    </sheetView>
  </sheetViews>
  <sheetFormatPr defaultRowHeight="15" x14ac:dyDescent="0.25"/>
  <cols>
    <col min="1" max="16384" width="9.140625" style="8"/>
  </cols>
  <sheetData>
    <row r="1" spans="1:1" x14ac:dyDescent="0.25">
      <c r="A1" s="115"/>
    </row>
  </sheetData>
  <sheetProtection password="CCD2"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EQ35"/>
  <sheetViews>
    <sheetView zoomScale="96" zoomScaleNormal="96" workbookViewId="0">
      <pane xSplit="1" ySplit="4" topLeftCell="B5" activePane="bottomRight" state="frozen"/>
      <selection activeCell="A11" sqref="A11:B11"/>
      <selection pane="topRight" activeCell="A11" sqref="A11:B11"/>
      <selection pane="bottomLeft" activeCell="A11" sqref="A11:B11"/>
      <selection pane="bottomRight" activeCell="A11" sqref="A11:B11"/>
    </sheetView>
  </sheetViews>
  <sheetFormatPr defaultRowHeight="15" x14ac:dyDescent="0.25"/>
  <cols>
    <col min="1" max="1" width="9.140625" style="52"/>
    <col min="2" max="137" width="9.7109375" style="52" bestFit="1" customWidth="1"/>
    <col min="138" max="138" width="15" style="52" bestFit="1" customWidth="1"/>
    <col min="139" max="139" width="9.140625" style="52"/>
    <col min="140" max="140" width="9.140625" style="80"/>
    <col min="141" max="141" width="14.7109375" style="52" customWidth="1"/>
    <col min="142" max="16384" width="9.140625" style="52"/>
  </cols>
  <sheetData>
    <row r="1" spans="1:147" x14ac:dyDescent="0.25">
      <c r="A1" s="50" t="s">
        <v>103</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J1" s="53"/>
      <c r="EK1" s="54"/>
      <c r="EL1" s="54"/>
      <c r="EM1" s="54"/>
      <c r="EN1" s="54"/>
      <c r="EO1" s="55"/>
      <c r="EQ1" s="52">
        <v>1</v>
      </c>
    </row>
    <row r="2" spans="1:147" x14ac:dyDescent="0.25">
      <c r="A2" s="52" t="s">
        <v>104</v>
      </c>
      <c r="B2" s="57">
        <v>10</v>
      </c>
      <c r="C2" s="57">
        <v>11</v>
      </c>
      <c r="D2" s="57">
        <v>12</v>
      </c>
      <c r="E2" s="57">
        <v>20</v>
      </c>
      <c r="F2" s="57">
        <v>30</v>
      </c>
      <c r="G2" s="57">
        <v>40</v>
      </c>
      <c r="H2" s="57">
        <v>50</v>
      </c>
      <c r="I2" s="57">
        <v>51</v>
      </c>
      <c r="J2" s="57">
        <v>52</v>
      </c>
      <c r="K2" s="57">
        <v>60</v>
      </c>
      <c r="L2" s="57">
        <v>61</v>
      </c>
      <c r="M2" s="57">
        <v>70</v>
      </c>
      <c r="N2" s="57">
        <v>80</v>
      </c>
      <c r="O2" s="57">
        <v>90</v>
      </c>
      <c r="P2" s="57">
        <v>92</v>
      </c>
      <c r="Q2" s="57">
        <v>93</v>
      </c>
      <c r="R2" s="57">
        <v>94</v>
      </c>
      <c r="S2" s="57">
        <v>95</v>
      </c>
      <c r="T2" s="57">
        <v>97</v>
      </c>
      <c r="U2" s="58">
        <v>100</v>
      </c>
      <c r="V2" s="58">
        <v>101</v>
      </c>
      <c r="W2" s="58">
        <v>110</v>
      </c>
      <c r="X2" s="58">
        <v>120</v>
      </c>
      <c r="Y2" s="58">
        <v>130</v>
      </c>
      <c r="Z2" s="58">
        <v>140</v>
      </c>
      <c r="AA2" s="58">
        <v>150</v>
      </c>
      <c r="AB2" s="58">
        <v>151</v>
      </c>
      <c r="AC2" s="58">
        <v>160</v>
      </c>
      <c r="AD2" s="58">
        <v>161</v>
      </c>
      <c r="AE2" s="58">
        <v>162</v>
      </c>
      <c r="AF2" s="58">
        <v>170</v>
      </c>
      <c r="AG2" s="58">
        <v>171</v>
      </c>
      <c r="AH2" s="58">
        <v>172</v>
      </c>
      <c r="AI2" s="58">
        <v>180</v>
      </c>
      <c r="AJ2" s="58">
        <v>190</v>
      </c>
      <c r="AK2" s="58">
        <v>200</v>
      </c>
      <c r="AL2" s="58">
        <v>210</v>
      </c>
      <c r="AM2" s="58">
        <v>220</v>
      </c>
      <c r="AN2" s="58">
        <v>230</v>
      </c>
      <c r="AO2" s="58">
        <v>231</v>
      </c>
      <c r="AP2" s="58">
        <v>240</v>
      </c>
      <c r="AQ2" s="58">
        <v>250</v>
      </c>
      <c r="AR2" s="58">
        <v>260</v>
      </c>
      <c r="AS2" s="58">
        <v>271</v>
      </c>
      <c r="AT2" s="58">
        <v>272</v>
      </c>
      <c r="AU2" s="58">
        <v>273</v>
      </c>
      <c r="AV2" s="58">
        <v>274</v>
      </c>
      <c r="AW2" s="58">
        <v>275</v>
      </c>
      <c r="AX2" s="58">
        <v>280</v>
      </c>
      <c r="AY2" s="58">
        <v>290</v>
      </c>
      <c r="AZ2" s="58">
        <v>300</v>
      </c>
      <c r="BA2" s="58">
        <v>301</v>
      </c>
      <c r="BB2" s="58">
        <v>310</v>
      </c>
      <c r="BC2" s="58">
        <v>320</v>
      </c>
      <c r="BD2" s="58">
        <v>330</v>
      </c>
      <c r="BE2" s="58">
        <v>340</v>
      </c>
      <c r="BF2" s="58">
        <v>350</v>
      </c>
      <c r="BG2" s="58">
        <v>360</v>
      </c>
      <c r="BH2" s="58">
        <v>370</v>
      </c>
      <c r="BI2" s="58">
        <v>371</v>
      </c>
      <c r="BJ2" s="58">
        <v>380</v>
      </c>
      <c r="BK2" s="58">
        <v>390</v>
      </c>
      <c r="BL2" s="58">
        <v>391</v>
      </c>
      <c r="BM2" s="58">
        <v>400</v>
      </c>
      <c r="BN2" s="58">
        <v>401</v>
      </c>
      <c r="BO2" s="58">
        <v>410</v>
      </c>
      <c r="BP2" s="58">
        <v>420</v>
      </c>
      <c r="BQ2" s="58">
        <v>430</v>
      </c>
      <c r="BR2" s="58">
        <v>440</v>
      </c>
      <c r="BS2" s="58">
        <v>450</v>
      </c>
      <c r="BT2" s="58">
        <v>460</v>
      </c>
      <c r="BU2" s="58">
        <v>470</v>
      </c>
      <c r="BV2" s="58">
        <v>480</v>
      </c>
      <c r="BW2" s="58">
        <v>490</v>
      </c>
      <c r="BX2" s="58">
        <v>500</v>
      </c>
      <c r="BY2" s="58">
        <v>510</v>
      </c>
      <c r="BZ2" s="58">
        <v>520</v>
      </c>
      <c r="CA2" s="58">
        <v>521</v>
      </c>
      <c r="CB2" s="58">
        <v>530</v>
      </c>
      <c r="CC2" s="58">
        <v>531</v>
      </c>
      <c r="CD2" s="58">
        <v>540</v>
      </c>
      <c r="CE2" s="58">
        <v>541</v>
      </c>
      <c r="CF2" s="58">
        <v>542</v>
      </c>
      <c r="CG2" s="58">
        <v>550</v>
      </c>
      <c r="CH2" s="58">
        <v>560</v>
      </c>
      <c r="CI2" s="58">
        <v>570</v>
      </c>
      <c r="CJ2" s="58">
        <v>580</v>
      </c>
      <c r="CK2" s="58">
        <v>581</v>
      </c>
      <c r="CL2" s="58">
        <v>590</v>
      </c>
      <c r="CM2" s="58">
        <v>600</v>
      </c>
      <c r="CN2" s="58">
        <v>610</v>
      </c>
      <c r="CO2" s="58">
        <v>620</v>
      </c>
      <c r="CP2" s="58">
        <v>621</v>
      </c>
      <c r="CQ2" s="58">
        <v>630</v>
      </c>
      <c r="CR2" s="58">
        <v>640</v>
      </c>
      <c r="CS2" s="58">
        <v>650</v>
      </c>
      <c r="CT2" s="58">
        <v>660</v>
      </c>
      <c r="CU2" s="58">
        <v>661</v>
      </c>
      <c r="CV2" s="58">
        <v>670</v>
      </c>
      <c r="CW2" s="58">
        <v>680</v>
      </c>
      <c r="CX2" s="58">
        <v>690</v>
      </c>
      <c r="CY2" s="58">
        <v>700</v>
      </c>
      <c r="CZ2" s="58">
        <v>710</v>
      </c>
      <c r="DA2" s="58">
        <v>720</v>
      </c>
      <c r="DB2" s="58">
        <v>721</v>
      </c>
      <c r="DC2" s="58">
        <v>730</v>
      </c>
      <c r="DD2" s="58">
        <v>740</v>
      </c>
      <c r="DE2" s="58">
        <v>750</v>
      </c>
      <c r="DF2" s="58">
        <v>751</v>
      </c>
      <c r="DG2" s="58">
        <v>760</v>
      </c>
      <c r="DH2" s="58">
        <v>761</v>
      </c>
      <c r="DI2" s="58">
        <v>770</v>
      </c>
      <c r="DJ2" s="58">
        <v>780</v>
      </c>
      <c r="DK2" s="58">
        <v>790</v>
      </c>
      <c r="DL2" s="58">
        <v>791</v>
      </c>
      <c r="DM2" s="58">
        <v>800</v>
      </c>
      <c r="DN2" s="58">
        <v>810</v>
      </c>
      <c r="DO2" s="58">
        <v>820</v>
      </c>
      <c r="DP2" s="58">
        <v>821</v>
      </c>
      <c r="DQ2" s="58">
        <v>822</v>
      </c>
      <c r="DR2" s="58">
        <v>830</v>
      </c>
      <c r="DS2" s="58">
        <v>840</v>
      </c>
      <c r="DT2" s="58">
        <v>850</v>
      </c>
      <c r="DU2" s="58">
        <v>860</v>
      </c>
      <c r="DV2" s="58">
        <v>870</v>
      </c>
      <c r="DW2" s="58">
        <v>880</v>
      </c>
      <c r="DX2" s="58">
        <v>890</v>
      </c>
      <c r="DY2" s="58">
        <v>900</v>
      </c>
      <c r="DZ2" s="58">
        <v>901</v>
      </c>
      <c r="EA2" s="58">
        <v>910</v>
      </c>
      <c r="EB2" s="58">
        <v>920</v>
      </c>
      <c r="EC2" s="58">
        <v>930</v>
      </c>
      <c r="ED2" s="58">
        <v>940</v>
      </c>
      <c r="EE2" s="58">
        <v>941</v>
      </c>
      <c r="EF2" s="58">
        <v>950</v>
      </c>
      <c r="EG2" s="58">
        <v>951</v>
      </c>
      <c r="EH2" s="59">
        <v>999</v>
      </c>
      <c r="EJ2" s="60"/>
      <c r="EK2" s="61"/>
      <c r="EL2" s="61"/>
      <c r="EM2" s="61"/>
      <c r="EN2" s="61"/>
      <c r="EO2" s="62"/>
    </row>
    <row r="3" spans="1:147" ht="15.75" x14ac:dyDescent="0.25">
      <c r="A3" s="56"/>
      <c r="B3" s="63" t="s">
        <v>105</v>
      </c>
      <c r="C3" s="63" t="s">
        <v>106</v>
      </c>
      <c r="D3" s="63" t="s">
        <v>107</v>
      </c>
      <c r="E3" s="63" t="s">
        <v>86</v>
      </c>
      <c r="F3" s="63" t="s">
        <v>108</v>
      </c>
      <c r="G3" s="64" t="s">
        <v>109</v>
      </c>
      <c r="H3" s="63" t="s">
        <v>75</v>
      </c>
      <c r="I3" s="63" t="s">
        <v>66</v>
      </c>
      <c r="J3" s="63" t="s">
        <v>67</v>
      </c>
      <c r="K3" s="63" t="s">
        <v>80</v>
      </c>
      <c r="L3" s="63" t="s">
        <v>110</v>
      </c>
      <c r="M3" s="64" t="s">
        <v>111</v>
      </c>
      <c r="N3" s="63" t="s">
        <v>96</v>
      </c>
      <c r="O3" s="64" t="s">
        <v>112</v>
      </c>
      <c r="P3" s="64" t="s">
        <v>113</v>
      </c>
      <c r="Q3" s="63" t="s">
        <v>114</v>
      </c>
      <c r="R3" s="63" t="s">
        <v>115</v>
      </c>
      <c r="S3" s="63" t="s">
        <v>116</v>
      </c>
      <c r="T3" s="64" t="s">
        <v>117</v>
      </c>
      <c r="U3" s="64" t="s">
        <v>118</v>
      </c>
      <c r="V3" s="63" t="s">
        <v>119</v>
      </c>
      <c r="W3" s="63" t="s">
        <v>120</v>
      </c>
      <c r="X3" s="63" t="s">
        <v>87</v>
      </c>
      <c r="Y3" s="64" t="s">
        <v>121</v>
      </c>
      <c r="Z3" s="65" t="s">
        <v>122</v>
      </c>
      <c r="AA3" s="64" t="s">
        <v>123</v>
      </c>
      <c r="AB3" s="63" t="s">
        <v>124</v>
      </c>
      <c r="AC3" s="63" t="s">
        <v>93</v>
      </c>
      <c r="AD3" s="63" t="s">
        <v>125</v>
      </c>
      <c r="AE3" s="63" t="s">
        <v>126</v>
      </c>
      <c r="AF3" s="63" t="s">
        <v>127</v>
      </c>
      <c r="AG3" s="63" t="s">
        <v>128</v>
      </c>
      <c r="AH3" s="63" t="s">
        <v>129</v>
      </c>
      <c r="AI3" s="64" t="s">
        <v>78</v>
      </c>
      <c r="AJ3" s="63" t="s">
        <v>130</v>
      </c>
      <c r="AK3" s="63" t="s">
        <v>131</v>
      </c>
      <c r="AL3" s="63" t="s">
        <v>132</v>
      </c>
      <c r="AM3" s="63" t="s">
        <v>133</v>
      </c>
      <c r="AN3" s="63" t="s">
        <v>134</v>
      </c>
      <c r="AO3" s="63" t="s">
        <v>82</v>
      </c>
      <c r="AP3" s="63" t="s">
        <v>135</v>
      </c>
      <c r="AQ3" s="64" t="s">
        <v>136</v>
      </c>
      <c r="AR3" s="63" t="s">
        <v>137</v>
      </c>
      <c r="AS3" s="63" t="s">
        <v>138</v>
      </c>
      <c r="AT3" s="63" t="s">
        <v>74</v>
      </c>
      <c r="AU3" s="63" t="s">
        <v>139</v>
      </c>
      <c r="AV3" s="64" t="s">
        <v>140</v>
      </c>
      <c r="AW3" s="63" t="s">
        <v>141</v>
      </c>
      <c r="AX3" s="63" t="s">
        <v>94</v>
      </c>
      <c r="AY3" s="63" t="s">
        <v>142</v>
      </c>
      <c r="AZ3" s="63" t="s">
        <v>99</v>
      </c>
      <c r="BA3" s="66" t="s">
        <v>143</v>
      </c>
      <c r="BB3" s="64" t="s">
        <v>144</v>
      </c>
      <c r="BC3" s="63" t="s">
        <v>145</v>
      </c>
      <c r="BD3" s="63" t="s">
        <v>146</v>
      </c>
      <c r="BE3" s="65" t="s">
        <v>147</v>
      </c>
      <c r="BF3" s="63" t="s">
        <v>148</v>
      </c>
      <c r="BG3" s="64" t="s">
        <v>149</v>
      </c>
      <c r="BH3" s="63" t="s">
        <v>150</v>
      </c>
      <c r="BI3" s="63" t="s">
        <v>151</v>
      </c>
      <c r="BJ3" s="63" t="s">
        <v>101</v>
      </c>
      <c r="BK3" s="63" t="s">
        <v>152</v>
      </c>
      <c r="BL3" s="63" t="s">
        <v>153</v>
      </c>
      <c r="BM3" s="63" t="s">
        <v>154</v>
      </c>
      <c r="BN3" s="63" t="s">
        <v>155</v>
      </c>
      <c r="BO3" s="63" t="s">
        <v>156</v>
      </c>
      <c r="BP3" s="63" t="s">
        <v>97</v>
      </c>
      <c r="BQ3" s="63" t="s">
        <v>157</v>
      </c>
      <c r="BR3" s="64" t="s">
        <v>158</v>
      </c>
      <c r="BS3" s="64" t="s">
        <v>159</v>
      </c>
      <c r="BT3" s="64" t="s">
        <v>160</v>
      </c>
      <c r="BU3" s="63" t="s">
        <v>88</v>
      </c>
      <c r="BV3" s="63" t="s">
        <v>161</v>
      </c>
      <c r="BW3" s="63" t="s">
        <v>100</v>
      </c>
      <c r="BX3" s="63" t="s">
        <v>76</v>
      </c>
      <c r="BY3" s="64" t="s">
        <v>162</v>
      </c>
      <c r="BZ3" s="63" t="s">
        <v>95</v>
      </c>
      <c r="CA3" s="63" t="s">
        <v>163</v>
      </c>
      <c r="CB3" s="63" t="s">
        <v>77</v>
      </c>
      <c r="CC3" s="63" t="s">
        <v>164</v>
      </c>
      <c r="CD3" s="63" t="s">
        <v>165</v>
      </c>
      <c r="CE3" s="63" t="s">
        <v>166</v>
      </c>
      <c r="CF3" s="63" t="s">
        <v>167</v>
      </c>
      <c r="CG3" s="64" t="s">
        <v>168</v>
      </c>
      <c r="CH3" s="63" t="s">
        <v>169</v>
      </c>
      <c r="CI3" s="63" t="s">
        <v>170</v>
      </c>
      <c r="CJ3" s="63" t="s">
        <v>84</v>
      </c>
      <c r="CK3" s="63" t="s">
        <v>171</v>
      </c>
      <c r="CL3" s="63" t="s">
        <v>89</v>
      </c>
      <c r="CM3" s="63" t="s">
        <v>172</v>
      </c>
      <c r="CN3" s="63" t="s">
        <v>173</v>
      </c>
      <c r="CO3" s="63" t="s">
        <v>174</v>
      </c>
      <c r="CP3" s="63" t="s">
        <v>175</v>
      </c>
      <c r="CQ3" s="63" t="s">
        <v>176</v>
      </c>
      <c r="CR3" s="63" t="s">
        <v>177</v>
      </c>
      <c r="CS3" s="64" t="s">
        <v>178</v>
      </c>
      <c r="CT3" s="63" t="s">
        <v>98</v>
      </c>
      <c r="CU3" s="63" t="s">
        <v>179</v>
      </c>
      <c r="CV3" s="63" t="s">
        <v>180</v>
      </c>
      <c r="CW3" s="64" t="s">
        <v>181</v>
      </c>
      <c r="CX3" s="65" t="s">
        <v>182</v>
      </c>
      <c r="CY3" s="63" t="s">
        <v>183</v>
      </c>
      <c r="CZ3" s="63" t="s">
        <v>91</v>
      </c>
      <c r="DA3" s="63" t="s">
        <v>83</v>
      </c>
      <c r="DB3" s="63" t="s">
        <v>184</v>
      </c>
      <c r="DC3" s="63" t="s">
        <v>185</v>
      </c>
      <c r="DD3" s="63" t="s">
        <v>186</v>
      </c>
      <c r="DE3" s="63" t="s">
        <v>71</v>
      </c>
      <c r="DF3" s="63" t="s">
        <v>187</v>
      </c>
      <c r="DG3" s="64" t="s">
        <v>188</v>
      </c>
      <c r="DH3" s="64" t="s">
        <v>189</v>
      </c>
      <c r="DI3" s="63" t="s">
        <v>190</v>
      </c>
      <c r="DJ3" s="63" t="s">
        <v>191</v>
      </c>
      <c r="DK3" s="63" t="s">
        <v>85</v>
      </c>
      <c r="DL3" s="63" t="s">
        <v>192</v>
      </c>
      <c r="DM3" s="63" t="s">
        <v>193</v>
      </c>
      <c r="DN3" s="63" t="s">
        <v>68</v>
      </c>
      <c r="DO3" s="63" t="s">
        <v>81</v>
      </c>
      <c r="DP3" s="63" t="s">
        <v>72</v>
      </c>
      <c r="DQ3" s="63" t="s">
        <v>73</v>
      </c>
      <c r="DR3" s="63" t="s">
        <v>194</v>
      </c>
      <c r="DS3" s="63" t="s">
        <v>79</v>
      </c>
      <c r="DT3" s="65" t="s">
        <v>195</v>
      </c>
      <c r="DU3" s="63" t="s">
        <v>196</v>
      </c>
      <c r="DV3" s="63" t="s">
        <v>179</v>
      </c>
      <c r="DW3" s="64" t="s">
        <v>197</v>
      </c>
      <c r="DX3" s="63" t="s">
        <v>90</v>
      </c>
      <c r="DY3" s="63" t="s">
        <v>198</v>
      </c>
      <c r="DZ3" s="63" t="s">
        <v>160</v>
      </c>
      <c r="EA3" s="64" t="s">
        <v>199</v>
      </c>
      <c r="EB3" s="63" t="s">
        <v>200</v>
      </c>
      <c r="EC3" s="63" t="s">
        <v>201</v>
      </c>
      <c r="ED3" s="63" t="s">
        <v>202</v>
      </c>
      <c r="EE3" s="63" t="s">
        <v>137</v>
      </c>
      <c r="EF3" s="63" t="s">
        <v>70</v>
      </c>
      <c r="EG3" s="63" t="s">
        <v>203</v>
      </c>
      <c r="EH3" s="67" t="s">
        <v>204</v>
      </c>
      <c r="EJ3" s="60"/>
      <c r="EK3" s="68" t="s">
        <v>205</v>
      </c>
      <c r="EL3" s="69"/>
      <c r="EM3" s="61"/>
      <c r="EN3" s="61"/>
      <c r="EO3" s="62"/>
    </row>
    <row r="4" spans="1:147" x14ac:dyDescent="0.25">
      <c r="A4" s="56"/>
      <c r="B4" s="70" t="s">
        <v>206</v>
      </c>
      <c r="C4" s="70" t="s">
        <v>207</v>
      </c>
      <c r="D4" s="70" t="s">
        <v>207</v>
      </c>
      <c r="E4" s="70" t="s">
        <v>206</v>
      </c>
      <c r="F4" s="70" t="s">
        <v>206</v>
      </c>
      <c r="G4" s="71" t="s">
        <v>206</v>
      </c>
      <c r="H4" s="70" t="s">
        <v>206</v>
      </c>
      <c r="I4" s="70" t="s">
        <v>207</v>
      </c>
      <c r="J4" s="70" t="s">
        <v>207</v>
      </c>
      <c r="K4" s="70" t="s">
        <v>206</v>
      </c>
      <c r="L4" s="70" t="s">
        <v>207</v>
      </c>
      <c r="M4" s="71" t="s">
        <v>206</v>
      </c>
      <c r="N4" s="70" t="s">
        <v>206</v>
      </c>
      <c r="O4" s="71" t="s">
        <v>206</v>
      </c>
      <c r="P4" s="71" t="s">
        <v>208</v>
      </c>
      <c r="Q4" s="70" t="s">
        <v>208</v>
      </c>
      <c r="R4" s="70" t="s">
        <v>208</v>
      </c>
      <c r="S4" s="70" t="s">
        <v>208</v>
      </c>
      <c r="T4" s="71" t="s">
        <v>208</v>
      </c>
      <c r="U4" s="71" t="s">
        <v>206</v>
      </c>
      <c r="V4" s="70" t="s">
        <v>207</v>
      </c>
      <c r="W4" s="70" t="s">
        <v>206</v>
      </c>
      <c r="X4" s="70" t="s">
        <v>206</v>
      </c>
      <c r="Y4" s="71" t="s">
        <v>206</v>
      </c>
      <c r="Z4" s="72" t="s">
        <v>206</v>
      </c>
      <c r="AA4" s="71" t="s">
        <v>206</v>
      </c>
      <c r="AB4" s="70" t="s">
        <v>207</v>
      </c>
      <c r="AC4" s="70" t="s">
        <v>206</v>
      </c>
      <c r="AD4" s="70" t="s">
        <v>207</v>
      </c>
      <c r="AE4" s="70" t="s">
        <v>207</v>
      </c>
      <c r="AF4" s="70" t="s">
        <v>206</v>
      </c>
      <c r="AG4" s="70" t="s">
        <v>207</v>
      </c>
      <c r="AH4" s="70" t="s">
        <v>207</v>
      </c>
      <c r="AI4" s="71" t="s">
        <v>206</v>
      </c>
      <c r="AJ4" s="70" t="s">
        <v>209</v>
      </c>
      <c r="AK4" s="70" t="s">
        <v>206</v>
      </c>
      <c r="AL4" s="70" t="s">
        <v>206</v>
      </c>
      <c r="AM4" s="70" t="s">
        <v>206</v>
      </c>
      <c r="AN4" s="70" t="s">
        <v>206</v>
      </c>
      <c r="AO4" s="70" t="s">
        <v>207</v>
      </c>
      <c r="AP4" s="70" t="s">
        <v>206</v>
      </c>
      <c r="AQ4" s="71" t="s">
        <v>206</v>
      </c>
      <c r="AR4" s="70" t="s">
        <v>206</v>
      </c>
      <c r="AS4" s="70" t="s">
        <v>207</v>
      </c>
      <c r="AT4" s="70" t="s">
        <v>208</v>
      </c>
      <c r="AU4" s="70" t="s">
        <v>208</v>
      </c>
      <c r="AV4" s="71" t="s">
        <v>208</v>
      </c>
      <c r="AW4" s="70" t="s">
        <v>208</v>
      </c>
      <c r="AX4" s="70" t="s">
        <v>206</v>
      </c>
      <c r="AY4" s="70" t="s">
        <v>206</v>
      </c>
      <c r="AZ4" s="70" t="s">
        <v>206</v>
      </c>
      <c r="BA4" s="73" t="s">
        <v>207</v>
      </c>
      <c r="BB4" s="71" t="s">
        <v>206</v>
      </c>
      <c r="BC4" s="70" t="s">
        <v>206</v>
      </c>
      <c r="BD4" s="70" t="s">
        <v>206</v>
      </c>
      <c r="BE4" s="72" t="s">
        <v>206</v>
      </c>
      <c r="BF4" s="70" t="s">
        <v>206</v>
      </c>
      <c r="BG4" s="71" t="s">
        <v>206</v>
      </c>
      <c r="BH4" s="70" t="s">
        <v>206</v>
      </c>
      <c r="BI4" s="70" t="s">
        <v>207</v>
      </c>
      <c r="BJ4" s="70" t="s">
        <v>206</v>
      </c>
      <c r="BK4" s="70" t="s">
        <v>206</v>
      </c>
      <c r="BL4" s="70" t="s">
        <v>207</v>
      </c>
      <c r="BM4" s="70" t="s">
        <v>206</v>
      </c>
      <c r="BN4" s="70" t="s">
        <v>208</v>
      </c>
      <c r="BO4" s="70" t="s">
        <v>206</v>
      </c>
      <c r="BP4" s="70" t="s">
        <v>206</v>
      </c>
      <c r="BQ4" s="70" t="s">
        <v>206</v>
      </c>
      <c r="BR4" s="71" t="s">
        <v>206</v>
      </c>
      <c r="BS4" s="71" t="s">
        <v>206</v>
      </c>
      <c r="BT4" s="71" t="s">
        <v>206</v>
      </c>
      <c r="BU4" s="70" t="s">
        <v>206</v>
      </c>
      <c r="BV4" s="70" t="s">
        <v>206</v>
      </c>
      <c r="BW4" s="70" t="s">
        <v>206</v>
      </c>
      <c r="BX4" s="70" t="s">
        <v>206</v>
      </c>
      <c r="BY4" s="71" t="s">
        <v>206</v>
      </c>
      <c r="BZ4" s="70" t="s">
        <v>206</v>
      </c>
      <c r="CA4" s="70" t="s">
        <v>207</v>
      </c>
      <c r="CB4" s="70" t="s">
        <v>206</v>
      </c>
      <c r="CC4" s="70" t="s">
        <v>207</v>
      </c>
      <c r="CD4" s="70" t="s">
        <v>206</v>
      </c>
      <c r="CE4" s="70" t="s">
        <v>207</v>
      </c>
      <c r="CF4" s="70" t="s">
        <v>207</v>
      </c>
      <c r="CG4" s="71" t="s">
        <v>206</v>
      </c>
      <c r="CH4" s="70" t="s">
        <v>206</v>
      </c>
      <c r="CI4" s="70" t="s">
        <v>206</v>
      </c>
      <c r="CJ4" s="70" t="s">
        <v>206</v>
      </c>
      <c r="CK4" s="70" t="s">
        <v>208</v>
      </c>
      <c r="CL4" s="70" t="s">
        <v>206</v>
      </c>
      <c r="CM4" s="70" t="s">
        <v>206</v>
      </c>
      <c r="CN4" s="70" t="s">
        <v>206</v>
      </c>
      <c r="CO4" s="70" t="s">
        <v>206</v>
      </c>
      <c r="CP4" s="70" t="s">
        <v>207</v>
      </c>
      <c r="CQ4" s="70" t="s">
        <v>206</v>
      </c>
      <c r="CR4" s="70" t="s">
        <v>206</v>
      </c>
      <c r="CS4" s="71" t="s">
        <v>206</v>
      </c>
      <c r="CT4" s="70" t="s">
        <v>206</v>
      </c>
      <c r="CU4" s="70" t="s">
        <v>207</v>
      </c>
      <c r="CV4" s="70" t="s">
        <v>206</v>
      </c>
      <c r="CW4" s="71" t="s">
        <v>206</v>
      </c>
      <c r="CX4" s="72" t="s">
        <v>206</v>
      </c>
      <c r="CY4" s="70" t="s">
        <v>206</v>
      </c>
      <c r="CZ4" s="70" t="s">
        <v>206</v>
      </c>
      <c r="DA4" s="70" t="s">
        <v>206</v>
      </c>
      <c r="DB4" s="70" t="s">
        <v>207</v>
      </c>
      <c r="DC4" s="70" t="s">
        <v>206</v>
      </c>
      <c r="DD4" s="70" t="s">
        <v>206</v>
      </c>
      <c r="DE4" s="70" t="s">
        <v>206</v>
      </c>
      <c r="DF4" s="70" t="s">
        <v>207</v>
      </c>
      <c r="DG4" s="71" t="s">
        <v>206</v>
      </c>
      <c r="DH4" s="71" t="s">
        <v>208</v>
      </c>
      <c r="DI4" s="70" t="s">
        <v>206</v>
      </c>
      <c r="DJ4" s="70" t="s">
        <v>206</v>
      </c>
      <c r="DK4" s="70" t="s">
        <v>206</v>
      </c>
      <c r="DL4" s="70" t="s">
        <v>207</v>
      </c>
      <c r="DM4" s="70" t="s">
        <v>206</v>
      </c>
      <c r="DN4" s="70" t="s">
        <v>206</v>
      </c>
      <c r="DO4" s="70" t="s">
        <v>206</v>
      </c>
      <c r="DP4" s="70" t="s">
        <v>207</v>
      </c>
      <c r="DQ4" s="70" t="s">
        <v>207</v>
      </c>
      <c r="DR4" s="70" t="s">
        <v>206</v>
      </c>
      <c r="DS4" s="70" t="s">
        <v>206</v>
      </c>
      <c r="DT4" s="72" t="s">
        <v>206</v>
      </c>
      <c r="DU4" s="70" t="s">
        <v>206</v>
      </c>
      <c r="DV4" s="70" t="s">
        <v>206</v>
      </c>
      <c r="DW4" s="71" t="s">
        <v>206</v>
      </c>
      <c r="DX4" s="70" t="s">
        <v>206</v>
      </c>
      <c r="DY4" s="70" t="s">
        <v>206</v>
      </c>
      <c r="DZ4" s="70" t="s">
        <v>207</v>
      </c>
      <c r="EA4" s="71" t="s">
        <v>206</v>
      </c>
      <c r="EB4" s="70" t="s">
        <v>206</v>
      </c>
      <c r="EC4" s="70" t="s">
        <v>206</v>
      </c>
      <c r="ED4" s="70" t="s">
        <v>206</v>
      </c>
      <c r="EE4" s="70" t="s">
        <v>208</v>
      </c>
      <c r="EF4" s="70" t="s">
        <v>206</v>
      </c>
      <c r="EG4" s="70" t="s">
        <v>208</v>
      </c>
      <c r="EH4" s="74" t="s">
        <v>210</v>
      </c>
      <c r="EJ4" s="60"/>
      <c r="EK4" s="75" t="s">
        <v>211</v>
      </c>
      <c r="EL4" s="76" t="s">
        <v>212</v>
      </c>
      <c r="EM4" s="61"/>
      <c r="EN4" s="61"/>
      <c r="EO4" s="62"/>
    </row>
    <row r="5" spans="1:147" x14ac:dyDescent="0.25">
      <c r="A5" s="77">
        <v>0</v>
      </c>
      <c r="B5" s="78">
        <v>35007</v>
      </c>
      <c r="C5" s="78">
        <v>35658</v>
      </c>
      <c r="D5" s="52">
        <v>30420</v>
      </c>
      <c r="E5" s="78">
        <v>33595</v>
      </c>
      <c r="F5" s="78">
        <v>33893</v>
      </c>
      <c r="G5" s="78">
        <v>32326</v>
      </c>
      <c r="H5" s="78">
        <v>33440</v>
      </c>
      <c r="I5" s="78">
        <v>35790</v>
      </c>
      <c r="J5" s="78">
        <v>36189</v>
      </c>
      <c r="K5" s="78">
        <v>37580</v>
      </c>
      <c r="L5" s="78">
        <v>36330</v>
      </c>
      <c r="M5" s="78">
        <v>32425</v>
      </c>
      <c r="N5" s="78">
        <v>31428</v>
      </c>
      <c r="O5" s="78">
        <v>33830</v>
      </c>
      <c r="P5" s="78">
        <v>32232</v>
      </c>
      <c r="Q5" s="78">
        <v>34092</v>
      </c>
      <c r="R5" s="78">
        <v>34220</v>
      </c>
      <c r="S5" s="78">
        <v>33416</v>
      </c>
      <c r="T5" s="78">
        <v>32516</v>
      </c>
      <c r="U5" s="78">
        <v>32984</v>
      </c>
      <c r="V5" s="78">
        <v>33183</v>
      </c>
      <c r="W5" s="78">
        <v>33589</v>
      </c>
      <c r="X5" s="78">
        <v>32263</v>
      </c>
      <c r="Y5" s="79">
        <v>31710</v>
      </c>
      <c r="Z5" s="78">
        <v>30420</v>
      </c>
      <c r="AA5" s="78">
        <v>31970</v>
      </c>
      <c r="AB5" s="78">
        <v>33685</v>
      </c>
      <c r="AC5" s="78">
        <v>34051</v>
      </c>
      <c r="AD5" s="78">
        <v>36897</v>
      </c>
      <c r="AE5" s="78">
        <v>34276</v>
      </c>
      <c r="AF5" s="78">
        <v>34005</v>
      </c>
      <c r="AG5" s="78">
        <v>33105</v>
      </c>
      <c r="AH5" s="78">
        <v>33454</v>
      </c>
      <c r="AI5" s="78">
        <v>31867</v>
      </c>
      <c r="AJ5" s="78">
        <v>40000</v>
      </c>
      <c r="AK5" s="78">
        <v>34136</v>
      </c>
      <c r="AL5" s="78">
        <v>34211</v>
      </c>
      <c r="AM5" s="78">
        <v>34174</v>
      </c>
      <c r="AN5" s="78">
        <v>33306</v>
      </c>
      <c r="AO5" s="78">
        <v>34597</v>
      </c>
      <c r="AP5" s="78">
        <v>34912</v>
      </c>
      <c r="AQ5" s="78">
        <v>31816</v>
      </c>
      <c r="AR5" s="78">
        <v>34635</v>
      </c>
      <c r="AS5" s="78">
        <v>32499</v>
      </c>
      <c r="AT5" s="78">
        <v>33570</v>
      </c>
      <c r="AU5" s="78">
        <v>32993</v>
      </c>
      <c r="AV5" s="78">
        <v>31829</v>
      </c>
      <c r="AW5" s="78">
        <v>33504</v>
      </c>
      <c r="AX5" s="78">
        <v>32381</v>
      </c>
      <c r="AY5" s="78">
        <v>32616</v>
      </c>
      <c r="AZ5" s="78">
        <v>33250</v>
      </c>
      <c r="BA5" s="78">
        <v>34949</v>
      </c>
      <c r="BB5" s="78">
        <v>32542</v>
      </c>
      <c r="BC5" s="78">
        <v>34130</v>
      </c>
      <c r="BD5" s="78">
        <v>34995</v>
      </c>
      <c r="BE5" s="78">
        <v>30420</v>
      </c>
      <c r="BF5" s="78">
        <v>33573</v>
      </c>
      <c r="BG5" s="78">
        <v>31289</v>
      </c>
      <c r="BH5" s="78">
        <v>32250</v>
      </c>
      <c r="BI5" s="78">
        <v>35692</v>
      </c>
      <c r="BJ5" s="78">
        <v>34380</v>
      </c>
      <c r="BK5" s="78">
        <v>34269</v>
      </c>
      <c r="BL5" s="78">
        <v>33397</v>
      </c>
      <c r="BM5" s="78">
        <v>34700</v>
      </c>
      <c r="BN5" s="78">
        <v>37745</v>
      </c>
      <c r="BO5" s="78">
        <v>34917</v>
      </c>
      <c r="BP5" s="78">
        <v>34600</v>
      </c>
      <c r="BQ5" s="78">
        <v>32498</v>
      </c>
      <c r="BR5" s="78">
        <v>32585</v>
      </c>
      <c r="BS5" s="78">
        <v>32791</v>
      </c>
      <c r="BT5" s="78">
        <v>33632</v>
      </c>
      <c r="BU5" s="78">
        <v>34510</v>
      </c>
      <c r="BV5" s="78">
        <v>33781</v>
      </c>
      <c r="BW5" s="78">
        <v>34359</v>
      </c>
      <c r="BX5" s="78">
        <v>33007</v>
      </c>
      <c r="BY5" s="78">
        <v>32600</v>
      </c>
      <c r="BZ5" s="78">
        <v>34243</v>
      </c>
      <c r="CA5" s="78">
        <v>35640</v>
      </c>
      <c r="CB5" s="78">
        <v>34177</v>
      </c>
      <c r="CC5" s="78">
        <v>36412</v>
      </c>
      <c r="CD5" s="78">
        <v>35550</v>
      </c>
      <c r="CE5" s="78">
        <v>35855</v>
      </c>
      <c r="CF5" s="78">
        <v>35458</v>
      </c>
      <c r="CG5" s="78">
        <v>32404</v>
      </c>
      <c r="CH5" s="78">
        <v>33140</v>
      </c>
      <c r="CI5" s="78">
        <v>33780</v>
      </c>
      <c r="CJ5" s="78">
        <v>32890</v>
      </c>
      <c r="CK5" s="78">
        <v>33625</v>
      </c>
      <c r="CL5" s="78">
        <v>35153</v>
      </c>
      <c r="CM5" s="78">
        <v>33199</v>
      </c>
      <c r="CN5" s="78">
        <v>36020</v>
      </c>
      <c r="CO5" s="78">
        <v>33372</v>
      </c>
      <c r="CP5" s="78">
        <v>35392</v>
      </c>
      <c r="CQ5" s="78">
        <v>35645</v>
      </c>
      <c r="CR5" s="78">
        <v>33967</v>
      </c>
      <c r="CS5" s="78">
        <v>32714</v>
      </c>
      <c r="CT5" s="78">
        <v>33495</v>
      </c>
      <c r="CU5" s="78">
        <v>32340</v>
      </c>
      <c r="CV5" s="78">
        <v>33064</v>
      </c>
      <c r="CW5" s="78">
        <v>32185</v>
      </c>
      <c r="CX5" s="78">
        <v>30422</v>
      </c>
      <c r="CY5" s="78">
        <v>34943</v>
      </c>
      <c r="CZ5" s="78">
        <v>34831</v>
      </c>
      <c r="DA5" s="78">
        <v>34143</v>
      </c>
      <c r="DB5" s="78">
        <v>36415</v>
      </c>
      <c r="DC5" s="78">
        <v>35825</v>
      </c>
      <c r="DD5" s="78">
        <v>34320</v>
      </c>
      <c r="DE5" s="78">
        <v>35196</v>
      </c>
      <c r="DF5" s="78">
        <v>35842</v>
      </c>
      <c r="DG5" s="78">
        <v>32190</v>
      </c>
      <c r="DH5" s="78">
        <v>31535</v>
      </c>
      <c r="DI5" s="78">
        <v>34900</v>
      </c>
      <c r="DJ5" s="78">
        <v>34600</v>
      </c>
      <c r="DK5" s="78">
        <v>42089</v>
      </c>
      <c r="DL5" s="78">
        <v>42343</v>
      </c>
      <c r="DM5" s="78">
        <v>32978</v>
      </c>
      <c r="DN5" s="78">
        <v>34253</v>
      </c>
      <c r="DO5" s="78">
        <v>33373</v>
      </c>
      <c r="DP5" s="78">
        <v>38817</v>
      </c>
      <c r="DQ5" s="78">
        <v>37446</v>
      </c>
      <c r="DR5" s="78">
        <v>34290</v>
      </c>
      <c r="DS5" s="78">
        <v>37630</v>
      </c>
      <c r="DT5" s="78">
        <v>30420</v>
      </c>
      <c r="DU5" s="78">
        <v>33465</v>
      </c>
      <c r="DV5" s="78">
        <v>32784</v>
      </c>
      <c r="DW5" s="78">
        <v>31420</v>
      </c>
      <c r="DX5" s="78">
        <v>34177</v>
      </c>
      <c r="DY5" s="78">
        <v>34118</v>
      </c>
      <c r="DZ5" s="78">
        <v>38169</v>
      </c>
      <c r="EA5" s="78">
        <v>31022</v>
      </c>
      <c r="EB5" s="78">
        <v>33680</v>
      </c>
      <c r="EC5" s="78">
        <v>33920</v>
      </c>
      <c r="ED5" s="78">
        <v>35000</v>
      </c>
      <c r="EE5" s="78">
        <v>36460</v>
      </c>
      <c r="EF5" s="78">
        <v>33512</v>
      </c>
      <c r="EG5" s="78">
        <v>35449</v>
      </c>
    </row>
    <row r="6" spans="1:147" x14ac:dyDescent="0.25">
      <c r="A6" s="77">
        <v>1</v>
      </c>
      <c r="B6" s="81">
        <v>36394</v>
      </c>
      <c r="C6" s="81">
        <v>36766</v>
      </c>
      <c r="D6" s="81">
        <v>36407</v>
      </c>
      <c r="E6" s="81">
        <v>34789</v>
      </c>
      <c r="F6" s="81">
        <v>35430</v>
      </c>
      <c r="G6" s="81">
        <v>33429</v>
      </c>
      <c r="H6" s="81">
        <v>34110</v>
      </c>
      <c r="I6" s="81">
        <v>36506</v>
      </c>
      <c r="J6" s="81">
        <v>37998</v>
      </c>
      <c r="K6" s="81">
        <v>38350</v>
      </c>
      <c r="L6" s="81">
        <v>37585</v>
      </c>
      <c r="M6" s="81">
        <v>33979</v>
      </c>
      <c r="N6" s="81">
        <v>32762</v>
      </c>
      <c r="O6" s="81">
        <v>34950</v>
      </c>
      <c r="P6" s="81">
        <v>33643</v>
      </c>
      <c r="Q6" s="81">
        <v>35283</v>
      </c>
      <c r="R6" s="81">
        <v>35435</v>
      </c>
      <c r="S6" s="81">
        <v>34541</v>
      </c>
      <c r="T6" s="81">
        <v>33779</v>
      </c>
      <c r="U6" s="81">
        <v>34171</v>
      </c>
      <c r="V6" s="81">
        <v>34783</v>
      </c>
      <c r="W6" s="81">
        <v>34261</v>
      </c>
      <c r="X6" s="81">
        <v>33573</v>
      </c>
      <c r="Y6" s="79">
        <v>32836</v>
      </c>
      <c r="Z6" s="81">
        <v>30990</v>
      </c>
      <c r="AA6" s="81">
        <v>33692</v>
      </c>
      <c r="AB6" s="81">
        <v>34255</v>
      </c>
      <c r="AC6" s="81">
        <v>35406</v>
      </c>
      <c r="AD6" s="81">
        <v>38337</v>
      </c>
      <c r="AE6" s="81">
        <v>34962</v>
      </c>
      <c r="AF6" s="81">
        <v>34330</v>
      </c>
      <c r="AG6" s="81">
        <v>33676</v>
      </c>
      <c r="AH6" s="81">
        <v>33753</v>
      </c>
      <c r="AI6" s="81">
        <v>33042</v>
      </c>
      <c r="AJ6" s="81">
        <v>40000</v>
      </c>
      <c r="AK6" s="81">
        <v>34778</v>
      </c>
      <c r="AL6" s="81">
        <v>35394</v>
      </c>
      <c r="AM6" s="81">
        <v>35542</v>
      </c>
      <c r="AN6" s="81">
        <v>34488</v>
      </c>
      <c r="AO6" s="81">
        <v>35097</v>
      </c>
      <c r="AP6" s="81">
        <v>35995</v>
      </c>
      <c r="AQ6" s="81">
        <v>32932</v>
      </c>
      <c r="AR6" s="81">
        <v>36010</v>
      </c>
      <c r="AS6" s="81">
        <v>34424</v>
      </c>
      <c r="AT6" s="81">
        <v>34924</v>
      </c>
      <c r="AU6" s="81">
        <v>34157</v>
      </c>
      <c r="AV6" s="81">
        <v>33083</v>
      </c>
      <c r="AW6" s="81">
        <v>34260</v>
      </c>
      <c r="AX6" s="81">
        <v>33621</v>
      </c>
      <c r="AY6" s="81">
        <v>33792</v>
      </c>
      <c r="AZ6" s="81">
        <v>34468</v>
      </c>
      <c r="BA6" s="81">
        <v>36031</v>
      </c>
      <c r="BB6" s="81">
        <v>34192</v>
      </c>
      <c r="BC6" s="81">
        <v>35670</v>
      </c>
      <c r="BD6" s="81">
        <v>34995</v>
      </c>
      <c r="BE6" s="81">
        <v>30990</v>
      </c>
      <c r="BF6" s="81">
        <v>34652</v>
      </c>
      <c r="BG6" s="81">
        <v>32729</v>
      </c>
      <c r="BH6" s="81">
        <v>33433</v>
      </c>
      <c r="BI6" s="81">
        <v>37004</v>
      </c>
      <c r="BJ6" s="81">
        <v>35490</v>
      </c>
      <c r="BK6" s="81">
        <v>35532</v>
      </c>
      <c r="BL6" s="81">
        <v>34729</v>
      </c>
      <c r="BM6" s="81">
        <v>36117</v>
      </c>
      <c r="BN6" s="81">
        <v>39230</v>
      </c>
      <c r="BO6" s="81">
        <v>36127</v>
      </c>
      <c r="BP6" s="81">
        <v>36004</v>
      </c>
      <c r="BQ6" s="81">
        <v>33883</v>
      </c>
      <c r="BR6" s="81">
        <v>33610</v>
      </c>
      <c r="BS6" s="81">
        <v>33899</v>
      </c>
      <c r="BT6" s="81">
        <v>34843</v>
      </c>
      <c r="BU6" s="81">
        <v>35795</v>
      </c>
      <c r="BV6" s="81">
        <v>34903</v>
      </c>
      <c r="BW6" s="81">
        <v>35497</v>
      </c>
      <c r="BX6" s="81">
        <v>34067</v>
      </c>
      <c r="BY6" s="81">
        <v>33765</v>
      </c>
      <c r="BZ6" s="81">
        <v>35535</v>
      </c>
      <c r="CA6" s="81">
        <v>37035</v>
      </c>
      <c r="CB6" s="81">
        <v>34177</v>
      </c>
      <c r="CC6" s="81">
        <v>37771</v>
      </c>
      <c r="CD6" s="81">
        <v>36748</v>
      </c>
      <c r="CE6" s="81">
        <v>37516</v>
      </c>
      <c r="CF6" s="81">
        <v>36718</v>
      </c>
      <c r="CG6" s="81">
        <v>33595</v>
      </c>
      <c r="CH6" s="81">
        <v>34331</v>
      </c>
      <c r="CI6" s="81">
        <v>34305</v>
      </c>
      <c r="CJ6" s="81">
        <v>34300</v>
      </c>
      <c r="CK6" s="81">
        <v>34960</v>
      </c>
      <c r="CL6" s="81">
        <v>35714</v>
      </c>
      <c r="CM6" s="81">
        <v>34856</v>
      </c>
      <c r="CN6" s="81">
        <v>37250</v>
      </c>
      <c r="CO6" s="81">
        <v>34536</v>
      </c>
      <c r="CP6" s="81">
        <v>36913</v>
      </c>
      <c r="CQ6" s="81">
        <v>36358</v>
      </c>
      <c r="CR6" s="81">
        <v>35055</v>
      </c>
      <c r="CS6" s="81">
        <v>33829</v>
      </c>
      <c r="CT6" s="81">
        <v>34880</v>
      </c>
      <c r="CU6" s="81">
        <v>33725</v>
      </c>
      <c r="CV6" s="81">
        <v>34221</v>
      </c>
      <c r="CW6" s="81">
        <v>33264</v>
      </c>
      <c r="CX6" s="81">
        <v>30991</v>
      </c>
      <c r="CY6" s="81">
        <v>36134</v>
      </c>
      <c r="CZ6" s="81">
        <v>37115</v>
      </c>
      <c r="DA6" s="81">
        <v>35270</v>
      </c>
      <c r="DB6" s="81">
        <v>37660</v>
      </c>
      <c r="DC6" s="81">
        <v>36450</v>
      </c>
      <c r="DD6" s="81">
        <v>34668</v>
      </c>
      <c r="DE6" s="81">
        <v>35354</v>
      </c>
      <c r="DF6" s="81">
        <v>36813</v>
      </c>
      <c r="DG6" s="81">
        <v>33461</v>
      </c>
      <c r="DH6" s="81">
        <v>33110</v>
      </c>
      <c r="DI6" s="81">
        <v>36196</v>
      </c>
      <c r="DJ6" s="81">
        <v>35465</v>
      </c>
      <c r="DK6" s="81">
        <v>42947</v>
      </c>
      <c r="DL6" s="81">
        <v>43206</v>
      </c>
      <c r="DM6" s="81">
        <v>34101</v>
      </c>
      <c r="DN6" s="81">
        <v>34939</v>
      </c>
      <c r="DO6" s="81">
        <v>33779</v>
      </c>
      <c r="DP6" s="81">
        <v>39960</v>
      </c>
      <c r="DQ6" s="81">
        <v>38910</v>
      </c>
      <c r="DR6" s="81">
        <v>35370</v>
      </c>
      <c r="DS6" s="81">
        <v>39180</v>
      </c>
      <c r="DT6" s="81">
        <v>30990</v>
      </c>
      <c r="DU6" s="81">
        <v>34640</v>
      </c>
      <c r="DV6" s="81">
        <v>34070</v>
      </c>
      <c r="DW6" s="81">
        <v>35239</v>
      </c>
      <c r="DX6" s="81">
        <v>36391</v>
      </c>
      <c r="DY6" s="81">
        <v>35624</v>
      </c>
      <c r="DZ6" s="81">
        <v>39010</v>
      </c>
      <c r="EA6" s="81">
        <v>32146</v>
      </c>
      <c r="EB6" s="81">
        <v>35063</v>
      </c>
      <c r="EC6" s="81">
        <v>34490</v>
      </c>
      <c r="ED6" s="81">
        <v>35385</v>
      </c>
      <c r="EE6" s="81">
        <v>37894</v>
      </c>
      <c r="EF6" s="81">
        <v>34184</v>
      </c>
      <c r="EG6" s="81">
        <v>36842</v>
      </c>
    </row>
    <row r="7" spans="1:147" x14ac:dyDescent="0.25">
      <c r="A7" s="77">
        <v>2</v>
      </c>
      <c r="B7" s="81">
        <v>36521</v>
      </c>
      <c r="C7" s="81">
        <v>36884</v>
      </c>
      <c r="D7" s="81">
        <v>38227</v>
      </c>
      <c r="E7" s="81">
        <v>35026</v>
      </c>
      <c r="F7" s="81">
        <v>35468</v>
      </c>
      <c r="G7" s="81">
        <v>33469</v>
      </c>
      <c r="H7" s="81">
        <v>34780</v>
      </c>
      <c r="I7" s="81">
        <v>37223</v>
      </c>
      <c r="J7" s="81">
        <v>38722</v>
      </c>
      <c r="K7" s="81">
        <v>38580</v>
      </c>
      <c r="L7" s="81">
        <v>37839</v>
      </c>
      <c r="M7" s="81">
        <v>33995</v>
      </c>
      <c r="N7" s="81">
        <v>33001</v>
      </c>
      <c r="O7" s="81">
        <v>34990</v>
      </c>
      <c r="P7" s="81">
        <v>33734</v>
      </c>
      <c r="Q7" s="81">
        <v>35377</v>
      </c>
      <c r="R7" s="81">
        <v>35530</v>
      </c>
      <c r="S7" s="81">
        <v>34612</v>
      </c>
      <c r="T7" s="81">
        <v>33851</v>
      </c>
      <c r="U7" s="81">
        <v>34265</v>
      </c>
      <c r="V7" s="81">
        <v>35519</v>
      </c>
      <c r="W7" s="81">
        <v>34933</v>
      </c>
      <c r="X7" s="81">
        <v>33795</v>
      </c>
      <c r="Y7" s="79">
        <v>32936</v>
      </c>
      <c r="Z7" s="81">
        <v>30990</v>
      </c>
      <c r="AA7" s="81">
        <v>33739</v>
      </c>
      <c r="AB7" s="81">
        <v>34255</v>
      </c>
      <c r="AC7" s="81">
        <v>35643</v>
      </c>
      <c r="AD7" s="81">
        <v>38633</v>
      </c>
      <c r="AE7" s="81">
        <v>35647</v>
      </c>
      <c r="AF7" s="81">
        <v>34630</v>
      </c>
      <c r="AG7" s="81">
        <v>33676</v>
      </c>
      <c r="AH7" s="81">
        <v>34326</v>
      </c>
      <c r="AI7" s="81">
        <v>33131</v>
      </c>
      <c r="AJ7" s="81">
        <v>40000</v>
      </c>
      <c r="AK7" s="81">
        <v>34883</v>
      </c>
      <c r="AL7" s="81">
        <v>35457</v>
      </c>
      <c r="AM7" s="81">
        <v>35815</v>
      </c>
      <c r="AN7" s="81">
        <v>34868</v>
      </c>
      <c r="AO7" s="81">
        <v>35489</v>
      </c>
      <c r="AP7" s="81">
        <v>36025</v>
      </c>
      <c r="AQ7" s="81">
        <v>33023</v>
      </c>
      <c r="AR7" s="81">
        <v>36122</v>
      </c>
      <c r="AS7" s="81">
        <v>34424</v>
      </c>
      <c r="AT7" s="81">
        <v>34924</v>
      </c>
      <c r="AU7" s="81">
        <v>34247</v>
      </c>
      <c r="AV7" s="81">
        <v>33083</v>
      </c>
      <c r="AW7" s="81">
        <v>34837</v>
      </c>
      <c r="AX7" s="81">
        <v>33774</v>
      </c>
      <c r="AY7" s="81">
        <v>33934</v>
      </c>
      <c r="AZ7" s="81">
        <v>34674</v>
      </c>
      <c r="BA7" s="81">
        <v>37058</v>
      </c>
      <c r="BB7" s="81">
        <v>34212</v>
      </c>
      <c r="BC7" s="81">
        <v>36029</v>
      </c>
      <c r="BD7" s="81">
        <v>34995</v>
      </c>
      <c r="BE7" s="81">
        <v>30990</v>
      </c>
      <c r="BF7" s="81">
        <v>34652</v>
      </c>
      <c r="BG7" s="81">
        <v>33047</v>
      </c>
      <c r="BH7" s="81">
        <v>33592</v>
      </c>
      <c r="BI7" s="81">
        <v>37153</v>
      </c>
      <c r="BJ7" s="81">
        <v>35530</v>
      </c>
      <c r="BK7" s="81">
        <v>35781</v>
      </c>
      <c r="BL7" s="81">
        <v>34729</v>
      </c>
      <c r="BM7" s="81">
        <v>36352</v>
      </c>
      <c r="BN7" s="81">
        <v>39465</v>
      </c>
      <c r="BO7" s="81">
        <v>36159</v>
      </c>
      <c r="BP7" s="81">
        <v>36135</v>
      </c>
      <c r="BQ7" s="81">
        <v>34132</v>
      </c>
      <c r="BR7" s="81">
        <v>33610</v>
      </c>
      <c r="BS7" s="81">
        <v>33961</v>
      </c>
      <c r="BT7" s="81">
        <v>34893</v>
      </c>
      <c r="BU7" s="81">
        <v>36005</v>
      </c>
      <c r="BV7" s="81">
        <v>34962</v>
      </c>
      <c r="BW7" s="81">
        <v>35592</v>
      </c>
      <c r="BX7" s="81">
        <v>34077</v>
      </c>
      <c r="BY7" s="81">
        <v>33890</v>
      </c>
      <c r="BZ7" s="81">
        <v>35680</v>
      </c>
      <c r="CA7" s="81">
        <v>37230</v>
      </c>
      <c r="CB7" s="81">
        <v>34759</v>
      </c>
      <c r="CC7" s="81">
        <v>37905</v>
      </c>
      <c r="CD7" s="81">
        <v>36874</v>
      </c>
      <c r="CE7" s="81">
        <v>38006</v>
      </c>
      <c r="CF7" s="81">
        <v>36873</v>
      </c>
      <c r="CG7" s="81">
        <v>33750</v>
      </c>
      <c r="CH7" s="81">
        <v>34483</v>
      </c>
      <c r="CI7" s="81">
        <v>34805</v>
      </c>
      <c r="CJ7" s="81">
        <v>34555</v>
      </c>
      <c r="CK7" s="81">
        <v>35265</v>
      </c>
      <c r="CL7" s="81">
        <v>36230</v>
      </c>
      <c r="CM7" s="81">
        <v>35353</v>
      </c>
      <c r="CN7" s="81">
        <v>37525</v>
      </c>
      <c r="CO7" s="81">
        <v>34581</v>
      </c>
      <c r="CP7" s="81">
        <v>36968</v>
      </c>
      <c r="CQ7" s="81">
        <v>37085</v>
      </c>
      <c r="CR7" s="81">
        <v>35163</v>
      </c>
      <c r="CS7" s="81">
        <v>33919</v>
      </c>
      <c r="CT7" s="81">
        <v>35310</v>
      </c>
      <c r="CU7" s="81">
        <v>34000</v>
      </c>
      <c r="CV7" s="81">
        <v>34291</v>
      </c>
      <c r="CW7" s="81">
        <v>33274</v>
      </c>
      <c r="CX7" s="81">
        <v>30991</v>
      </c>
      <c r="CY7" s="81">
        <v>36335</v>
      </c>
      <c r="CZ7" s="81">
        <v>37300</v>
      </c>
      <c r="DA7" s="81">
        <v>35331</v>
      </c>
      <c r="DB7" s="81">
        <v>37735</v>
      </c>
      <c r="DC7" s="81">
        <v>36503</v>
      </c>
      <c r="DD7" s="81">
        <v>34992</v>
      </c>
      <c r="DE7" s="81">
        <v>35611</v>
      </c>
      <c r="DF7" s="81">
        <v>37236</v>
      </c>
      <c r="DG7" s="81">
        <v>33521</v>
      </c>
      <c r="DH7" s="81">
        <v>33160</v>
      </c>
      <c r="DI7" s="81">
        <v>36280</v>
      </c>
      <c r="DJ7" s="81">
        <v>35580</v>
      </c>
      <c r="DK7" s="81">
        <v>43994</v>
      </c>
      <c r="DL7" s="81">
        <v>44258</v>
      </c>
      <c r="DM7" s="81">
        <v>34177</v>
      </c>
      <c r="DN7" s="81">
        <v>35269</v>
      </c>
      <c r="DO7" s="81">
        <v>34180</v>
      </c>
      <c r="DP7" s="81">
        <v>40740</v>
      </c>
      <c r="DQ7" s="81">
        <v>40248</v>
      </c>
      <c r="DR7" s="81">
        <v>35805</v>
      </c>
      <c r="DS7" s="81">
        <v>39350</v>
      </c>
      <c r="DT7" s="81">
        <v>30990</v>
      </c>
      <c r="DU7" s="81">
        <v>34936</v>
      </c>
      <c r="DV7" s="81">
        <v>34326</v>
      </c>
      <c r="DW7" s="81">
        <v>35239</v>
      </c>
      <c r="DX7" s="81">
        <v>36504</v>
      </c>
      <c r="DY7" s="81">
        <v>35805</v>
      </c>
      <c r="DZ7" s="81">
        <v>39869</v>
      </c>
      <c r="EA7" s="81">
        <v>32146</v>
      </c>
      <c r="EB7" s="81">
        <v>35063</v>
      </c>
      <c r="EC7" s="81">
        <v>34295</v>
      </c>
      <c r="ED7" s="81">
        <v>35890</v>
      </c>
      <c r="EE7" s="81">
        <v>39032</v>
      </c>
      <c r="EF7" s="81">
        <v>34855</v>
      </c>
      <c r="EG7" s="81">
        <v>37159</v>
      </c>
    </row>
    <row r="8" spans="1:147" x14ac:dyDescent="0.25">
      <c r="A8" s="77">
        <v>3</v>
      </c>
      <c r="B8" s="81">
        <v>36680</v>
      </c>
      <c r="C8" s="81">
        <v>36994</v>
      </c>
      <c r="D8" s="81">
        <v>40048</v>
      </c>
      <c r="E8" s="81">
        <v>35509</v>
      </c>
      <c r="F8" s="81">
        <v>35577</v>
      </c>
      <c r="G8" s="81">
        <v>33576</v>
      </c>
      <c r="H8" s="81">
        <v>35455</v>
      </c>
      <c r="I8" s="81">
        <v>37942</v>
      </c>
      <c r="J8" s="81">
        <v>39446</v>
      </c>
      <c r="K8" s="81">
        <v>38805</v>
      </c>
      <c r="L8" s="81">
        <v>38087</v>
      </c>
      <c r="M8" s="81">
        <v>34085</v>
      </c>
      <c r="N8" s="81">
        <v>33310</v>
      </c>
      <c r="O8" s="81">
        <v>35035</v>
      </c>
      <c r="P8" s="81">
        <v>33876</v>
      </c>
      <c r="Q8" s="81">
        <v>35458</v>
      </c>
      <c r="R8" s="81">
        <v>35595</v>
      </c>
      <c r="S8" s="81">
        <v>34742</v>
      </c>
      <c r="T8" s="81">
        <v>33931</v>
      </c>
      <c r="U8" s="81">
        <v>34378</v>
      </c>
      <c r="V8" s="81">
        <v>36271</v>
      </c>
      <c r="W8" s="81">
        <v>35604</v>
      </c>
      <c r="X8" s="81">
        <v>34027</v>
      </c>
      <c r="Y8" s="79">
        <v>33107</v>
      </c>
      <c r="Z8" s="81">
        <v>31475</v>
      </c>
      <c r="AA8" s="81">
        <v>33860</v>
      </c>
      <c r="AB8" s="81">
        <v>34740</v>
      </c>
      <c r="AC8" s="81">
        <v>35893</v>
      </c>
      <c r="AD8" s="81">
        <v>38978</v>
      </c>
      <c r="AE8" s="81">
        <v>36333</v>
      </c>
      <c r="AF8" s="81">
        <v>35055</v>
      </c>
      <c r="AG8" s="81">
        <v>34159</v>
      </c>
      <c r="AH8" s="81">
        <v>34972</v>
      </c>
      <c r="AI8" s="81">
        <v>33289</v>
      </c>
      <c r="AJ8" s="81">
        <v>40000</v>
      </c>
      <c r="AK8" s="81">
        <v>35004</v>
      </c>
      <c r="AL8" s="81">
        <v>35735</v>
      </c>
      <c r="AM8" s="81">
        <v>36122</v>
      </c>
      <c r="AN8" s="81">
        <v>35222</v>
      </c>
      <c r="AO8" s="81">
        <v>35873</v>
      </c>
      <c r="AP8" s="81">
        <v>36104</v>
      </c>
      <c r="AQ8" s="81">
        <v>33184</v>
      </c>
      <c r="AR8" s="81">
        <v>36244</v>
      </c>
      <c r="AS8" s="81">
        <v>34435</v>
      </c>
      <c r="AT8" s="81">
        <v>34941</v>
      </c>
      <c r="AU8" s="81">
        <v>34371</v>
      </c>
      <c r="AV8" s="81">
        <v>33125</v>
      </c>
      <c r="AW8" s="81">
        <v>35020</v>
      </c>
      <c r="AX8" s="81">
        <v>33979</v>
      </c>
      <c r="AY8" s="81">
        <v>34151</v>
      </c>
      <c r="AZ8" s="81">
        <v>34860</v>
      </c>
      <c r="BA8" s="81">
        <v>37600</v>
      </c>
      <c r="BB8" s="81">
        <v>34302</v>
      </c>
      <c r="BC8" s="81">
        <v>36387</v>
      </c>
      <c r="BD8" s="81">
        <v>35985</v>
      </c>
      <c r="BE8" s="81">
        <v>31475</v>
      </c>
      <c r="BF8" s="81">
        <v>34798</v>
      </c>
      <c r="BG8" s="81">
        <v>33374</v>
      </c>
      <c r="BH8" s="81">
        <v>33822</v>
      </c>
      <c r="BI8" s="81">
        <v>37341</v>
      </c>
      <c r="BJ8" s="81">
        <v>35830</v>
      </c>
      <c r="BK8" s="81">
        <v>36083</v>
      </c>
      <c r="BL8" s="81">
        <v>34729</v>
      </c>
      <c r="BM8" s="81">
        <v>36577</v>
      </c>
      <c r="BN8" s="81">
        <v>39690</v>
      </c>
      <c r="BO8" s="81">
        <v>36224</v>
      </c>
      <c r="BP8" s="81">
        <v>36347</v>
      </c>
      <c r="BQ8" s="81">
        <v>34354</v>
      </c>
      <c r="BR8" s="81">
        <v>33680</v>
      </c>
      <c r="BS8" s="81">
        <v>34110</v>
      </c>
      <c r="BT8" s="81">
        <v>34953</v>
      </c>
      <c r="BU8" s="81">
        <v>36820</v>
      </c>
      <c r="BV8" s="81">
        <v>35088</v>
      </c>
      <c r="BW8" s="81">
        <v>35787</v>
      </c>
      <c r="BX8" s="81">
        <v>34158</v>
      </c>
      <c r="BY8" s="81">
        <v>34035</v>
      </c>
      <c r="BZ8" s="81">
        <v>35900</v>
      </c>
      <c r="CA8" s="81">
        <v>37445</v>
      </c>
      <c r="CB8" s="81">
        <v>35343</v>
      </c>
      <c r="CC8" s="81">
        <v>38137</v>
      </c>
      <c r="CD8" s="81">
        <v>37017</v>
      </c>
      <c r="CE8" s="81">
        <v>38464</v>
      </c>
      <c r="CF8" s="81">
        <v>37024</v>
      </c>
      <c r="CG8" s="81">
        <v>33984</v>
      </c>
      <c r="CH8" s="81">
        <v>34699</v>
      </c>
      <c r="CI8" s="81">
        <v>35330</v>
      </c>
      <c r="CJ8" s="81">
        <v>34835</v>
      </c>
      <c r="CK8" s="81">
        <v>35615</v>
      </c>
      <c r="CL8" s="81">
        <v>36510</v>
      </c>
      <c r="CM8" s="81">
        <v>35868</v>
      </c>
      <c r="CN8" s="81">
        <v>38130</v>
      </c>
      <c r="CO8" s="81">
        <v>34740</v>
      </c>
      <c r="CP8" s="81">
        <v>37055</v>
      </c>
      <c r="CQ8" s="81">
        <v>37827</v>
      </c>
      <c r="CR8" s="81">
        <v>35430</v>
      </c>
      <c r="CS8" s="81">
        <v>34079</v>
      </c>
      <c r="CT8" s="81">
        <v>35550</v>
      </c>
      <c r="CU8" s="81">
        <v>34280</v>
      </c>
      <c r="CV8" s="81">
        <v>34430</v>
      </c>
      <c r="CW8" s="81">
        <v>33351</v>
      </c>
      <c r="CX8" s="81">
        <v>33209</v>
      </c>
      <c r="CY8" s="81">
        <v>36582</v>
      </c>
      <c r="CZ8" s="81">
        <v>37563</v>
      </c>
      <c r="DA8" s="81">
        <v>35782</v>
      </c>
      <c r="DB8" s="81">
        <v>37840</v>
      </c>
      <c r="DC8" s="81">
        <v>37044</v>
      </c>
      <c r="DD8" s="81">
        <v>36120</v>
      </c>
      <c r="DE8" s="81">
        <v>36419</v>
      </c>
      <c r="DF8" s="81">
        <v>38476</v>
      </c>
      <c r="DG8" s="81">
        <v>33648</v>
      </c>
      <c r="DH8" s="81">
        <v>33280</v>
      </c>
      <c r="DI8" s="81">
        <v>36432</v>
      </c>
      <c r="DJ8" s="81">
        <v>35640</v>
      </c>
      <c r="DK8" s="81">
        <v>44969</v>
      </c>
      <c r="DL8" s="81">
        <v>45241</v>
      </c>
      <c r="DM8" s="81">
        <v>34332</v>
      </c>
      <c r="DN8" s="81">
        <v>35625</v>
      </c>
      <c r="DO8" s="81">
        <v>34597</v>
      </c>
      <c r="DP8" s="81">
        <v>41078</v>
      </c>
      <c r="DQ8" s="81">
        <v>41407</v>
      </c>
      <c r="DR8" s="81">
        <v>36185</v>
      </c>
      <c r="DS8" s="81">
        <v>39525</v>
      </c>
      <c r="DT8" s="81">
        <v>31475</v>
      </c>
      <c r="DU8" s="81">
        <v>34989</v>
      </c>
      <c r="DV8" s="81">
        <v>34659</v>
      </c>
      <c r="DW8" s="81">
        <v>35309</v>
      </c>
      <c r="DX8" s="81">
        <v>36678</v>
      </c>
      <c r="DY8" s="81">
        <v>35999</v>
      </c>
      <c r="DZ8" s="81">
        <v>40748</v>
      </c>
      <c r="EA8" s="81">
        <v>32216</v>
      </c>
      <c r="EB8" s="81">
        <v>35250</v>
      </c>
      <c r="EC8" s="81">
        <v>35320</v>
      </c>
      <c r="ED8" s="81">
        <v>36450</v>
      </c>
      <c r="EE8" s="81">
        <v>39605</v>
      </c>
      <c r="EF8" s="81">
        <v>35516</v>
      </c>
      <c r="EG8" s="81">
        <v>37240</v>
      </c>
    </row>
    <row r="9" spans="1:147" x14ac:dyDescent="0.25">
      <c r="A9" s="77">
        <v>4</v>
      </c>
      <c r="B9" s="81">
        <v>37091</v>
      </c>
      <c r="C9" s="81">
        <v>37408</v>
      </c>
      <c r="D9" s="81">
        <v>41868</v>
      </c>
      <c r="E9" s="81">
        <v>36133</v>
      </c>
      <c r="F9" s="81">
        <v>35891</v>
      </c>
      <c r="G9" s="81">
        <v>33898</v>
      </c>
      <c r="H9" s="81">
        <v>36125</v>
      </c>
      <c r="I9" s="81">
        <v>38657</v>
      </c>
      <c r="J9" s="81">
        <v>40170</v>
      </c>
      <c r="K9" s="81">
        <v>39250</v>
      </c>
      <c r="L9" s="81">
        <v>38427</v>
      </c>
      <c r="M9" s="81">
        <v>34396</v>
      </c>
      <c r="N9" s="81">
        <v>33913</v>
      </c>
      <c r="O9" s="81">
        <v>35305</v>
      </c>
      <c r="P9" s="81">
        <v>34228</v>
      </c>
      <c r="Q9" s="81">
        <v>35818</v>
      </c>
      <c r="R9" s="81">
        <v>35945</v>
      </c>
      <c r="S9" s="81">
        <v>35096</v>
      </c>
      <c r="T9" s="81">
        <v>34274</v>
      </c>
      <c r="U9" s="81">
        <v>34724</v>
      </c>
      <c r="V9" s="81">
        <v>37204</v>
      </c>
      <c r="W9" s="81">
        <v>36276</v>
      </c>
      <c r="X9" s="81">
        <v>34505</v>
      </c>
      <c r="Y9" s="79">
        <v>33481</v>
      </c>
      <c r="Z9" s="81">
        <v>32080</v>
      </c>
      <c r="AA9" s="81">
        <v>34188</v>
      </c>
      <c r="AB9" s="81">
        <v>35345</v>
      </c>
      <c r="AC9" s="81">
        <v>36383</v>
      </c>
      <c r="AD9" s="81">
        <v>39604</v>
      </c>
      <c r="AE9" s="81">
        <v>37018</v>
      </c>
      <c r="AF9" s="81">
        <v>35475</v>
      </c>
      <c r="AG9" s="81">
        <v>34766</v>
      </c>
      <c r="AH9" s="81">
        <v>35851</v>
      </c>
      <c r="AI9" s="81">
        <v>33662</v>
      </c>
      <c r="AJ9" s="81">
        <v>40000</v>
      </c>
      <c r="AK9" s="81">
        <v>35333</v>
      </c>
      <c r="AL9" s="81">
        <v>36100</v>
      </c>
      <c r="AM9" s="81">
        <v>36656</v>
      </c>
      <c r="AN9" s="81">
        <v>35820</v>
      </c>
      <c r="AO9" s="81">
        <v>36476</v>
      </c>
      <c r="AP9" s="81">
        <v>36404</v>
      </c>
      <c r="AQ9" s="81">
        <v>33550</v>
      </c>
      <c r="AR9" s="81">
        <v>36644</v>
      </c>
      <c r="AS9" s="81">
        <v>34694</v>
      </c>
      <c r="AT9" s="81">
        <v>35236</v>
      </c>
      <c r="AU9" s="81">
        <v>34720</v>
      </c>
      <c r="AV9" s="81">
        <v>33416</v>
      </c>
      <c r="AW9" s="81">
        <v>35329</v>
      </c>
      <c r="AX9" s="81">
        <v>34432</v>
      </c>
      <c r="AY9" s="81">
        <v>34570</v>
      </c>
      <c r="AZ9" s="81">
        <v>35346</v>
      </c>
      <c r="BA9" s="81">
        <v>38206</v>
      </c>
      <c r="BB9" s="81">
        <v>35297</v>
      </c>
      <c r="BC9" s="81">
        <v>36986</v>
      </c>
      <c r="BD9" s="81">
        <v>36976</v>
      </c>
      <c r="BE9" s="81">
        <v>32080</v>
      </c>
      <c r="BF9" s="81">
        <v>35288</v>
      </c>
      <c r="BG9" s="81">
        <v>33925</v>
      </c>
      <c r="BH9" s="81">
        <v>34260</v>
      </c>
      <c r="BI9" s="81">
        <v>37751</v>
      </c>
      <c r="BJ9" s="81">
        <v>36285</v>
      </c>
      <c r="BK9" s="81">
        <v>36609</v>
      </c>
      <c r="BL9" s="81">
        <v>35023</v>
      </c>
      <c r="BM9" s="81">
        <v>37073</v>
      </c>
      <c r="BN9" s="81">
        <v>40210</v>
      </c>
      <c r="BO9" s="81">
        <v>36542</v>
      </c>
      <c r="BP9" s="81">
        <v>36769</v>
      </c>
      <c r="BQ9" s="81">
        <v>34840</v>
      </c>
      <c r="BR9" s="81">
        <v>33955</v>
      </c>
      <c r="BS9" s="81">
        <v>34470</v>
      </c>
      <c r="BT9" s="81">
        <v>35244</v>
      </c>
      <c r="BU9" s="81">
        <v>37295</v>
      </c>
      <c r="BV9" s="81">
        <v>35437</v>
      </c>
      <c r="BW9" s="81">
        <v>36155</v>
      </c>
      <c r="BX9" s="81">
        <v>34661</v>
      </c>
      <c r="BY9" s="81">
        <v>34385</v>
      </c>
      <c r="BZ9" s="81">
        <v>36352</v>
      </c>
      <c r="CA9" s="81">
        <v>37915</v>
      </c>
      <c r="CB9" s="81">
        <v>35925</v>
      </c>
      <c r="CC9" s="81">
        <v>38458</v>
      </c>
      <c r="CD9" s="81">
        <v>37457</v>
      </c>
      <c r="CE9" s="81">
        <v>39214</v>
      </c>
      <c r="CF9" s="81">
        <v>37455</v>
      </c>
      <c r="CG9" s="81">
        <v>34430</v>
      </c>
      <c r="CH9" s="81">
        <v>35130</v>
      </c>
      <c r="CI9" s="81">
        <v>35855</v>
      </c>
      <c r="CJ9" s="81">
        <v>35370</v>
      </c>
      <c r="CK9" s="81">
        <v>36175</v>
      </c>
      <c r="CL9" s="81">
        <v>36979</v>
      </c>
      <c r="CM9" s="81">
        <v>36633</v>
      </c>
      <c r="CN9" s="81">
        <v>38315</v>
      </c>
      <c r="CO9" s="81">
        <v>35022</v>
      </c>
      <c r="CP9" s="81">
        <v>37479</v>
      </c>
      <c r="CQ9" s="81">
        <v>38584</v>
      </c>
      <c r="CR9" s="81">
        <v>35749</v>
      </c>
      <c r="CS9" s="81">
        <v>34444</v>
      </c>
      <c r="CT9" s="81">
        <v>36010</v>
      </c>
      <c r="CU9" s="81">
        <v>34810</v>
      </c>
      <c r="CV9" s="81">
        <v>34788</v>
      </c>
      <c r="CW9" s="81">
        <v>33645</v>
      </c>
      <c r="CX9" s="81">
        <v>33538</v>
      </c>
      <c r="CY9" s="81">
        <v>37032</v>
      </c>
      <c r="CZ9" s="81">
        <v>38041</v>
      </c>
      <c r="DA9" s="81">
        <v>36080</v>
      </c>
      <c r="DB9" s="81">
        <v>38180</v>
      </c>
      <c r="DC9" s="81">
        <v>37706</v>
      </c>
      <c r="DD9" s="81">
        <v>36468</v>
      </c>
      <c r="DE9" s="81">
        <v>37910</v>
      </c>
      <c r="DF9" s="81">
        <v>39725</v>
      </c>
      <c r="DG9" s="81">
        <v>34022</v>
      </c>
      <c r="DH9" s="81">
        <v>34110</v>
      </c>
      <c r="DI9" s="81">
        <v>36841</v>
      </c>
      <c r="DJ9" s="81">
        <v>35920</v>
      </c>
      <c r="DK9" s="81">
        <v>45885</v>
      </c>
      <c r="DL9" s="81">
        <v>46160</v>
      </c>
      <c r="DM9" s="81">
        <v>34702</v>
      </c>
      <c r="DN9" s="81">
        <v>35975</v>
      </c>
      <c r="DO9" s="81">
        <v>35012</v>
      </c>
      <c r="DP9" s="81">
        <v>41729</v>
      </c>
      <c r="DQ9" s="81">
        <v>42557</v>
      </c>
      <c r="DR9" s="81">
        <v>36750</v>
      </c>
      <c r="DS9" s="81">
        <v>40000</v>
      </c>
      <c r="DT9" s="81">
        <v>32080</v>
      </c>
      <c r="DU9" s="81">
        <v>35322</v>
      </c>
      <c r="DV9" s="81">
        <v>35215</v>
      </c>
      <c r="DW9" s="81">
        <v>35601</v>
      </c>
      <c r="DX9" s="81">
        <v>37055</v>
      </c>
      <c r="DY9" s="81">
        <v>36434</v>
      </c>
      <c r="DZ9" s="81">
        <v>41645</v>
      </c>
      <c r="EA9" s="81">
        <v>32513</v>
      </c>
      <c r="EB9" s="81">
        <v>35625</v>
      </c>
      <c r="EC9" s="81">
        <v>35580</v>
      </c>
      <c r="ED9" s="81">
        <v>37053</v>
      </c>
      <c r="EE9" s="81">
        <v>40191</v>
      </c>
      <c r="EF9" s="81">
        <v>36193</v>
      </c>
      <c r="EG9" s="81">
        <v>38146</v>
      </c>
    </row>
    <row r="10" spans="1:147" x14ac:dyDescent="0.25">
      <c r="A10" s="77">
        <v>5</v>
      </c>
      <c r="B10" s="81">
        <v>37581</v>
      </c>
      <c r="C10" s="81">
        <v>38026</v>
      </c>
      <c r="D10" s="81">
        <v>43688</v>
      </c>
      <c r="E10" s="81">
        <v>36808</v>
      </c>
      <c r="F10" s="81">
        <v>36288</v>
      </c>
      <c r="G10" s="81">
        <v>34298</v>
      </c>
      <c r="H10" s="81">
        <v>36790</v>
      </c>
      <c r="I10" s="81">
        <v>39371</v>
      </c>
      <c r="J10" s="81">
        <v>40894</v>
      </c>
      <c r="K10" s="81">
        <v>39860</v>
      </c>
      <c r="L10" s="81">
        <v>38880</v>
      </c>
      <c r="M10" s="81">
        <v>34782</v>
      </c>
      <c r="N10" s="81">
        <v>34541</v>
      </c>
      <c r="O10" s="81">
        <v>35640</v>
      </c>
      <c r="P10" s="81">
        <v>34657</v>
      </c>
      <c r="Q10" s="81">
        <v>36231</v>
      </c>
      <c r="R10" s="81">
        <v>36345</v>
      </c>
      <c r="S10" s="81">
        <v>35515</v>
      </c>
      <c r="T10" s="81">
        <v>34683</v>
      </c>
      <c r="U10" s="81">
        <v>35131</v>
      </c>
      <c r="V10" s="81">
        <v>38184</v>
      </c>
      <c r="W10" s="81">
        <v>36948</v>
      </c>
      <c r="X10" s="81">
        <v>35052</v>
      </c>
      <c r="Y10" s="79">
        <v>33933</v>
      </c>
      <c r="Z10" s="81">
        <v>32750</v>
      </c>
      <c r="AA10" s="81">
        <v>35061</v>
      </c>
      <c r="AB10" s="81">
        <v>36015</v>
      </c>
      <c r="AC10" s="81">
        <v>36968</v>
      </c>
      <c r="AD10" s="81">
        <v>40303</v>
      </c>
      <c r="AE10" s="81">
        <v>37704</v>
      </c>
      <c r="AF10" s="81">
        <v>35905</v>
      </c>
      <c r="AG10" s="81">
        <v>35435</v>
      </c>
      <c r="AH10" s="81">
        <v>36224</v>
      </c>
      <c r="AI10" s="81">
        <v>34204</v>
      </c>
      <c r="AJ10" s="81">
        <v>40000</v>
      </c>
      <c r="AK10" s="81">
        <v>35667</v>
      </c>
      <c r="AL10" s="81">
        <v>36534</v>
      </c>
      <c r="AM10" s="81">
        <v>37260</v>
      </c>
      <c r="AN10" s="81">
        <v>36478</v>
      </c>
      <c r="AO10" s="81">
        <v>37158</v>
      </c>
      <c r="AP10" s="81">
        <v>36766</v>
      </c>
      <c r="AQ10" s="81">
        <v>33991</v>
      </c>
      <c r="AR10" s="81">
        <v>37123</v>
      </c>
      <c r="AS10" s="81">
        <v>35227</v>
      </c>
      <c r="AT10" s="81">
        <v>35616</v>
      </c>
      <c r="AU10" s="81">
        <v>35231</v>
      </c>
      <c r="AV10" s="81">
        <v>33802</v>
      </c>
      <c r="AW10" s="81">
        <v>35858</v>
      </c>
      <c r="AX10" s="81">
        <v>34929</v>
      </c>
      <c r="AY10" s="81">
        <v>35367</v>
      </c>
      <c r="AZ10" s="81">
        <v>36248</v>
      </c>
      <c r="BA10" s="81">
        <v>38853</v>
      </c>
      <c r="BB10" s="81">
        <v>35672</v>
      </c>
      <c r="BC10" s="81">
        <v>37682</v>
      </c>
      <c r="BD10" s="81">
        <v>37966</v>
      </c>
      <c r="BE10" s="81">
        <v>32750</v>
      </c>
      <c r="BF10" s="81">
        <v>36417</v>
      </c>
      <c r="BG10" s="81">
        <v>34554</v>
      </c>
      <c r="BH10" s="81">
        <v>35402</v>
      </c>
      <c r="BI10" s="81">
        <v>38253</v>
      </c>
      <c r="BJ10" s="81">
        <v>37005</v>
      </c>
      <c r="BK10" s="81">
        <v>37201</v>
      </c>
      <c r="BL10" s="81">
        <v>35664</v>
      </c>
      <c r="BM10" s="81">
        <v>37565</v>
      </c>
      <c r="BN10" s="81">
        <v>40790</v>
      </c>
      <c r="BO10" s="81">
        <v>36930</v>
      </c>
      <c r="BP10" s="81">
        <v>37262</v>
      </c>
      <c r="BQ10" s="81">
        <v>35391</v>
      </c>
      <c r="BR10" s="81">
        <v>34868</v>
      </c>
      <c r="BS10" s="81">
        <v>34906</v>
      </c>
      <c r="BT10" s="81">
        <v>35614</v>
      </c>
      <c r="BU10" s="81">
        <v>37955</v>
      </c>
      <c r="BV10" s="81">
        <v>35841</v>
      </c>
      <c r="BW10" s="81">
        <v>37037</v>
      </c>
      <c r="BX10" s="81">
        <v>35029</v>
      </c>
      <c r="BY10" s="81">
        <v>34810</v>
      </c>
      <c r="BZ10" s="81">
        <v>36884</v>
      </c>
      <c r="CA10" s="81">
        <v>38460</v>
      </c>
      <c r="CB10" s="81">
        <v>36508</v>
      </c>
      <c r="CC10" s="81">
        <v>38838</v>
      </c>
      <c r="CD10" s="81">
        <v>37845</v>
      </c>
      <c r="CE10" s="81">
        <v>40031</v>
      </c>
      <c r="CF10" s="81">
        <v>37906</v>
      </c>
      <c r="CG10" s="81">
        <v>34956</v>
      </c>
      <c r="CH10" s="81">
        <v>35631</v>
      </c>
      <c r="CI10" s="81">
        <v>36954</v>
      </c>
      <c r="CJ10" s="81">
        <v>35965</v>
      </c>
      <c r="CK10" s="81">
        <v>36850</v>
      </c>
      <c r="CL10" s="81">
        <v>37535</v>
      </c>
      <c r="CM10" s="81">
        <v>37460</v>
      </c>
      <c r="CN10" s="81">
        <v>38880</v>
      </c>
      <c r="CO10" s="81">
        <v>36830</v>
      </c>
      <c r="CP10" s="81">
        <v>38096</v>
      </c>
      <c r="CQ10" s="81">
        <v>39356</v>
      </c>
      <c r="CR10" s="81">
        <v>36103</v>
      </c>
      <c r="CS10" s="81">
        <v>34884</v>
      </c>
      <c r="CT10" s="81">
        <v>36590</v>
      </c>
      <c r="CU10" s="81">
        <v>35385</v>
      </c>
      <c r="CV10" s="81">
        <v>35224</v>
      </c>
      <c r="CW10" s="81">
        <v>34204</v>
      </c>
      <c r="CX10" s="81">
        <v>33933</v>
      </c>
      <c r="CY10" s="81">
        <v>37585</v>
      </c>
      <c r="CZ10" s="81">
        <v>38599</v>
      </c>
      <c r="DA10" s="81">
        <v>36449</v>
      </c>
      <c r="DB10" s="81">
        <v>38600</v>
      </c>
      <c r="DC10" s="81">
        <v>38434</v>
      </c>
      <c r="DD10" s="81">
        <v>36828</v>
      </c>
      <c r="DE10" s="81">
        <v>39376</v>
      </c>
      <c r="DF10" s="81">
        <v>40849</v>
      </c>
      <c r="DG10" s="81">
        <v>34918</v>
      </c>
      <c r="DH10" s="81">
        <v>34505</v>
      </c>
      <c r="DI10" s="81">
        <v>37328</v>
      </c>
      <c r="DJ10" s="81">
        <v>36490</v>
      </c>
      <c r="DK10" s="81">
        <v>46692</v>
      </c>
      <c r="DL10" s="81">
        <v>46975</v>
      </c>
      <c r="DM10" s="81">
        <v>35364</v>
      </c>
      <c r="DN10" s="81">
        <v>36336</v>
      </c>
      <c r="DO10" s="81">
        <v>35440</v>
      </c>
      <c r="DP10" s="81">
        <v>42390</v>
      </c>
      <c r="DQ10" s="81">
        <v>43718</v>
      </c>
      <c r="DR10" s="81">
        <v>37505</v>
      </c>
      <c r="DS10" s="81">
        <v>40540</v>
      </c>
      <c r="DT10" s="81">
        <v>32750</v>
      </c>
      <c r="DU10" s="81">
        <v>35712</v>
      </c>
      <c r="DV10" s="81">
        <v>35835</v>
      </c>
      <c r="DW10" s="81">
        <v>35962</v>
      </c>
      <c r="DX10" s="81">
        <v>37504</v>
      </c>
      <c r="DY10" s="81">
        <v>36931</v>
      </c>
      <c r="DZ10" s="81">
        <v>42560</v>
      </c>
      <c r="EA10" s="81">
        <v>32890</v>
      </c>
      <c r="EB10" s="81">
        <v>36173</v>
      </c>
      <c r="EC10" s="81">
        <v>36250</v>
      </c>
      <c r="ED10" s="81">
        <v>37695</v>
      </c>
      <c r="EE10" s="81">
        <v>40980</v>
      </c>
      <c r="EF10" s="81">
        <v>36864</v>
      </c>
      <c r="EG10" s="81">
        <v>39141</v>
      </c>
    </row>
    <row r="11" spans="1:147" x14ac:dyDescent="0.25">
      <c r="A11" s="77">
        <v>6</v>
      </c>
      <c r="B11" s="81">
        <v>38112</v>
      </c>
      <c r="C11" s="81">
        <v>38676</v>
      </c>
      <c r="D11" s="81">
        <v>45509</v>
      </c>
      <c r="E11" s="81">
        <v>37684</v>
      </c>
      <c r="F11" s="81">
        <v>36725</v>
      </c>
      <c r="G11" s="81">
        <v>35158</v>
      </c>
      <c r="H11" s="81">
        <v>37460</v>
      </c>
      <c r="I11" s="81">
        <v>40087</v>
      </c>
      <c r="J11" s="81">
        <v>41617</v>
      </c>
      <c r="K11" s="81">
        <v>40490</v>
      </c>
      <c r="L11" s="81">
        <v>39628</v>
      </c>
      <c r="M11" s="81">
        <v>35469</v>
      </c>
      <c r="N11" s="81">
        <v>35237</v>
      </c>
      <c r="O11" s="81">
        <v>36010</v>
      </c>
      <c r="P11" s="81">
        <v>35295</v>
      </c>
      <c r="Q11" s="81">
        <v>36644</v>
      </c>
      <c r="R11" s="81">
        <v>36740</v>
      </c>
      <c r="S11" s="81">
        <v>35989</v>
      </c>
      <c r="T11" s="81">
        <v>35129</v>
      </c>
      <c r="U11" s="81">
        <v>35570</v>
      </c>
      <c r="V11" s="81">
        <v>39176</v>
      </c>
      <c r="W11" s="81">
        <v>37620</v>
      </c>
      <c r="X11" s="81">
        <v>35636</v>
      </c>
      <c r="Y11" s="79">
        <v>34423</v>
      </c>
      <c r="Z11" s="81">
        <v>33610</v>
      </c>
      <c r="AA11" s="81">
        <v>35601</v>
      </c>
      <c r="AB11" s="81">
        <v>36875</v>
      </c>
      <c r="AC11" s="81">
        <v>37674</v>
      </c>
      <c r="AD11" s="81">
        <v>41039</v>
      </c>
      <c r="AE11" s="81">
        <v>38389</v>
      </c>
      <c r="AF11" s="81">
        <v>36335</v>
      </c>
      <c r="AG11" s="81">
        <v>36294</v>
      </c>
      <c r="AH11" s="81">
        <v>37194</v>
      </c>
      <c r="AI11" s="81">
        <v>34788</v>
      </c>
      <c r="AJ11" s="81">
        <v>41010</v>
      </c>
      <c r="AK11" s="81">
        <v>36216</v>
      </c>
      <c r="AL11" s="81">
        <v>37539</v>
      </c>
      <c r="AM11" s="81">
        <v>37899</v>
      </c>
      <c r="AN11" s="81">
        <v>37139</v>
      </c>
      <c r="AO11" s="81">
        <v>37847</v>
      </c>
      <c r="AP11" s="81">
        <v>37163</v>
      </c>
      <c r="AQ11" s="81">
        <v>34472</v>
      </c>
      <c r="AR11" s="81">
        <v>37644</v>
      </c>
      <c r="AS11" s="81">
        <v>35580</v>
      </c>
      <c r="AT11" s="81">
        <v>36170</v>
      </c>
      <c r="AU11" s="81">
        <v>35692</v>
      </c>
      <c r="AV11" s="81">
        <v>34255</v>
      </c>
      <c r="AW11" s="81">
        <v>36278</v>
      </c>
      <c r="AX11" s="81">
        <v>35474</v>
      </c>
      <c r="AY11" s="81">
        <v>35907</v>
      </c>
      <c r="AZ11" s="81">
        <v>37018</v>
      </c>
      <c r="BA11" s="81">
        <v>39499</v>
      </c>
      <c r="BB11" s="81">
        <v>36087</v>
      </c>
      <c r="BC11" s="81">
        <v>38386</v>
      </c>
      <c r="BD11" s="81">
        <v>38957</v>
      </c>
      <c r="BE11" s="81">
        <v>33610</v>
      </c>
      <c r="BF11" s="81">
        <v>37016</v>
      </c>
      <c r="BG11" s="81">
        <v>35201</v>
      </c>
      <c r="BH11" s="81">
        <v>35949</v>
      </c>
      <c r="BI11" s="81">
        <v>38790</v>
      </c>
      <c r="BJ11" s="81">
        <v>37425</v>
      </c>
      <c r="BK11" s="81">
        <v>37831</v>
      </c>
      <c r="BL11" s="81">
        <v>36072</v>
      </c>
      <c r="BM11" s="81">
        <v>38213</v>
      </c>
      <c r="BN11" s="81">
        <v>41410</v>
      </c>
      <c r="BO11" s="81">
        <v>37387</v>
      </c>
      <c r="BP11" s="81">
        <v>37801</v>
      </c>
      <c r="BQ11" s="81">
        <v>36028</v>
      </c>
      <c r="BR11" s="81">
        <v>35258</v>
      </c>
      <c r="BS11" s="81">
        <v>35391</v>
      </c>
      <c r="BT11" s="81">
        <v>36006</v>
      </c>
      <c r="BU11" s="81">
        <v>38665</v>
      </c>
      <c r="BV11" s="81">
        <v>36299</v>
      </c>
      <c r="BW11" s="81">
        <v>37711</v>
      </c>
      <c r="BX11" s="81">
        <v>35444</v>
      </c>
      <c r="BY11" s="81">
        <v>35275</v>
      </c>
      <c r="BZ11" s="81">
        <v>37462</v>
      </c>
      <c r="CA11" s="81">
        <v>39040</v>
      </c>
      <c r="CB11" s="81">
        <v>37091</v>
      </c>
      <c r="CC11" s="81">
        <v>39275</v>
      </c>
      <c r="CD11" s="81">
        <v>38522</v>
      </c>
      <c r="CE11" s="81">
        <v>40880</v>
      </c>
      <c r="CF11" s="81">
        <v>38543</v>
      </c>
      <c r="CG11" s="81">
        <v>35528</v>
      </c>
      <c r="CH11" s="81">
        <v>36175</v>
      </c>
      <c r="CI11" s="81">
        <v>38554</v>
      </c>
      <c r="CJ11" s="81">
        <v>36605</v>
      </c>
      <c r="CK11" s="81">
        <v>37530</v>
      </c>
      <c r="CL11" s="81">
        <v>38234</v>
      </c>
      <c r="CM11" s="81">
        <v>38323</v>
      </c>
      <c r="CN11" s="81">
        <v>39495</v>
      </c>
      <c r="CO11" s="81">
        <v>37200</v>
      </c>
      <c r="CP11" s="81">
        <v>38667</v>
      </c>
      <c r="CQ11" s="81">
        <v>40143</v>
      </c>
      <c r="CR11" s="81">
        <v>36499</v>
      </c>
      <c r="CS11" s="81">
        <v>35364</v>
      </c>
      <c r="CT11" s="81">
        <v>37260</v>
      </c>
      <c r="CU11" s="81">
        <v>36050</v>
      </c>
      <c r="CV11" s="81">
        <v>35703</v>
      </c>
      <c r="CW11" s="81">
        <v>34648</v>
      </c>
      <c r="CX11" s="81">
        <v>34376</v>
      </c>
      <c r="CY11" s="81">
        <v>38189</v>
      </c>
      <c r="CZ11" s="81">
        <v>39215</v>
      </c>
      <c r="DA11" s="81">
        <v>36894</v>
      </c>
      <c r="DB11" s="81">
        <v>39045</v>
      </c>
      <c r="DC11" s="81">
        <v>39352</v>
      </c>
      <c r="DD11" s="81">
        <v>37176</v>
      </c>
      <c r="DE11" s="81">
        <v>40630</v>
      </c>
      <c r="DF11" s="81">
        <v>41884</v>
      </c>
      <c r="DG11" s="81">
        <v>35393</v>
      </c>
      <c r="DH11" s="81">
        <v>34945</v>
      </c>
      <c r="DI11" s="81">
        <v>37874</v>
      </c>
      <c r="DJ11" s="81">
        <v>37030</v>
      </c>
      <c r="DK11" s="81">
        <v>47839</v>
      </c>
      <c r="DL11" s="81">
        <v>48127</v>
      </c>
      <c r="DM11" s="81">
        <v>35857</v>
      </c>
      <c r="DN11" s="81">
        <v>36696</v>
      </c>
      <c r="DO11" s="81">
        <v>35867</v>
      </c>
      <c r="DP11" s="81">
        <v>43041</v>
      </c>
      <c r="DQ11" s="81">
        <v>44794</v>
      </c>
      <c r="DR11" s="81">
        <v>38295</v>
      </c>
      <c r="DS11" s="81">
        <v>41135</v>
      </c>
      <c r="DT11" s="81">
        <v>33610</v>
      </c>
      <c r="DU11" s="81">
        <v>36130</v>
      </c>
      <c r="DV11" s="81">
        <v>36501</v>
      </c>
      <c r="DW11" s="81">
        <v>36370</v>
      </c>
      <c r="DX11" s="81">
        <v>37995</v>
      </c>
      <c r="DY11" s="81">
        <v>37461</v>
      </c>
      <c r="DZ11" s="81">
        <v>43495</v>
      </c>
      <c r="EA11" s="81">
        <v>33710</v>
      </c>
      <c r="EB11" s="81">
        <v>36694</v>
      </c>
      <c r="EC11" s="81">
        <v>37110</v>
      </c>
      <c r="ED11" s="81">
        <v>38210</v>
      </c>
      <c r="EE11" s="81">
        <v>41788</v>
      </c>
      <c r="EF11" s="81">
        <v>37535</v>
      </c>
      <c r="EG11" s="81">
        <v>39732</v>
      </c>
    </row>
    <row r="12" spans="1:147" x14ac:dyDescent="0.25">
      <c r="A12" s="77">
        <v>7</v>
      </c>
      <c r="B12" s="81">
        <v>38629</v>
      </c>
      <c r="C12" s="81">
        <v>39016</v>
      </c>
      <c r="D12" s="81">
        <v>46965</v>
      </c>
      <c r="E12" s="81">
        <v>38399</v>
      </c>
      <c r="F12" s="81">
        <v>37655</v>
      </c>
      <c r="G12" s="81">
        <v>35572</v>
      </c>
      <c r="H12" s="81">
        <v>38120</v>
      </c>
      <c r="I12" s="81">
        <v>40800</v>
      </c>
      <c r="J12" s="81">
        <v>42341</v>
      </c>
      <c r="K12" s="81">
        <v>41075</v>
      </c>
      <c r="L12" s="81">
        <v>40275</v>
      </c>
      <c r="M12" s="81">
        <v>35880</v>
      </c>
      <c r="N12" s="81">
        <v>36171</v>
      </c>
      <c r="O12" s="81">
        <v>36370</v>
      </c>
      <c r="P12" s="81">
        <v>35738</v>
      </c>
      <c r="Q12" s="81">
        <v>37095</v>
      </c>
      <c r="R12" s="81">
        <v>37180</v>
      </c>
      <c r="S12" s="81">
        <v>36429</v>
      </c>
      <c r="T12" s="81">
        <v>35560</v>
      </c>
      <c r="U12" s="81">
        <v>35998</v>
      </c>
      <c r="V12" s="81">
        <v>40166</v>
      </c>
      <c r="W12" s="81">
        <v>38291</v>
      </c>
      <c r="X12" s="81">
        <v>36230</v>
      </c>
      <c r="Y12" s="79">
        <v>34889</v>
      </c>
      <c r="Z12" s="81">
        <v>34315</v>
      </c>
      <c r="AA12" s="81">
        <v>36019</v>
      </c>
      <c r="AB12" s="81">
        <v>37580</v>
      </c>
      <c r="AC12" s="81">
        <v>38285</v>
      </c>
      <c r="AD12" s="81">
        <v>41731</v>
      </c>
      <c r="AE12" s="81">
        <v>39075</v>
      </c>
      <c r="AF12" s="81">
        <v>36760</v>
      </c>
      <c r="AG12" s="81">
        <v>37099</v>
      </c>
      <c r="AH12" s="81">
        <v>38143</v>
      </c>
      <c r="AI12" s="81">
        <v>35259</v>
      </c>
      <c r="AJ12" s="81">
        <v>42333</v>
      </c>
      <c r="AK12" s="81">
        <v>36655</v>
      </c>
      <c r="AL12" s="81">
        <v>38149</v>
      </c>
      <c r="AM12" s="81">
        <v>38523</v>
      </c>
      <c r="AN12" s="81">
        <v>37814</v>
      </c>
      <c r="AO12" s="81">
        <v>38539</v>
      </c>
      <c r="AP12" s="81">
        <v>37552</v>
      </c>
      <c r="AQ12" s="81">
        <v>34928</v>
      </c>
      <c r="AR12" s="81">
        <v>38163</v>
      </c>
      <c r="AS12" s="81">
        <v>36052</v>
      </c>
      <c r="AT12" s="81">
        <v>36568</v>
      </c>
      <c r="AU12" s="81">
        <v>36133</v>
      </c>
      <c r="AV12" s="81">
        <v>34975</v>
      </c>
      <c r="AW12" s="81">
        <v>36684</v>
      </c>
      <c r="AX12" s="81">
        <v>36002</v>
      </c>
      <c r="AY12" s="81">
        <v>36417</v>
      </c>
      <c r="AZ12" s="81">
        <v>37439</v>
      </c>
      <c r="BA12" s="81">
        <v>40170</v>
      </c>
      <c r="BB12" s="81">
        <v>36477</v>
      </c>
      <c r="BC12" s="81">
        <v>39088</v>
      </c>
      <c r="BD12" s="81">
        <v>39947</v>
      </c>
      <c r="BE12" s="81">
        <v>34315</v>
      </c>
      <c r="BF12" s="81">
        <v>37611</v>
      </c>
      <c r="BG12" s="81">
        <v>35840</v>
      </c>
      <c r="BH12" s="81">
        <v>36473</v>
      </c>
      <c r="BI12" s="81">
        <v>39298</v>
      </c>
      <c r="BJ12" s="81">
        <v>37835</v>
      </c>
      <c r="BK12" s="81">
        <v>38438</v>
      </c>
      <c r="BL12" s="81">
        <v>36465</v>
      </c>
      <c r="BM12" s="81">
        <v>38788</v>
      </c>
      <c r="BN12" s="81">
        <v>42010</v>
      </c>
      <c r="BO12" s="81">
        <v>37794</v>
      </c>
      <c r="BP12" s="81">
        <v>38307</v>
      </c>
      <c r="BQ12" s="81">
        <v>37041</v>
      </c>
      <c r="BR12" s="81">
        <v>35623</v>
      </c>
      <c r="BS12" s="81">
        <v>35845</v>
      </c>
      <c r="BT12" s="81">
        <v>36390</v>
      </c>
      <c r="BU12" s="81">
        <v>39475</v>
      </c>
      <c r="BV12" s="81">
        <v>36728</v>
      </c>
      <c r="BW12" s="81">
        <v>38334</v>
      </c>
      <c r="BX12" s="81">
        <v>35957</v>
      </c>
      <c r="BY12" s="81">
        <v>35715</v>
      </c>
      <c r="BZ12" s="81">
        <v>38016</v>
      </c>
      <c r="CA12" s="81">
        <v>39595</v>
      </c>
      <c r="CB12" s="81">
        <v>37673</v>
      </c>
      <c r="CC12" s="81">
        <v>40178</v>
      </c>
      <c r="CD12" s="81">
        <v>38931</v>
      </c>
      <c r="CE12" s="81">
        <v>41755</v>
      </c>
      <c r="CF12" s="81">
        <v>38943</v>
      </c>
      <c r="CG12" s="81">
        <v>36081</v>
      </c>
      <c r="CH12" s="81">
        <v>36697</v>
      </c>
      <c r="CI12" s="81">
        <v>40145</v>
      </c>
      <c r="CJ12" s="81">
        <v>37220</v>
      </c>
      <c r="CK12" s="81">
        <v>38180</v>
      </c>
      <c r="CL12" s="81">
        <v>38902</v>
      </c>
      <c r="CM12" s="81">
        <v>39174</v>
      </c>
      <c r="CN12" s="81">
        <v>40110</v>
      </c>
      <c r="CO12" s="81">
        <v>37685</v>
      </c>
      <c r="CP12" s="81">
        <v>39301</v>
      </c>
      <c r="CQ12" s="81">
        <v>40946</v>
      </c>
      <c r="CR12" s="81">
        <v>36905</v>
      </c>
      <c r="CS12" s="81">
        <v>35819</v>
      </c>
      <c r="CT12" s="81">
        <v>37800</v>
      </c>
      <c r="CU12" s="81">
        <v>36675</v>
      </c>
      <c r="CV12" s="81">
        <v>36155</v>
      </c>
      <c r="CW12" s="81">
        <v>35032</v>
      </c>
      <c r="CX12" s="81">
        <v>34792</v>
      </c>
      <c r="CY12" s="81">
        <v>38770</v>
      </c>
      <c r="CZ12" s="81">
        <v>39810</v>
      </c>
      <c r="DA12" s="81">
        <v>37275</v>
      </c>
      <c r="DB12" s="81">
        <v>39500</v>
      </c>
      <c r="DC12" s="81">
        <v>40116</v>
      </c>
      <c r="DD12" s="81">
        <v>38328</v>
      </c>
      <c r="DE12" s="81">
        <v>41710</v>
      </c>
      <c r="DF12" s="81">
        <v>42917</v>
      </c>
      <c r="DG12" s="81">
        <v>35866</v>
      </c>
      <c r="DH12" s="81">
        <v>35360</v>
      </c>
      <c r="DI12" s="81">
        <v>38393</v>
      </c>
      <c r="DJ12" s="81">
        <v>37640</v>
      </c>
      <c r="DK12" s="81">
        <v>48427</v>
      </c>
      <c r="DL12" s="81">
        <v>48717</v>
      </c>
      <c r="DM12" s="81">
        <v>36322</v>
      </c>
      <c r="DN12" s="81">
        <v>37052</v>
      </c>
      <c r="DO12" s="81">
        <v>36300</v>
      </c>
      <c r="DP12" s="81">
        <v>43702</v>
      </c>
      <c r="DQ12" s="81">
        <v>45924</v>
      </c>
      <c r="DR12" s="81">
        <v>39060</v>
      </c>
      <c r="DS12" s="81">
        <v>41720</v>
      </c>
      <c r="DT12" s="81">
        <v>34315</v>
      </c>
      <c r="DU12" s="81">
        <v>36533</v>
      </c>
      <c r="DV12" s="81">
        <v>37142</v>
      </c>
      <c r="DW12" s="81">
        <v>36751</v>
      </c>
      <c r="DX12" s="81">
        <v>38461</v>
      </c>
      <c r="DY12" s="81">
        <v>37980</v>
      </c>
      <c r="DZ12" s="81">
        <v>44450</v>
      </c>
      <c r="EA12" s="81">
        <v>34415</v>
      </c>
      <c r="EB12" s="81">
        <v>37180</v>
      </c>
      <c r="EC12" s="81">
        <v>37815</v>
      </c>
      <c r="ED12" s="81">
        <v>39050</v>
      </c>
      <c r="EE12" s="81">
        <v>42694</v>
      </c>
      <c r="EF12" s="81">
        <v>38202</v>
      </c>
      <c r="EG12" s="81">
        <v>40164</v>
      </c>
    </row>
    <row r="13" spans="1:147" x14ac:dyDescent="0.25">
      <c r="A13" s="77">
        <v>8</v>
      </c>
      <c r="B13" s="81">
        <v>39154</v>
      </c>
      <c r="C13" s="81">
        <v>39371</v>
      </c>
      <c r="D13" s="81">
        <v>48057</v>
      </c>
      <c r="E13" s="81">
        <v>39409</v>
      </c>
      <c r="F13" s="81">
        <v>38106</v>
      </c>
      <c r="G13" s="81">
        <v>36033</v>
      </c>
      <c r="H13" s="81">
        <v>38800</v>
      </c>
      <c r="I13" s="81">
        <v>41516</v>
      </c>
      <c r="J13" s="81">
        <v>43065</v>
      </c>
      <c r="K13" s="81">
        <v>41715</v>
      </c>
      <c r="L13" s="81">
        <v>40988</v>
      </c>
      <c r="M13" s="81">
        <v>36339</v>
      </c>
      <c r="N13" s="81">
        <v>37135</v>
      </c>
      <c r="O13" s="81">
        <v>36730</v>
      </c>
      <c r="P13" s="81">
        <v>36207</v>
      </c>
      <c r="Q13" s="81">
        <v>37529</v>
      </c>
      <c r="R13" s="81">
        <v>37595</v>
      </c>
      <c r="S13" s="81">
        <v>36949</v>
      </c>
      <c r="T13" s="81">
        <v>35990</v>
      </c>
      <c r="U13" s="81">
        <v>36435</v>
      </c>
      <c r="V13" s="81">
        <v>41154</v>
      </c>
      <c r="W13" s="81">
        <v>38963</v>
      </c>
      <c r="X13" s="81">
        <v>36820</v>
      </c>
      <c r="Y13" s="79">
        <v>35394</v>
      </c>
      <c r="Z13" s="81">
        <v>35320</v>
      </c>
      <c r="AA13" s="81">
        <v>36491</v>
      </c>
      <c r="AB13" s="81">
        <v>38585</v>
      </c>
      <c r="AC13" s="81">
        <v>38891</v>
      </c>
      <c r="AD13" s="81">
        <v>42555</v>
      </c>
      <c r="AE13" s="81">
        <v>39760</v>
      </c>
      <c r="AF13" s="81">
        <v>37205</v>
      </c>
      <c r="AG13" s="81">
        <v>38002</v>
      </c>
      <c r="AH13" s="81">
        <v>39103</v>
      </c>
      <c r="AI13" s="81">
        <v>35788</v>
      </c>
      <c r="AJ13" s="81">
        <v>43656</v>
      </c>
      <c r="AK13" s="81">
        <v>37549</v>
      </c>
      <c r="AL13" s="81">
        <v>38644</v>
      </c>
      <c r="AM13" s="81">
        <v>39162</v>
      </c>
      <c r="AN13" s="81">
        <v>38466</v>
      </c>
      <c r="AO13" s="81">
        <v>39216</v>
      </c>
      <c r="AP13" s="81">
        <v>37957</v>
      </c>
      <c r="AQ13" s="81">
        <v>35424</v>
      </c>
      <c r="AR13" s="81">
        <v>38677</v>
      </c>
      <c r="AS13" s="81">
        <v>37094</v>
      </c>
      <c r="AT13" s="81">
        <v>36970</v>
      </c>
      <c r="AU13" s="81">
        <v>36670</v>
      </c>
      <c r="AV13" s="81">
        <v>36000</v>
      </c>
      <c r="AW13" s="81">
        <v>37084</v>
      </c>
      <c r="AX13" s="81">
        <v>36722</v>
      </c>
      <c r="AY13" s="81">
        <v>36967</v>
      </c>
      <c r="AZ13" s="81">
        <v>37850</v>
      </c>
      <c r="BA13" s="81">
        <v>40817</v>
      </c>
      <c r="BB13" s="81">
        <v>36907</v>
      </c>
      <c r="BC13" s="81">
        <v>39769</v>
      </c>
      <c r="BD13" s="81">
        <v>40937</v>
      </c>
      <c r="BE13" s="81">
        <v>35320</v>
      </c>
      <c r="BF13" s="81">
        <v>38200</v>
      </c>
      <c r="BG13" s="81">
        <v>36480</v>
      </c>
      <c r="BH13" s="81">
        <v>37038</v>
      </c>
      <c r="BI13" s="81">
        <v>39864</v>
      </c>
      <c r="BJ13" s="81">
        <v>38710</v>
      </c>
      <c r="BK13" s="81">
        <v>39082</v>
      </c>
      <c r="BL13" s="81">
        <v>36852</v>
      </c>
      <c r="BM13" s="81">
        <v>39368</v>
      </c>
      <c r="BN13" s="81">
        <v>42600</v>
      </c>
      <c r="BO13" s="81">
        <v>38214</v>
      </c>
      <c r="BP13" s="81">
        <v>38869</v>
      </c>
      <c r="BQ13" s="81">
        <v>37119</v>
      </c>
      <c r="BR13" s="81">
        <v>36028</v>
      </c>
      <c r="BS13" s="81">
        <v>36650</v>
      </c>
      <c r="BT13" s="81">
        <v>36778</v>
      </c>
      <c r="BU13" s="81">
        <v>40485</v>
      </c>
      <c r="BV13" s="81">
        <v>37197</v>
      </c>
      <c r="BW13" s="81">
        <v>38889</v>
      </c>
      <c r="BX13" s="81">
        <v>36932</v>
      </c>
      <c r="BY13" s="81">
        <v>36195</v>
      </c>
      <c r="BZ13" s="81">
        <v>38609</v>
      </c>
      <c r="CA13" s="81">
        <v>40160</v>
      </c>
      <c r="CB13" s="81">
        <v>38256</v>
      </c>
      <c r="CC13" s="81">
        <v>40641</v>
      </c>
      <c r="CD13" s="81">
        <v>39333</v>
      </c>
      <c r="CE13" s="81">
        <v>42609</v>
      </c>
      <c r="CF13" s="81">
        <v>39448</v>
      </c>
      <c r="CG13" s="81">
        <v>36682</v>
      </c>
      <c r="CH13" s="81">
        <v>37246</v>
      </c>
      <c r="CI13" s="81">
        <v>41446</v>
      </c>
      <c r="CJ13" s="81">
        <v>37845</v>
      </c>
      <c r="CK13" s="81">
        <v>38900</v>
      </c>
      <c r="CL13" s="81">
        <v>39606</v>
      </c>
      <c r="CM13" s="81">
        <v>40023</v>
      </c>
      <c r="CN13" s="81">
        <v>40725</v>
      </c>
      <c r="CO13" s="81">
        <v>38166</v>
      </c>
      <c r="CP13" s="81">
        <v>39866</v>
      </c>
      <c r="CQ13" s="81">
        <v>41765</v>
      </c>
      <c r="CR13" s="81">
        <v>37503</v>
      </c>
      <c r="CS13" s="81">
        <v>36314</v>
      </c>
      <c r="CT13" s="81">
        <v>38350</v>
      </c>
      <c r="CU13" s="81">
        <v>37305</v>
      </c>
      <c r="CV13" s="81">
        <v>36648</v>
      </c>
      <c r="CW13" s="81">
        <v>35455</v>
      </c>
      <c r="CX13" s="81">
        <v>35318</v>
      </c>
      <c r="CY13" s="81">
        <v>39364</v>
      </c>
      <c r="CZ13" s="81">
        <v>40438</v>
      </c>
      <c r="DA13" s="81">
        <v>37657</v>
      </c>
      <c r="DB13" s="81">
        <v>40225</v>
      </c>
      <c r="DC13" s="81">
        <v>41182</v>
      </c>
      <c r="DD13" s="81">
        <v>38688</v>
      </c>
      <c r="DE13" s="81">
        <v>42695</v>
      </c>
      <c r="DF13" s="81">
        <v>44069</v>
      </c>
      <c r="DG13" s="81">
        <v>36378</v>
      </c>
      <c r="DH13" s="81">
        <v>35815</v>
      </c>
      <c r="DI13" s="81">
        <v>38944</v>
      </c>
      <c r="DJ13" s="81">
        <v>38285</v>
      </c>
      <c r="DK13" s="81">
        <v>49378</v>
      </c>
      <c r="DL13" s="81">
        <v>49677</v>
      </c>
      <c r="DM13" s="81">
        <v>36832</v>
      </c>
      <c r="DN13" s="81">
        <v>37758</v>
      </c>
      <c r="DO13" s="81">
        <v>36918</v>
      </c>
      <c r="DP13" s="81">
        <v>44374</v>
      </c>
      <c r="DQ13" s="81">
        <v>47004</v>
      </c>
      <c r="DR13" s="81">
        <v>39860</v>
      </c>
      <c r="DS13" s="81">
        <v>42285</v>
      </c>
      <c r="DT13" s="81">
        <v>35320</v>
      </c>
      <c r="DU13" s="81">
        <v>36966</v>
      </c>
      <c r="DV13" s="81">
        <v>37824</v>
      </c>
      <c r="DW13" s="81">
        <v>37173</v>
      </c>
      <c r="DX13" s="81">
        <v>39032</v>
      </c>
      <c r="DY13" s="81">
        <v>38493</v>
      </c>
      <c r="DZ13" s="81">
        <v>45429</v>
      </c>
      <c r="EA13" s="81">
        <v>35420</v>
      </c>
      <c r="EB13" s="81">
        <v>37726</v>
      </c>
      <c r="EC13" s="81">
        <v>39640</v>
      </c>
      <c r="ED13" s="81">
        <v>39920</v>
      </c>
      <c r="EE13" s="81">
        <v>43619</v>
      </c>
      <c r="EF13" s="81">
        <v>38873</v>
      </c>
      <c r="EG13" s="81">
        <v>40755</v>
      </c>
    </row>
    <row r="14" spans="1:147" x14ac:dyDescent="0.25">
      <c r="A14" s="77">
        <v>9</v>
      </c>
      <c r="B14" s="81">
        <v>39658</v>
      </c>
      <c r="C14" s="81">
        <v>40165</v>
      </c>
      <c r="D14" s="81">
        <v>49149</v>
      </c>
      <c r="E14" s="81">
        <v>40167</v>
      </c>
      <c r="F14" s="81">
        <v>38522</v>
      </c>
      <c r="G14" s="81">
        <v>36452</v>
      </c>
      <c r="H14" s="81">
        <v>39800</v>
      </c>
      <c r="I14" s="81">
        <v>42233</v>
      </c>
      <c r="J14" s="81">
        <v>43789</v>
      </c>
      <c r="K14" s="81">
        <v>42265</v>
      </c>
      <c r="L14" s="81">
        <v>41679</v>
      </c>
      <c r="M14" s="81">
        <v>36910</v>
      </c>
      <c r="N14" s="81">
        <v>38000</v>
      </c>
      <c r="O14" s="81">
        <v>37075</v>
      </c>
      <c r="P14" s="81">
        <v>36643</v>
      </c>
      <c r="Q14" s="81">
        <v>38092</v>
      </c>
      <c r="R14" s="81">
        <v>38145</v>
      </c>
      <c r="S14" s="81">
        <v>37538</v>
      </c>
      <c r="T14" s="81">
        <v>36410</v>
      </c>
      <c r="U14" s="81">
        <v>36848</v>
      </c>
      <c r="V14" s="81">
        <v>42041</v>
      </c>
      <c r="W14" s="81">
        <v>39635</v>
      </c>
      <c r="X14" s="81">
        <v>37424</v>
      </c>
      <c r="Y14" s="79">
        <v>36065</v>
      </c>
      <c r="Z14" s="81">
        <v>36065</v>
      </c>
      <c r="AA14" s="81">
        <v>37247</v>
      </c>
      <c r="AB14" s="81">
        <v>39330</v>
      </c>
      <c r="AC14" s="81">
        <v>39482</v>
      </c>
      <c r="AD14" s="81">
        <v>43249</v>
      </c>
      <c r="AE14" s="81">
        <v>40446</v>
      </c>
      <c r="AF14" s="81">
        <v>37735</v>
      </c>
      <c r="AG14" s="81">
        <v>38748</v>
      </c>
      <c r="AH14" s="81">
        <v>40053</v>
      </c>
      <c r="AI14" s="81">
        <v>36470</v>
      </c>
      <c r="AJ14" s="81">
        <v>44979</v>
      </c>
      <c r="AK14" s="81">
        <v>38297</v>
      </c>
      <c r="AL14" s="81">
        <v>39089</v>
      </c>
      <c r="AM14" s="81">
        <v>39773</v>
      </c>
      <c r="AN14" s="81">
        <v>39125</v>
      </c>
      <c r="AO14" s="81">
        <v>40289</v>
      </c>
      <c r="AP14" s="81">
        <v>38330</v>
      </c>
      <c r="AQ14" s="81">
        <v>36065</v>
      </c>
      <c r="AR14" s="81">
        <v>39193</v>
      </c>
      <c r="AS14" s="81">
        <v>37881</v>
      </c>
      <c r="AT14" s="81">
        <v>37683</v>
      </c>
      <c r="AU14" s="81">
        <v>37426</v>
      </c>
      <c r="AV14" s="81">
        <v>36755</v>
      </c>
      <c r="AW14" s="81">
        <v>37476</v>
      </c>
      <c r="AX14" s="81">
        <v>37467</v>
      </c>
      <c r="AY14" s="81">
        <v>37477</v>
      </c>
      <c r="AZ14" s="81">
        <v>38263</v>
      </c>
      <c r="BA14" s="81">
        <v>41467</v>
      </c>
      <c r="BB14" s="81">
        <v>37282</v>
      </c>
      <c r="BC14" s="81">
        <v>40467</v>
      </c>
      <c r="BD14" s="81">
        <v>41928</v>
      </c>
      <c r="BE14" s="81">
        <v>36065</v>
      </c>
      <c r="BF14" s="81">
        <v>38754</v>
      </c>
      <c r="BG14" s="81">
        <v>37110</v>
      </c>
      <c r="BH14" s="81">
        <v>37557</v>
      </c>
      <c r="BI14" s="81">
        <v>40336</v>
      </c>
      <c r="BJ14" s="81">
        <v>39100</v>
      </c>
      <c r="BK14" s="81">
        <v>39692</v>
      </c>
      <c r="BL14" s="81">
        <v>37231</v>
      </c>
      <c r="BM14" s="81">
        <v>39923</v>
      </c>
      <c r="BN14" s="81">
        <v>43180</v>
      </c>
      <c r="BO14" s="81">
        <v>38612</v>
      </c>
      <c r="BP14" s="81">
        <v>39376</v>
      </c>
      <c r="BQ14" s="81">
        <v>37678</v>
      </c>
      <c r="BR14" s="81">
        <v>36388</v>
      </c>
      <c r="BS14" s="81">
        <v>37423</v>
      </c>
      <c r="BT14" s="81">
        <v>37147</v>
      </c>
      <c r="BU14" s="81">
        <v>41265</v>
      </c>
      <c r="BV14" s="81">
        <v>37610</v>
      </c>
      <c r="BW14" s="81">
        <v>39509</v>
      </c>
      <c r="BX14" s="81">
        <v>37695</v>
      </c>
      <c r="BY14" s="81">
        <v>36630</v>
      </c>
      <c r="BZ14" s="81">
        <v>39152</v>
      </c>
      <c r="CA14" s="81">
        <v>40710</v>
      </c>
      <c r="CB14" s="81">
        <v>38838</v>
      </c>
      <c r="CC14" s="81">
        <v>41106</v>
      </c>
      <c r="CD14" s="81">
        <v>39982</v>
      </c>
      <c r="CE14" s="81">
        <v>43432</v>
      </c>
      <c r="CF14" s="81">
        <v>40120</v>
      </c>
      <c r="CG14" s="81">
        <v>37242</v>
      </c>
      <c r="CH14" s="81">
        <v>37760</v>
      </c>
      <c r="CI14" s="81">
        <v>42410</v>
      </c>
      <c r="CJ14" s="81">
        <v>38455</v>
      </c>
      <c r="CK14" s="81">
        <v>39370</v>
      </c>
      <c r="CL14" s="81">
        <v>40289</v>
      </c>
      <c r="CM14" s="81">
        <v>40868</v>
      </c>
      <c r="CN14" s="81">
        <v>41425</v>
      </c>
      <c r="CO14" s="81">
        <v>38517</v>
      </c>
      <c r="CP14" s="81">
        <v>40407</v>
      </c>
      <c r="CQ14" s="81">
        <v>42600</v>
      </c>
      <c r="CR14" s="81">
        <v>38254</v>
      </c>
      <c r="CS14" s="81">
        <v>36764</v>
      </c>
      <c r="CT14" s="81">
        <v>39170</v>
      </c>
      <c r="CU14" s="81">
        <v>37935</v>
      </c>
      <c r="CV14" s="81">
        <v>37095</v>
      </c>
      <c r="CW14" s="81">
        <v>36165</v>
      </c>
      <c r="CX14" s="81">
        <v>36064</v>
      </c>
      <c r="CY14" s="81">
        <v>39947</v>
      </c>
      <c r="CZ14" s="81">
        <v>41021</v>
      </c>
      <c r="DA14" s="81">
        <v>38028</v>
      </c>
      <c r="DB14" s="81">
        <v>40710</v>
      </c>
      <c r="DC14" s="81">
        <v>41987</v>
      </c>
      <c r="DD14" s="81">
        <v>39048</v>
      </c>
      <c r="DE14" s="81">
        <v>43731</v>
      </c>
      <c r="DF14" s="81">
        <v>45338</v>
      </c>
      <c r="DG14" s="81">
        <v>36844</v>
      </c>
      <c r="DH14" s="81">
        <v>36225</v>
      </c>
      <c r="DI14" s="81">
        <v>39459</v>
      </c>
      <c r="DJ14" s="81">
        <v>38925</v>
      </c>
      <c r="DK14" s="81">
        <v>49832</v>
      </c>
      <c r="DL14" s="81">
        <v>50133</v>
      </c>
      <c r="DM14" s="81">
        <v>37291</v>
      </c>
      <c r="DN14" s="81">
        <v>38449</v>
      </c>
      <c r="DO14" s="81">
        <v>38304</v>
      </c>
      <c r="DP14" s="81">
        <v>45030</v>
      </c>
      <c r="DQ14" s="81">
        <v>47959</v>
      </c>
      <c r="DR14" s="81">
        <v>40660</v>
      </c>
      <c r="DS14" s="81">
        <v>42860</v>
      </c>
      <c r="DT14" s="81">
        <v>36065</v>
      </c>
      <c r="DU14" s="81">
        <v>37356</v>
      </c>
      <c r="DV14" s="81">
        <v>38459</v>
      </c>
      <c r="DW14" s="81">
        <v>37549</v>
      </c>
      <c r="DX14" s="81">
        <v>39767</v>
      </c>
      <c r="DY14" s="81">
        <v>39003</v>
      </c>
      <c r="DZ14" s="81">
        <v>46430</v>
      </c>
      <c r="EA14" s="81">
        <v>36165</v>
      </c>
      <c r="EB14" s="81">
        <v>38370</v>
      </c>
      <c r="EC14" s="81">
        <v>40140</v>
      </c>
      <c r="ED14" s="81">
        <v>40815</v>
      </c>
      <c r="EE14" s="81">
        <v>44564</v>
      </c>
      <c r="EF14" s="81">
        <v>39545</v>
      </c>
      <c r="EG14" s="81">
        <v>41166</v>
      </c>
    </row>
    <row r="15" spans="1:147" x14ac:dyDescent="0.25">
      <c r="A15" s="77">
        <v>10</v>
      </c>
      <c r="B15" s="81">
        <v>40278</v>
      </c>
      <c r="C15" s="81">
        <v>40486</v>
      </c>
      <c r="D15" s="81">
        <v>50242</v>
      </c>
      <c r="E15" s="81">
        <v>40333</v>
      </c>
      <c r="F15" s="81">
        <v>38943</v>
      </c>
      <c r="G15" s="81">
        <v>37398</v>
      </c>
      <c r="H15" s="81">
        <v>40800</v>
      </c>
      <c r="I15" s="81">
        <v>42951</v>
      </c>
      <c r="J15" s="81">
        <v>44512</v>
      </c>
      <c r="K15" s="81">
        <v>42915</v>
      </c>
      <c r="L15" s="81">
        <v>42446</v>
      </c>
      <c r="M15" s="81">
        <v>37110</v>
      </c>
      <c r="N15" s="81">
        <v>38879</v>
      </c>
      <c r="O15" s="81">
        <v>37425</v>
      </c>
      <c r="P15" s="81">
        <v>37029</v>
      </c>
      <c r="Q15" s="81">
        <v>38356</v>
      </c>
      <c r="R15" s="81">
        <v>38410</v>
      </c>
      <c r="S15" s="81">
        <v>37752</v>
      </c>
      <c r="T15" s="81">
        <v>36821</v>
      </c>
      <c r="U15" s="81">
        <v>37814</v>
      </c>
      <c r="V15" s="81">
        <v>42544</v>
      </c>
      <c r="W15" s="81">
        <v>40307</v>
      </c>
      <c r="X15" s="81">
        <v>38058</v>
      </c>
      <c r="Y15" s="79">
        <v>36245</v>
      </c>
      <c r="Z15" s="81">
        <v>36220</v>
      </c>
      <c r="AA15" s="81">
        <v>37784</v>
      </c>
      <c r="AB15" s="81">
        <v>39485</v>
      </c>
      <c r="AC15" s="81">
        <v>40100</v>
      </c>
      <c r="AD15" s="81">
        <v>43884</v>
      </c>
      <c r="AE15" s="81">
        <v>41131</v>
      </c>
      <c r="AF15" s="81">
        <v>38240</v>
      </c>
      <c r="AG15" s="81">
        <v>38902</v>
      </c>
      <c r="AH15" s="81">
        <v>40955</v>
      </c>
      <c r="AI15" s="81">
        <v>36832</v>
      </c>
      <c r="AJ15" s="81">
        <v>46302</v>
      </c>
      <c r="AK15" s="81">
        <v>38454</v>
      </c>
      <c r="AL15" s="81">
        <v>39646</v>
      </c>
      <c r="AM15" s="81">
        <v>40359</v>
      </c>
      <c r="AN15" s="81">
        <v>39851</v>
      </c>
      <c r="AO15" s="81">
        <v>41398</v>
      </c>
      <c r="AP15" s="81">
        <v>38744</v>
      </c>
      <c r="AQ15" s="81">
        <v>36256</v>
      </c>
      <c r="AR15" s="81">
        <v>39711</v>
      </c>
      <c r="AS15" s="81">
        <v>38046</v>
      </c>
      <c r="AT15" s="81">
        <v>37846</v>
      </c>
      <c r="AU15" s="81">
        <v>37584</v>
      </c>
      <c r="AV15" s="81">
        <v>36915</v>
      </c>
      <c r="AW15" s="81">
        <v>38192</v>
      </c>
      <c r="AX15" s="81">
        <v>37622</v>
      </c>
      <c r="AY15" s="81">
        <v>38214</v>
      </c>
      <c r="AZ15" s="81">
        <v>38787</v>
      </c>
      <c r="BA15" s="81">
        <v>42123</v>
      </c>
      <c r="BB15" s="81">
        <v>37602</v>
      </c>
      <c r="BC15" s="81">
        <v>41164</v>
      </c>
      <c r="BD15" s="81">
        <v>42918</v>
      </c>
      <c r="BE15" s="81">
        <v>36220</v>
      </c>
      <c r="BF15" s="81">
        <v>39323</v>
      </c>
      <c r="BG15" s="81">
        <v>37746</v>
      </c>
      <c r="BH15" s="81">
        <v>38394</v>
      </c>
      <c r="BI15" s="81">
        <v>40819</v>
      </c>
      <c r="BJ15" s="81">
        <v>40265</v>
      </c>
      <c r="BK15" s="81">
        <v>40218</v>
      </c>
      <c r="BL15" s="81">
        <v>37908</v>
      </c>
      <c r="BM15" s="81">
        <v>40498</v>
      </c>
      <c r="BN15" s="81">
        <v>43775</v>
      </c>
      <c r="BO15" s="81">
        <v>38980</v>
      </c>
      <c r="BP15" s="81">
        <v>39819</v>
      </c>
      <c r="BQ15" s="81">
        <v>38223</v>
      </c>
      <c r="BR15" s="81">
        <v>37210</v>
      </c>
      <c r="BS15" s="81">
        <v>37584</v>
      </c>
      <c r="BT15" s="81">
        <v>37526</v>
      </c>
      <c r="BU15" s="81">
        <v>41990</v>
      </c>
      <c r="BV15" s="81">
        <v>37976</v>
      </c>
      <c r="BW15" s="81">
        <v>40004</v>
      </c>
      <c r="BX15" s="81">
        <v>37855</v>
      </c>
      <c r="BY15" s="81">
        <v>36995</v>
      </c>
      <c r="BZ15" s="81">
        <v>39624</v>
      </c>
      <c r="CA15" s="81">
        <v>41260</v>
      </c>
      <c r="CB15" s="81">
        <v>39421</v>
      </c>
      <c r="CC15" s="81">
        <v>41552</v>
      </c>
      <c r="CD15" s="81">
        <v>40375</v>
      </c>
      <c r="CE15" s="81">
        <v>44759</v>
      </c>
      <c r="CF15" s="81">
        <v>40475</v>
      </c>
      <c r="CG15" s="81">
        <v>37733</v>
      </c>
      <c r="CH15" s="81">
        <v>38200</v>
      </c>
      <c r="CI15" s="81">
        <v>43026</v>
      </c>
      <c r="CJ15" s="81">
        <v>39045</v>
      </c>
      <c r="CK15" s="81">
        <v>39805</v>
      </c>
      <c r="CL15" s="81">
        <v>40886</v>
      </c>
      <c r="CM15" s="81">
        <v>41695</v>
      </c>
      <c r="CN15" s="81">
        <v>41905</v>
      </c>
      <c r="CO15" s="81">
        <v>40121</v>
      </c>
      <c r="CP15" s="81">
        <v>41277</v>
      </c>
      <c r="CQ15" s="81">
        <v>43452</v>
      </c>
      <c r="CR15" s="81">
        <v>38358</v>
      </c>
      <c r="CS15" s="81">
        <v>37144</v>
      </c>
      <c r="CT15" s="81">
        <v>39745</v>
      </c>
      <c r="CU15" s="81">
        <v>38580</v>
      </c>
      <c r="CV15" s="81">
        <v>37471</v>
      </c>
      <c r="CW15" s="81">
        <v>36368</v>
      </c>
      <c r="CX15" s="81">
        <v>36221</v>
      </c>
      <c r="CY15" s="81">
        <v>40397</v>
      </c>
      <c r="CZ15" s="81">
        <v>41529</v>
      </c>
      <c r="DA15" s="81">
        <v>38394</v>
      </c>
      <c r="DB15" s="81">
        <v>41185</v>
      </c>
      <c r="DC15" s="81">
        <v>42200</v>
      </c>
      <c r="DD15" s="81">
        <v>39396</v>
      </c>
      <c r="DE15" s="81">
        <v>44619</v>
      </c>
      <c r="DF15" s="81">
        <v>46323</v>
      </c>
      <c r="DG15" s="81">
        <v>37548</v>
      </c>
      <c r="DH15" s="81">
        <v>36565</v>
      </c>
      <c r="DI15" s="81">
        <v>39909</v>
      </c>
      <c r="DJ15" s="81">
        <v>39550</v>
      </c>
      <c r="DK15" s="81">
        <v>50861</v>
      </c>
      <c r="DL15" s="81">
        <v>51137</v>
      </c>
      <c r="DM15" s="81">
        <v>37775</v>
      </c>
      <c r="DN15" s="81">
        <v>39445</v>
      </c>
      <c r="DO15" s="81">
        <v>38757</v>
      </c>
      <c r="DP15" s="81">
        <v>45702</v>
      </c>
      <c r="DQ15" s="81">
        <v>48858</v>
      </c>
      <c r="DR15" s="81">
        <v>41400</v>
      </c>
      <c r="DS15" s="81">
        <v>43425</v>
      </c>
      <c r="DT15" s="81">
        <v>36220</v>
      </c>
      <c r="DU15" s="81">
        <v>37720</v>
      </c>
      <c r="DV15" s="81">
        <v>39025</v>
      </c>
      <c r="DW15" s="81">
        <v>37855</v>
      </c>
      <c r="DX15" s="81">
        <v>39928</v>
      </c>
      <c r="DY15" s="81">
        <v>39498</v>
      </c>
      <c r="DZ15" s="81">
        <v>47452</v>
      </c>
      <c r="EA15" s="81">
        <v>36320</v>
      </c>
      <c r="EB15" s="81">
        <v>38830</v>
      </c>
      <c r="EC15" s="81">
        <v>40490</v>
      </c>
      <c r="ED15" s="81">
        <v>41690</v>
      </c>
      <c r="EE15" s="81">
        <v>45536</v>
      </c>
      <c r="EF15" s="81">
        <v>40216</v>
      </c>
      <c r="EG15" s="81">
        <v>41583</v>
      </c>
    </row>
    <row r="16" spans="1:147" x14ac:dyDescent="0.25">
      <c r="A16" s="77">
        <v>11</v>
      </c>
      <c r="B16" s="81">
        <v>40824</v>
      </c>
      <c r="C16" s="81">
        <v>40849</v>
      </c>
      <c r="D16" s="81">
        <v>51334</v>
      </c>
      <c r="E16" s="81">
        <v>41124</v>
      </c>
      <c r="F16" s="81">
        <v>39390</v>
      </c>
      <c r="G16" s="81">
        <v>37857</v>
      </c>
      <c r="H16" s="81">
        <v>41475</v>
      </c>
      <c r="I16" s="81">
        <v>43667</v>
      </c>
      <c r="J16" s="81">
        <v>45236</v>
      </c>
      <c r="K16" s="81">
        <v>43785</v>
      </c>
      <c r="L16" s="81">
        <v>43402</v>
      </c>
      <c r="M16" s="81">
        <v>38081</v>
      </c>
      <c r="N16" s="81">
        <v>39542</v>
      </c>
      <c r="O16" s="81">
        <v>37810</v>
      </c>
      <c r="P16" s="81">
        <v>37753</v>
      </c>
      <c r="Q16" s="81">
        <v>39082</v>
      </c>
      <c r="R16" s="81">
        <v>39135</v>
      </c>
      <c r="S16" s="81">
        <v>38483</v>
      </c>
      <c r="T16" s="81">
        <v>37278</v>
      </c>
      <c r="U16" s="81">
        <v>38267</v>
      </c>
      <c r="V16" s="81">
        <v>43078</v>
      </c>
      <c r="W16" s="81">
        <v>40979</v>
      </c>
      <c r="X16" s="81">
        <v>38727</v>
      </c>
      <c r="Y16" s="79">
        <v>37005</v>
      </c>
      <c r="Z16" s="81">
        <v>37005</v>
      </c>
      <c r="AA16" s="81">
        <v>38275</v>
      </c>
      <c r="AB16" s="81">
        <v>40270</v>
      </c>
      <c r="AC16" s="81">
        <v>40849</v>
      </c>
      <c r="AD16" s="81">
        <v>44588</v>
      </c>
      <c r="AE16" s="81">
        <v>41817</v>
      </c>
      <c r="AF16" s="81">
        <v>38775</v>
      </c>
      <c r="AG16" s="81">
        <v>39689</v>
      </c>
      <c r="AH16" s="81">
        <v>41927</v>
      </c>
      <c r="AI16" s="81">
        <v>37430</v>
      </c>
      <c r="AJ16" s="81">
        <v>47625</v>
      </c>
      <c r="AK16" s="81">
        <v>39238</v>
      </c>
      <c r="AL16" s="81">
        <v>40735</v>
      </c>
      <c r="AM16" s="81">
        <v>41014</v>
      </c>
      <c r="AN16" s="81">
        <v>40548</v>
      </c>
      <c r="AO16" s="81">
        <v>42507</v>
      </c>
      <c r="AP16" s="81">
        <v>39159</v>
      </c>
      <c r="AQ16" s="81">
        <v>37005</v>
      </c>
      <c r="AR16" s="81">
        <v>40292</v>
      </c>
      <c r="AS16" s="81">
        <v>38867</v>
      </c>
      <c r="AT16" s="81">
        <v>38661</v>
      </c>
      <c r="AU16" s="81">
        <v>38376</v>
      </c>
      <c r="AV16" s="81">
        <v>37715</v>
      </c>
      <c r="AW16" s="81">
        <v>38629</v>
      </c>
      <c r="AX16" s="81">
        <v>38610</v>
      </c>
      <c r="AY16" s="81">
        <v>38759</v>
      </c>
      <c r="AZ16" s="81">
        <v>39775</v>
      </c>
      <c r="BA16" s="81">
        <v>42778</v>
      </c>
      <c r="BB16" s="81">
        <v>38027</v>
      </c>
      <c r="BC16" s="81">
        <v>41887</v>
      </c>
      <c r="BD16" s="81">
        <v>43909</v>
      </c>
      <c r="BE16" s="81">
        <v>37005</v>
      </c>
      <c r="BF16" s="81">
        <v>40727</v>
      </c>
      <c r="BG16" s="81">
        <v>38418</v>
      </c>
      <c r="BH16" s="81">
        <v>38954</v>
      </c>
      <c r="BI16" s="81">
        <v>41369</v>
      </c>
      <c r="BJ16" s="81">
        <v>40695</v>
      </c>
      <c r="BK16" s="81">
        <v>40858</v>
      </c>
      <c r="BL16" s="81">
        <v>38332</v>
      </c>
      <c r="BM16" s="81">
        <v>41104</v>
      </c>
      <c r="BN16" s="81">
        <v>44400</v>
      </c>
      <c r="BO16" s="81">
        <v>39448</v>
      </c>
      <c r="BP16" s="81">
        <v>40375</v>
      </c>
      <c r="BQ16" s="81">
        <v>38850</v>
      </c>
      <c r="BR16" s="81">
        <v>37610</v>
      </c>
      <c r="BS16" s="81">
        <v>38399</v>
      </c>
      <c r="BT16" s="81">
        <v>37942</v>
      </c>
      <c r="BU16" s="81">
        <v>42935</v>
      </c>
      <c r="BV16" s="81">
        <v>38448</v>
      </c>
      <c r="BW16" s="81">
        <v>40745</v>
      </c>
      <c r="BX16" s="81">
        <v>38658</v>
      </c>
      <c r="BY16" s="81">
        <v>37470</v>
      </c>
      <c r="BZ16" s="81">
        <v>40213</v>
      </c>
      <c r="CA16" s="81">
        <v>41835</v>
      </c>
      <c r="CB16" s="81">
        <v>40004</v>
      </c>
      <c r="CC16" s="81">
        <v>42057</v>
      </c>
      <c r="CD16" s="81">
        <v>40837</v>
      </c>
      <c r="CE16" s="81">
        <v>45624</v>
      </c>
      <c r="CF16" s="81">
        <v>41001</v>
      </c>
      <c r="CG16" s="81">
        <v>38349</v>
      </c>
      <c r="CH16" s="81">
        <v>39011</v>
      </c>
      <c r="CI16" s="81">
        <v>43902</v>
      </c>
      <c r="CJ16" s="81">
        <v>39705</v>
      </c>
      <c r="CK16" s="81">
        <v>40315</v>
      </c>
      <c r="CL16" s="81">
        <v>41530</v>
      </c>
      <c r="CM16" s="81">
        <v>42575</v>
      </c>
      <c r="CN16" s="81">
        <v>42685</v>
      </c>
      <c r="CO16" s="81">
        <v>40871</v>
      </c>
      <c r="CP16" s="81">
        <v>41740</v>
      </c>
      <c r="CQ16" s="81">
        <v>44321</v>
      </c>
      <c r="CR16" s="81">
        <v>39198</v>
      </c>
      <c r="CS16" s="81">
        <v>37634</v>
      </c>
      <c r="CT16" s="81">
        <v>40335</v>
      </c>
      <c r="CU16" s="81">
        <v>39365</v>
      </c>
      <c r="CV16" s="81">
        <v>37961</v>
      </c>
      <c r="CW16" s="81">
        <v>37153</v>
      </c>
      <c r="CX16" s="81">
        <v>37003</v>
      </c>
      <c r="CY16" s="81">
        <v>41131</v>
      </c>
      <c r="CZ16" s="81">
        <v>42157</v>
      </c>
      <c r="DA16" s="81">
        <v>38994</v>
      </c>
      <c r="DB16" s="81">
        <v>41705</v>
      </c>
      <c r="DC16" s="81">
        <v>43047</v>
      </c>
      <c r="DD16" s="81">
        <v>40512</v>
      </c>
      <c r="DE16" s="81">
        <v>45352</v>
      </c>
      <c r="DF16" s="81">
        <v>47268</v>
      </c>
      <c r="DG16" s="81">
        <v>38062</v>
      </c>
      <c r="DH16" s="81">
        <v>37015</v>
      </c>
      <c r="DI16" s="81">
        <v>40656</v>
      </c>
      <c r="DJ16" s="81">
        <v>40265</v>
      </c>
      <c r="DK16" s="81">
        <v>52212</v>
      </c>
      <c r="DL16" s="81">
        <v>52527</v>
      </c>
      <c r="DM16" s="81">
        <v>38272</v>
      </c>
      <c r="DN16" s="81">
        <v>39811</v>
      </c>
      <c r="DO16" s="81">
        <v>39230</v>
      </c>
      <c r="DP16" s="81">
        <v>46363</v>
      </c>
      <c r="DQ16" s="81">
        <v>49626</v>
      </c>
      <c r="DR16" s="81">
        <v>42240</v>
      </c>
      <c r="DS16" s="81">
        <v>44030</v>
      </c>
      <c r="DT16" s="81">
        <v>37005</v>
      </c>
      <c r="DU16" s="81">
        <v>38157</v>
      </c>
      <c r="DV16" s="81">
        <v>39702</v>
      </c>
      <c r="DW16" s="81">
        <v>38274</v>
      </c>
      <c r="DX16" s="81">
        <v>40704</v>
      </c>
      <c r="DY16" s="81">
        <v>40041</v>
      </c>
      <c r="DZ16" s="81">
        <v>48497</v>
      </c>
      <c r="EA16" s="81">
        <v>37105</v>
      </c>
      <c r="EB16" s="81">
        <v>39434</v>
      </c>
      <c r="EC16" s="81">
        <v>41030</v>
      </c>
      <c r="ED16" s="81">
        <v>42580</v>
      </c>
      <c r="EE16" s="81">
        <v>46652</v>
      </c>
      <c r="EF16" s="81">
        <v>40887</v>
      </c>
      <c r="EG16" s="81">
        <v>43511</v>
      </c>
    </row>
    <row r="17" spans="1:137" x14ac:dyDescent="0.25">
      <c r="A17" s="77">
        <v>12</v>
      </c>
      <c r="B17" s="81">
        <v>41326</v>
      </c>
      <c r="C17" s="81">
        <v>41188</v>
      </c>
      <c r="D17" s="81">
        <v>52426</v>
      </c>
      <c r="E17" s="81">
        <v>41296</v>
      </c>
      <c r="F17" s="81">
        <v>39742</v>
      </c>
      <c r="G17" s="81">
        <v>38231</v>
      </c>
      <c r="H17" s="81">
        <v>42140</v>
      </c>
      <c r="I17" s="81">
        <v>44379</v>
      </c>
      <c r="J17" s="81">
        <v>45960</v>
      </c>
      <c r="K17" s="81">
        <v>44680</v>
      </c>
      <c r="L17" s="81">
        <v>44315</v>
      </c>
      <c r="M17" s="81">
        <v>38457</v>
      </c>
      <c r="N17" s="81">
        <v>40228</v>
      </c>
      <c r="O17" s="81">
        <v>38165</v>
      </c>
      <c r="P17" s="81">
        <v>38155</v>
      </c>
      <c r="Q17" s="81">
        <v>39443</v>
      </c>
      <c r="R17" s="81">
        <v>39320</v>
      </c>
      <c r="S17" s="81">
        <v>38658</v>
      </c>
      <c r="T17" s="81">
        <v>37714</v>
      </c>
      <c r="U17" s="81">
        <v>38694</v>
      </c>
      <c r="V17" s="81">
        <v>43599</v>
      </c>
      <c r="W17" s="81">
        <v>41650</v>
      </c>
      <c r="X17" s="81">
        <v>39411</v>
      </c>
      <c r="Y17" s="79">
        <v>37170</v>
      </c>
      <c r="Z17" s="81">
        <v>37170</v>
      </c>
      <c r="AA17" s="81">
        <v>38642</v>
      </c>
      <c r="AB17" s="81">
        <v>40435</v>
      </c>
      <c r="AC17" s="81">
        <v>41483</v>
      </c>
      <c r="AD17" s="81">
        <v>45277</v>
      </c>
      <c r="AE17" s="81">
        <v>42502</v>
      </c>
      <c r="AF17" s="81">
        <v>39275</v>
      </c>
      <c r="AG17" s="81">
        <v>39854</v>
      </c>
      <c r="AH17" s="81">
        <v>42862</v>
      </c>
      <c r="AI17" s="81">
        <v>37851</v>
      </c>
      <c r="AJ17" s="81">
        <v>48947</v>
      </c>
      <c r="AK17" s="81">
        <v>39410</v>
      </c>
      <c r="AL17" s="81">
        <v>41141</v>
      </c>
      <c r="AM17" s="81">
        <v>41610</v>
      </c>
      <c r="AN17" s="81">
        <v>41284</v>
      </c>
      <c r="AO17" s="81">
        <v>43670</v>
      </c>
      <c r="AP17" s="81">
        <v>39504</v>
      </c>
      <c r="AQ17" s="81">
        <v>37170</v>
      </c>
      <c r="AR17" s="81">
        <v>40869</v>
      </c>
      <c r="AS17" s="81">
        <v>39046</v>
      </c>
      <c r="AT17" s="81">
        <v>38841</v>
      </c>
      <c r="AU17" s="81">
        <v>38550</v>
      </c>
      <c r="AV17" s="81">
        <v>37885</v>
      </c>
      <c r="AW17" s="81">
        <v>39052</v>
      </c>
      <c r="AX17" s="81">
        <v>38780</v>
      </c>
      <c r="AY17" s="81">
        <v>39214</v>
      </c>
      <c r="AZ17" s="81">
        <v>40198</v>
      </c>
      <c r="BA17" s="81">
        <v>43426</v>
      </c>
      <c r="BB17" s="81">
        <v>38347</v>
      </c>
      <c r="BC17" s="81">
        <v>42605</v>
      </c>
      <c r="BD17" s="81">
        <v>44899</v>
      </c>
      <c r="BE17" s="81">
        <v>37170</v>
      </c>
      <c r="BF17" s="81">
        <v>41302</v>
      </c>
      <c r="BG17" s="81">
        <v>39070</v>
      </c>
      <c r="BH17" s="81">
        <v>39416</v>
      </c>
      <c r="BI17" s="81">
        <v>41862</v>
      </c>
      <c r="BJ17" s="81">
        <v>41060</v>
      </c>
      <c r="BK17" s="81">
        <v>41407</v>
      </c>
      <c r="BL17" s="81">
        <v>38742</v>
      </c>
      <c r="BM17" s="81">
        <v>41668</v>
      </c>
      <c r="BN17" s="81">
        <v>45020</v>
      </c>
      <c r="BO17" s="81">
        <v>39838</v>
      </c>
      <c r="BP17" s="81">
        <v>40836</v>
      </c>
      <c r="BQ17" s="81">
        <v>39399</v>
      </c>
      <c r="BR17" s="81">
        <v>37915</v>
      </c>
      <c r="BS17" s="81">
        <v>38570</v>
      </c>
      <c r="BT17" s="81">
        <v>38341</v>
      </c>
      <c r="BU17" s="81">
        <v>43780</v>
      </c>
      <c r="BV17" s="81">
        <v>38825</v>
      </c>
      <c r="BW17" s="81">
        <v>41243</v>
      </c>
      <c r="BX17" s="81">
        <v>38827</v>
      </c>
      <c r="BY17" s="81">
        <v>37850</v>
      </c>
      <c r="BZ17" s="81">
        <v>40700</v>
      </c>
      <c r="CA17" s="81">
        <v>42395</v>
      </c>
      <c r="CB17" s="81">
        <v>40586</v>
      </c>
      <c r="CC17" s="81">
        <v>42853</v>
      </c>
      <c r="CD17" s="81">
        <v>41515</v>
      </c>
      <c r="CE17" s="81">
        <v>46478</v>
      </c>
      <c r="CF17" s="81">
        <v>41599</v>
      </c>
      <c r="CG17" s="81">
        <v>38871</v>
      </c>
      <c r="CH17" s="81">
        <v>39472</v>
      </c>
      <c r="CI17" s="81">
        <v>44425</v>
      </c>
      <c r="CJ17" s="81">
        <v>40300</v>
      </c>
      <c r="CK17" s="81">
        <v>40750</v>
      </c>
      <c r="CL17" s="81">
        <v>42198</v>
      </c>
      <c r="CM17" s="81">
        <v>43421</v>
      </c>
      <c r="CN17" s="81">
        <v>43325</v>
      </c>
      <c r="CO17" s="81">
        <v>41377</v>
      </c>
      <c r="CP17" s="81">
        <v>42226</v>
      </c>
      <c r="CQ17" s="81">
        <v>45207</v>
      </c>
      <c r="CR17" s="81">
        <v>39376</v>
      </c>
      <c r="CS17" s="81">
        <v>38029</v>
      </c>
      <c r="CT17" s="81">
        <v>40875</v>
      </c>
      <c r="CU17" s="81">
        <v>40145</v>
      </c>
      <c r="CV17" s="81">
        <v>38354</v>
      </c>
      <c r="CW17" s="81">
        <v>37322</v>
      </c>
      <c r="CX17" s="81">
        <v>37171</v>
      </c>
      <c r="CY17" s="81">
        <v>41682</v>
      </c>
      <c r="CZ17" s="81">
        <v>42832</v>
      </c>
      <c r="DA17" s="81">
        <v>39379</v>
      </c>
      <c r="DB17" s="81">
        <v>42225</v>
      </c>
      <c r="DC17" s="81">
        <v>43272</v>
      </c>
      <c r="DD17" s="81">
        <v>40836</v>
      </c>
      <c r="DE17" s="81">
        <v>45977</v>
      </c>
      <c r="DF17" s="81">
        <v>48243</v>
      </c>
      <c r="DG17" s="81">
        <v>38483</v>
      </c>
      <c r="DH17" s="81">
        <v>37370</v>
      </c>
      <c r="DI17" s="81">
        <v>41131</v>
      </c>
      <c r="DJ17" s="81">
        <v>41190</v>
      </c>
      <c r="DK17" s="81">
        <v>53468</v>
      </c>
      <c r="DL17" s="81">
        <v>53791</v>
      </c>
      <c r="DM17" s="81">
        <v>38673</v>
      </c>
      <c r="DN17" s="81">
        <v>40141</v>
      </c>
      <c r="DO17" s="81">
        <v>39794</v>
      </c>
      <c r="DP17" s="81">
        <v>47040</v>
      </c>
      <c r="DQ17" s="81">
        <v>50233</v>
      </c>
      <c r="DR17" s="81">
        <v>42985</v>
      </c>
      <c r="DS17" s="81">
        <v>44630</v>
      </c>
      <c r="DT17" s="81">
        <v>37170</v>
      </c>
      <c r="DU17" s="81">
        <v>38534</v>
      </c>
      <c r="DV17" s="81">
        <v>40282</v>
      </c>
      <c r="DW17" s="81">
        <v>38596</v>
      </c>
      <c r="DX17" s="81">
        <v>40869</v>
      </c>
      <c r="DY17" s="81">
        <v>40560</v>
      </c>
      <c r="DZ17" s="81">
        <v>49560</v>
      </c>
      <c r="EA17" s="81">
        <v>37270</v>
      </c>
      <c r="EB17" s="81">
        <v>39895</v>
      </c>
      <c r="EC17" s="81">
        <v>41390</v>
      </c>
      <c r="ED17" s="81">
        <v>43470</v>
      </c>
      <c r="EE17" s="81">
        <v>47803</v>
      </c>
      <c r="EF17" s="81">
        <v>41554</v>
      </c>
      <c r="EG17" s="81">
        <v>43948</v>
      </c>
    </row>
    <row r="18" spans="1:137" x14ac:dyDescent="0.25">
      <c r="A18" s="77">
        <v>13</v>
      </c>
      <c r="B18" s="81">
        <v>42182</v>
      </c>
      <c r="C18" s="81">
        <v>41670</v>
      </c>
      <c r="D18" s="81">
        <v>53154</v>
      </c>
      <c r="E18" s="81">
        <v>42088</v>
      </c>
      <c r="F18" s="81">
        <v>40674</v>
      </c>
      <c r="G18" s="81">
        <v>38657</v>
      </c>
      <c r="H18" s="81">
        <v>42810</v>
      </c>
      <c r="I18" s="81">
        <v>45095</v>
      </c>
      <c r="J18" s="81">
        <v>46684</v>
      </c>
      <c r="K18" s="81">
        <v>45570</v>
      </c>
      <c r="L18" s="81">
        <v>45233</v>
      </c>
      <c r="M18" s="81">
        <v>38903</v>
      </c>
      <c r="N18" s="81">
        <v>40848</v>
      </c>
      <c r="O18" s="81">
        <v>38510</v>
      </c>
      <c r="P18" s="81">
        <v>38594</v>
      </c>
      <c r="Q18" s="81">
        <v>40083</v>
      </c>
      <c r="R18" s="81">
        <v>40140</v>
      </c>
      <c r="S18" s="81">
        <v>39448</v>
      </c>
      <c r="T18" s="81">
        <v>38129</v>
      </c>
      <c r="U18" s="81">
        <v>39107</v>
      </c>
      <c r="V18" s="81">
        <v>44108</v>
      </c>
      <c r="W18" s="81">
        <v>42322</v>
      </c>
      <c r="X18" s="81">
        <v>40091</v>
      </c>
      <c r="Y18" s="79">
        <v>37950</v>
      </c>
      <c r="Z18" s="81">
        <v>37950</v>
      </c>
      <c r="AA18" s="81">
        <v>39174</v>
      </c>
      <c r="AB18" s="81">
        <v>41215</v>
      </c>
      <c r="AC18" s="81">
        <v>42106</v>
      </c>
      <c r="AD18" s="81">
        <v>45996</v>
      </c>
      <c r="AE18" s="81">
        <v>43188</v>
      </c>
      <c r="AF18" s="81">
        <v>39910</v>
      </c>
      <c r="AG18" s="81">
        <v>40635</v>
      </c>
      <c r="AH18" s="81">
        <v>43796</v>
      </c>
      <c r="AI18" s="81">
        <v>38584</v>
      </c>
      <c r="AJ18" s="81">
        <v>50270</v>
      </c>
      <c r="AK18" s="81">
        <v>40189</v>
      </c>
      <c r="AL18" s="81">
        <v>41769</v>
      </c>
      <c r="AM18" s="81">
        <v>42228</v>
      </c>
      <c r="AN18" s="81">
        <v>41941</v>
      </c>
      <c r="AO18" s="81">
        <v>44702</v>
      </c>
      <c r="AP18" s="81">
        <v>39879</v>
      </c>
      <c r="AQ18" s="81">
        <v>37950</v>
      </c>
      <c r="AR18" s="81">
        <v>41450</v>
      </c>
      <c r="AS18" s="81">
        <v>39862</v>
      </c>
      <c r="AT18" s="81">
        <v>39649</v>
      </c>
      <c r="AU18" s="81">
        <v>39343</v>
      </c>
      <c r="AV18" s="81">
        <v>38680</v>
      </c>
      <c r="AW18" s="81">
        <v>39448</v>
      </c>
      <c r="AX18" s="81">
        <v>39555</v>
      </c>
      <c r="AY18" s="81">
        <v>39723</v>
      </c>
      <c r="AZ18" s="81">
        <v>40608</v>
      </c>
      <c r="BA18" s="81">
        <v>43899</v>
      </c>
      <c r="BB18" s="81">
        <v>38950</v>
      </c>
      <c r="BC18" s="81">
        <v>43280</v>
      </c>
      <c r="BD18" s="81">
        <v>45889</v>
      </c>
      <c r="BE18" s="81">
        <v>37950</v>
      </c>
      <c r="BF18" s="81">
        <v>41869</v>
      </c>
      <c r="BG18" s="81">
        <v>39699</v>
      </c>
      <c r="BH18" s="81">
        <v>39940</v>
      </c>
      <c r="BI18" s="81">
        <v>42389</v>
      </c>
      <c r="BJ18" s="81">
        <v>41450</v>
      </c>
      <c r="BK18" s="81">
        <v>42014</v>
      </c>
      <c r="BL18" s="81">
        <v>39125</v>
      </c>
      <c r="BM18" s="81">
        <v>42248</v>
      </c>
      <c r="BN18" s="81">
        <v>45615</v>
      </c>
      <c r="BO18" s="81">
        <v>40238</v>
      </c>
      <c r="BP18" s="81">
        <v>41358</v>
      </c>
      <c r="BQ18" s="81">
        <v>39969</v>
      </c>
      <c r="BR18" s="81">
        <v>38280</v>
      </c>
      <c r="BS18" s="81">
        <v>39379</v>
      </c>
      <c r="BT18" s="81">
        <v>38714</v>
      </c>
      <c r="BU18" s="81">
        <v>44665</v>
      </c>
      <c r="BV18" s="81">
        <v>39249</v>
      </c>
      <c r="BW18" s="81">
        <v>41854</v>
      </c>
      <c r="BX18" s="81">
        <v>39627</v>
      </c>
      <c r="BY18" s="81">
        <v>38290</v>
      </c>
      <c r="BZ18" s="81">
        <v>41253</v>
      </c>
      <c r="CA18" s="81">
        <v>42950</v>
      </c>
      <c r="CB18" s="81">
        <v>41169</v>
      </c>
      <c r="CC18" s="81">
        <v>43752</v>
      </c>
      <c r="CD18" s="81">
        <v>41931</v>
      </c>
      <c r="CE18" s="81">
        <v>47378</v>
      </c>
      <c r="CF18" s="81">
        <v>42087</v>
      </c>
      <c r="CG18" s="81">
        <v>39468</v>
      </c>
      <c r="CH18" s="81">
        <v>39988</v>
      </c>
      <c r="CI18" s="81">
        <v>44760</v>
      </c>
      <c r="CJ18" s="81">
        <v>40915</v>
      </c>
      <c r="CK18" s="81">
        <v>41250</v>
      </c>
      <c r="CL18" s="81">
        <v>42876</v>
      </c>
      <c r="CM18" s="81">
        <v>44259</v>
      </c>
      <c r="CN18" s="81">
        <v>44125</v>
      </c>
      <c r="CO18" s="81">
        <v>41973</v>
      </c>
      <c r="CP18" s="81">
        <v>42618</v>
      </c>
      <c r="CQ18" s="81">
        <v>46111</v>
      </c>
      <c r="CR18" s="81">
        <v>40214</v>
      </c>
      <c r="CS18" s="81">
        <v>38484</v>
      </c>
      <c r="CT18" s="81">
        <v>41440</v>
      </c>
      <c r="CU18" s="81">
        <v>40910</v>
      </c>
      <c r="CV18" s="81">
        <v>38806</v>
      </c>
      <c r="CW18" s="81">
        <v>38101</v>
      </c>
      <c r="CX18" s="81">
        <v>37948</v>
      </c>
      <c r="CY18" s="81">
        <v>42247</v>
      </c>
      <c r="CZ18" s="81">
        <v>43274</v>
      </c>
      <c r="DA18" s="81">
        <v>39758</v>
      </c>
      <c r="DB18" s="81">
        <v>42720</v>
      </c>
      <c r="DC18" s="81">
        <v>44114</v>
      </c>
      <c r="DD18" s="81">
        <v>41196</v>
      </c>
      <c r="DE18" s="81">
        <v>46440</v>
      </c>
      <c r="DF18" s="81">
        <v>48903</v>
      </c>
      <c r="DG18" s="81">
        <v>38962</v>
      </c>
      <c r="DH18" s="81">
        <v>37950</v>
      </c>
      <c r="DI18" s="81">
        <v>41661</v>
      </c>
      <c r="DJ18" s="81">
        <v>42015</v>
      </c>
      <c r="DK18" s="81">
        <v>54744</v>
      </c>
      <c r="DL18" s="81">
        <v>55074</v>
      </c>
      <c r="DM18" s="81">
        <v>39139</v>
      </c>
      <c r="DN18" s="81">
        <v>40507</v>
      </c>
      <c r="DO18" s="81">
        <v>40527</v>
      </c>
      <c r="DP18" s="81">
        <v>47691</v>
      </c>
      <c r="DQ18" s="81">
        <v>50857</v>
      </c>
      <c r="DR18" s="81">
        <v>43830</v>
      </c>
      <c r="DS18" s="81">
        <v>45190</v>
      </c>
      <c r="DT18" s="81">
        <v>37950</v>
      </c>
      <c r="DU18" s="81">
        <v>39069</v>
      </c>
      <c r="DV18" s="81">
        <v>40924</v>
      </c>
      <c r="DW18" s="81">
        <v>38977</v>
      </c>
      <c r="DX18" s="81">
        <v>41639</v>
      </c>
      <c r="DY18" s="81">
        <v>41062</v>
      </c>
      <c r="DZ18" s="81">
        <v>50651</v>
      </c>
      <c r="EA18" s="81">
        <v>38050</v>
      </c>
      <c r="EB18" s="81">
        <v>40472</v>
      </c>
      <c r="EC18" s="81">
        <v>41900</v>
      </c>
      <c r="ED18" s="81">
        <v>44415</v>
      </c>
      <c r="EE18" s="81">
        <v>48985</v>
      </c>
      <c r="EF18" s="81">
        <v>42225</v>
      </c>
      <c r="EG18" s="81">
        <v>44367</v>
      </c>
    </row>
    <row r="19" spans="1:137" x14ac:dyDescent="0.25">
      <c r="A19" s="77">
        <v>14</v>
      </c>
      <c r="B19" s="81">
        <v>42704</v>
      </c>
      <c r="C19" s="81">
        <v>42016</v>
      </c>
      <c r="D19" s="81">
        <v>53882</v>
      </c>
      <c r="E19" s="81">
        <v>42271</v>
      </c>
      <c r="F19" s="81">
        <v>41033</v>
      </c>
      <c r="G19" s="81">
        <v>39029</v>
      </c>
      <c r="H19" s="81">
        <v>43810</v>
      </c>
      <c r="I19" s="81">
        <v>45812</v>
      </c>
      <c r="J19" s="81">
        <v>47408</v>
      </c>
      <c r="K19" s="81">
        <v>46490</v>
      </c>
      <c r="L19" s="81">
        <v>46179</v>
      </c>
      <c r="M19" s="81">
        <v>39282</v>
      </c>
      <c r="N19" s="81">
        <v>41442</v>
      </c>
      <c r="O19" s="81">
        <v>38885</v>
      </c>
      <c r="P19" s="81">
        <v>39007</v>
      </c>
      <c r="Q19" s="81">
        <v>40270</v>
      </c>
      <c r="R19" s="81">
        <v>40330</v>
      </c>
      <c r="S19" s="81">
        <v>39628</v>
      </c>
      <c r="T19" s="81">
        <v>38622</v>
      </c>
      <c r="U19" s="81">
        <v>39538</v>
      </c>
      <c r="V19" s="81">
        <v>44622</v>
      </c>
      <c r="W19" s="81">
        <v>42994</v>
      </c>
      <c r="X19" s="81">
        <v>40819</v>
      </c>
      <c r="Y19" s="79">
        <v>38125</v>
      </c>
      <c r="Z19" s="81">
        <v>38125</v>
      </c>
      <c r="AA19" s="81">
        <v>39449</v>
      </c>
      <c r="AB19" s="81">
        <v>41390</v>
      </c>
      <c r="AC19" s="81">
        <v>42753</v>
      </c>
      <c r="AD19" s="81">
        <v>46928</v>
      </c>
      <c r="AE19" s="81">
        <v>43873</v>
      </c>
      <c r="AF19" s="81">
        <v>40615</v>
      </c>
      <c r="AG19" s="81">
        <v>40810</v>
      </c>
      <c r="AH19" s="81">
        <v>44732</v>
      </c>
      <c r="AI19" s="81">
        <v>39006</v>
      </c>
      <c r="AJ19" s="81">
        <v>51593</v>
      </c>
      <c r="AK19" s="81">
        <v>40367</v>
      </c>
      <c r="AL19" s="81">
        <v>42181</v>
      </c>
      <c r="AM19" s="81">
        <v>42839</v>
      </c>
      <c r="AN19" s="81">
        <v>42694</v>
      </c>
      <c r="AO19" s="81">
        <v>45825</v>
      </c>
      <c r="AP19" s="81">
        <v>40234</v>
      </c>
      <c r="AQ19" s="81">
        <v>38125</v>
      </c>
      <c r="AR19" s="81">
        <v>42089</v>
      </c>
      <c r="AS19" s="81">
        <v>40050</v>
      </c>
      <c r="AT19" s="81">
        <v>39839</v>
      </c>
      <c r="AU19" s="81">
        <v>39521</v>
      </c>
      <c r="AV19" s="81">
        <v>38855</v>
      </c>
      <c r="AW19" s="81">
        <v>39877</v>
      </c>
      <c r="AX19" s="81">
        <v>39786</v>
      </c>
      <c r="AY19" s="81">
        <v>40183</v>
      </c>
      <c r="AZ19" s="81">
        <v>41048</v>
      </c>
      <c r="BA19" s="81">
        <v>44734</v>
      </c>
      <c r="BB19" s="81">
        <v>39130</v>
      </c>
      <c r="BC19" s="81">
        <v>43999</v>
      </c>
      <c r="BD19" s="81">
        <v>46880</v>
      </c>
      <c r="BE19" s="81">
        <v>38125</v>
      </c>
      <c r="BF19" s="81">
        <v>42460</v>
      </c>
      <c r="BG19" s="81">
        <v>40362</v>
      </c>
      <c r="BH19" s="81">
        <v>40415</v>
      </c>
      <c r="BI19" s="81">
        <v>42902</v>
      </c>
      <c r="BJ19" s="81">
        <v>42140</v>
      </c>
      <c r="BK19" s="81">
        <v>42278</v>
      </c>
      <c r="BL19" s="81">
        <v>39544</v>
      </c>
      <c r="BM19" s="81">
        <v>42840</v>
      </c>
      <c r="BN19" s="81">
        <v>46230</v>
      </c>
      <c r="BO19" s="81">
        <v>40636</v>
      </c>
      <c r="BP19" s="81">
        <v>41726</v>
      </c>
      <c r="BQ19" s="81">
        <v>40531</v>
      </c>
      <c r="BR19" s="81">
        <v>38595</v>
      </c>
      <c r="BS19" s="81">
        <v>39561</v>
      </c>
      <c r="BT19" s="81">
        <v>39118</v>
      </c>
      <c r="BU19" s="81">
        <v>45525</v>
      </c>
      <c r="BV19" s="81">
        <v>39644</v>
      </c>
      <c r="BW19" s="81">
        <v>42356</v>
      </c>
      <c r="BX19" s="81">
        <v>39806</v>
      </c>
      <c r="BY19" s="81">
        <v>38680</v>
      </c>
      <c r="BZ19" s="81">
        <v>41752</v>
      </c>
      <c r="CA19" s="81">
        <v>43515</v>
      </c>
      <c r="CB19" s="81">
        <v>41751</v>
      </c>
      <c r="CC19" s="81">
        <v>44820</v>
      </c>
      <c r="CD19" s="81">
        <v>42366</v>
      </c>
      <c r="CE19" s="81">
        <v>48285</v>
      </c>
      <c r="CF19" s="81">
        <v>42481</v>
      </c>
      <c r="CG19" s="81">
        <v>40019</v>
      </c>
      <c r="CH19" s="81">
        <v>40454</v>
      </c>
      <c r="CI19" s="81">
        <v>45094</v>
      </c>
      <c r="CJ19" s="81">
        <v>41530</v>
      </c>
      <c r="CK19" s="81">
        <v>41670</v>
      </c>
      <c r="CL19" s="81">
        <v>43499</v>
      </c>
      <c r="CM19" s="81">
        <v>45117</v>
      </c>
      <c r="CN19" s="81">
        <v>44565</v>
      </c>
      <c r="CO19" s="81">
        <v>42730</v>
      </c>
      <c r="CP19" s="81">
        <v>44308</v>
      </c>
      <c r="CQ19" s="81">
        <v>47033</v>
      </c>
      <c r="CR19" s="81">
        <v>40442</v>
      </c>
      <c r="CS19" s="81">
        <v>38889</v>
      </c>
      <c r="CT19" s="81">
        <v>41990</v>
      </c>
      <c r="CU19" s="81">
        <v>41700</v>
      </c>
      <c r="CV19" s="81">
        <v>39210</v>
      </c>
      <c r="CW19" s="81">
        <v>38275</v>
      </c>
      <c r="CX19" s="81">
        <v>38126</v>
      </c>
      <c r="CY19" s="81">
        <v>42834</v>
      </c>
      <c r="CZ19" s="81">
        <v>43810</v>
      </c>
      <c r="DA19" s="81">
        <v>40153</v>
      </c>
      <c r="DB19" s="81">
        <v>43235</v>
      </c>
      <c r="DC19" s="81">
        <v>44350</v>
      </c>
      <c r="DD19" s="81">
        <v>41556</v>
      </c>
      <c r="DE19" s="81">
        <v>46944</v>
      </c>
      <c r="DF19" s="81">
        <v>49583</v>
      </c>
      <c r="DG19" s="81">
        <v>39397</v>
      </c>
      <c r="DH19" s="81">
        <v>38150</v>
      </c>
      <c r="DI19" s="81">
        <v>42148</v>
      </c>
      <c r="DJ19" s="81">
        <v>42695</v>
      </c>
      <c r="DK19" s="81">
        <v>55934</v>
      </c>
      <c r="DL19" s="81">
        <v>56272</v>
      </c>
      <c r="DM19" s="81">
        <v>39544</v>
      </c>
      <c r="DN19" s="81">
        <v>40842</v>
      </c>
      <c r="DO19" s="81">
        <v>41868</v>
      </c>
      <c r="DP19" s="81">
        <v>48363</v>
      </c>
      <c r="DQ19" s="81">
        <v>51118</v>
      </c>
      <c r="DR19" s="81">
        <v>44635</v>
      </c>
      <c r="DS19" s="81">
        <v>45790</v>
      </c>
      <c r="DT19" s="81">
        <v>38125</v>
      </c>
      <c r="DU19" s="81">
        <v>39319</v>
      </c>
      <c r="DV19" s="81">
        <v>41515</v>
      </c>
      <c r="DW19" s="81">
        <v>39310</v>
      </c>
      <c r="DX19" s="81">
        <v>41820</v>
      </c>
      <c r="DY19" s="81">
        <v>41587</v>
      </c>
      <c r="DZ19" s="81">
        <v>51767</v>
      </c>
      <c r="EA19" s="81">
        <v>38225</v>
      </c>
      <c r="EB19" s="81">
        <v>40942</v>
      </c>
      <c r="EC19" s="81">
        <v>42265</v>
      </c>
      <c r="ED19" s="81">
        <v>45365</v>
      </c>
      <c r="EE19" s="81">
        <v>50191</v>
      </c>
      <c r="EF19" s="81">
        <v>42896</v>
      </c>
      <c r="EG19" s="81">
        <v>44816</v>
      </c>
    </row>
    <row r="20" spans="1:137" x14ac:dyDescent="0.25">
      <c r="A20" s="77">
        <v>15</v>
      </c>
      <c r="B20" s="81">
        <v>43707</v>
      </c>
      <c r="C20" s="81">
        <v>42612</v>
      </c>
      <c r="D20" s="81">
        <v>54610</v>
      </c>
      <c r="E20" s="81">
        <v>43092</v>
      </c>
      <c r="F20" s="81">
        <v>41459</v>
      </c>
      <c r="G20" s="81">
        <v>39486</v>
      </c>
      <c r="H20" s="81">
        <v>44820</v>
      </c>
      <c r="I20" s="81">
        <v>46528</v>
      </c>
      <c r="J20" s="81">
        <v>48131</v>
      </c>
      <c r="K20" s="81">
        <v>47380</v>
      </c>
      <c r="L20" s="81">
        <v>47107</v>
      </c>
      <c r="M20" s="81">
        <v>40536</v>
      </c>
      <c r="N20" s="81">
        <v>42195</v>
      </c>
      <c r="O20" s="81">
        <v>39260</v>
      </c>
      <c r="P20" s="81">
        <v>39474</v>
      </c>
      <c r="Q20" s="81">
        <v>41127</v>
      </c>
      <c r="R20" s="81">
        <v>41185</v>
      </c>
      <c r="S20" s="81">
        <v>40453</v>
      </c>
      <c r="T20" s="81">
        <v>39015</v>
      </c>
      <c r="U20" s="81">
        <v>39985</v>
      </c>
      <c r="V20" s="81">
        <v>45523</v>
      </c>
      <c r="W20" s="81">
        <v>43666</v>
      </c>
      <c r="X20" s="81">
        <v>41570</v>
      </c>
      <c r="Y20" s="79">
        <v>38940</v>
      </c>
      <c r="Z20" s="81">
        <v>38940</v>
      </c>
      <c r="AA20" s="81">
        <v>40554</v>
      </c>
      <c r="AB20" s="81">
        <v>42205</v>
      </c>
      <c r="AC20" s="81">
        <v>43431</v>
      </c>
      <c r="AD20" s="81">
        <v>47922</v>
      </c>
      <c r="AE20" s="81">
        <v>44559</v>
      </c>
      <c r="AF20" s="81">
        <v>41450</v>
      </c>
      <c r="AG20" s="81">
        <v>41623</v>
      </c>
      <c r="AH20" s="81">
        <v>45704</v>
      </c>
      <c r="AI20" s="81">
        <v>39506</v>
      </c>
      <c r="AJ20" s="81">
        <v>52089</v>
      </c>
      <c r="AK20" s="81">
        <v>41182</v>
      </c>
      <c r="AL20" s="81">
        <v>42675</v>
      </c>
      <c r="AM20" s="81">
        <v>43483</v>
      </c>
      <c r="AN20" s="81">
        <v>43376</v>
      </c>
      <c r="AO20" s="81">
        <v>47257</v>
      </c>
      <c r="AP20" s="81">
        <v>40641</v>
      </c>
      <c r="AQ20" s="81">
        <v>38940</v>
      </c>
      <c r="AR20" s="81">
        <v>42780</v>
      </c>
      <c r="AS20" s="81">
        <v>40900</v>
      </c>
      <c r="AT20" s="81">
        <v>40690</v>
      </c>
      <c r="AU20" s="81">
        <v>40349</v>
      </c>
      <c r="AV20" s="81">
        <v>39690</v>
      </c>
      <c r="AW20" s="81">
        <v>40721</v>
      </c>
      <c r="AX20" s="81">
        <v>40545</v>
      </c>
      <c r="AY20" s="81">
        <v>41031</v>
      </c>
      <c r="AZ20" s="81">
        <v>41482</v>
      </c>
      <c r="BA20" s="81">
        <v>45591</v>
      </c>
      <c r="BB20" s="81">
        <v>39940</v>
      </c>
      <c r="BC20" s="81">
        <v>44706</v>
      </c>
      <c r="BD20" s="81">
        <v>48200</v>
      </c>
      <c r="BE20" s="81">
        <v>38940</v>
      </c>
      <c r="BF20" s="81">
        <v>44844</v>
      </c>
      <c r="BG20" s="81">
        <v>41020</v>
      </c>
      <c r="BH20" s="81">
        <v>41031</v>
      </c>
      <c r="BI20" s="81">
        <v>43447</v>
      </c>
      <c r="BJ20" s="81">
        <v>43375</v>
      </c>
      <c r="BK20" s="81">
        <v>43207</v>
      </c>
      <c r="BL20" s="81">
        <v>41171</v>
      </c>
      <c r="BM20" s="81">
        <v>43425</v>
      </c>
      <c r="BN20" s="81">
        <v>46845</v>
      </c>
      <c r="BO20" s="81">
        <v>41064</v>
      </c>
      <c r="BP20" s="81">
        <v>42175</v>
      </c>
      <c r="BQ20" s="81">
        <v>41113</v>
      </c>
      <c r="BR20" s="81">
        <v>39521</v>
      </c>
      <c r="BS20" s="81">
        <v>40407</v>
      </c>
      <c r="BT20" s="81">
        <v>39522</v>
      </c>
      <c r="BU20" s="81">
        <v>46670</v>
      </c>
      <c r="BV20" s="81">
        <v>40095</v>
      </c>
      <c r="BW20" s="81">
        <v>43278</v>
      </c>
      <c r="BX20" s="81">
        <v>40641</v>
      </c>
      <c r="BY20" s="81">
        <v>39150</v>
      </c>
      <c r="BZ20" s="81">
        <v>42338</v>
      </c>
      <c r="CA20" s="81">
        <v>44100</v>
      </c>
      <c r="CB20" s="81">
        <v>42334</v>
      </c>
      <c r="CC20" s="81">
        <v>45649</v>
      </c>
      <c r="CD20" s="81">
        <v>43063</v>
      </c>
      <c r="CE20" s="81">
        <v>49519</v>
      </c>
      <c r="CF20" s="81">
        <v>43948</v>
      </c>
      <c r="CG20" s="81">
        <v>40669</v>
      </c>
      <c r="CH20" s="81">
        <v>41001</v>
      </c>
      <c r="CI20" s="81">
        <v>45501</v>
      </c>
      <c r="CJ20" s="81">
        <v>42165</v>
      </c>
      <c r="CK20" s="81">
        <v>42200</v>
      </c>
      <c r="CL20" s="81">
        <v>44207</v>
      </c>
      <c r="CM20" s="81">
        <v>46083</v>
      </c>
      <c r="CN20" s="81">
        <v>45220</v>
      </c>
      <c r="CO20" s="81">
        <v>44117</v>
      </c>
      <c r="CP20" s="81">
        <v>45560</v>
      </c>
      <c r="CQ20" s="81">
        <v>47974</v>
      </c>
      <c r="CR20" s="81">
        <v>41039</v>
      </c>
      <c r="CS20" s="81">
        <v>39379</v>
      </c>
      <c r="CT20" s="81">
        <v>42875</v>
      </c>
      <c r="CU20" s="81">
        <v>42460</v>
      </c>
      <c r="CV20" s="81">
        <v>39693</v>
      </c>
      <c r="CW20" s="81">
        <v>39140</v>
      </c>
      <c r="CX20" s="81">
        <v>38938</v>
      </c>
      <c r="CY20" s="81">
        <v>43444</v>
      </c>
      <c r="CZ20" s="81">
        <v>44434</v>
      </c>
      <c r="DA20" s="81">
        <v>40556</v>
      </c>
      <c r="DB20" s="81">
        <v>43775</v>
      </c>
      <c r="DC20" s="81">
        <v>45229</v>
      </c>
      <c r="DD20" s="81">
        <v>42912</v>
      </c>
      <c r="DE20" s="81">
        <v>47415</v>
      </c>
      <c r="DF20" s="81">
        <v>50236</v>
      </c>
      <c r="DG20" s="81">
        <v>39949</v>
      </c>
      <c r="DH20" s="81">
        <v>38940</v>
      </c>
      <c r="DI20" s="81">
        <v>42715</v>
      </c>
      <c r="DJ20" s="81">
        <v>43550</v>
      </c>
      <c r="DK20" s="81">
        <v>57213</v>
      </c>
      <c r="DL20" s="81">
        <v>57559</v>
      </c>
      <c r="DM20" s="81">
        <v>40041</v>
      </c>
      <c r="DN20" s="81">
        <v>41538</v>
      </c>
      <c r="DO20" s="81">
        <v>42379</v>
      </c>
      <c r="DP20" s="81">
        <v>49039</v>
      </c>
      <c r="DQ20" s="81">
        <v>51407</v>
      </c>
      <c r="DR20" s="81">
        <v>45510</v>
      </c>
      <c r="DS20" s="81">
        <v>46400</v>
      </c>
      <c r="DT20" s="81">
        <v>38940</v>
      </c>
      <c r="DU20" s="81">
        <v>40087</v>
      </c>
      <c r="DV20" s="81">
        <v>42184</v>
      </c>
      <c r="DW20" s="81">
        <v>39722</v>
      </c>
      <c r="DX20" s="81">
        <v>42626</v>
      </c>
      <c r="DY20" s="81">
        <v>42117</v>
      </c>
      <c r="DZ20" s="81">
        <v>52906</v>
      </c>
      <c r="EA20" s="81">
        <v>39040</v>
      </c>
      <c r="EB20" s="81">
        <v>41745</v>
      </c>
      <c r="EC20" s="81">
        <v>42800</v>
      </c>
      <c r="ED20" s="81">
        <v>46345</v>
      </c>
      <c r="EE20" s="81">
        <v>51430</v>
      </c>
      <c r="EF20" s="81">
        <v>43568</v>
      </c>
      <c r="EG20" s="81">
        <v>45470</v>
      </c>
    </row>
    <row r="21" spans="1:137" x14ac:dyDescent="0.25">
      <c r="A21" s="77">
        <v>16</v>
      </c>
      <c r="B21" s="81">
        <v>44062</v>
      </c>
      <c r="C21" s="81">
        <v>43313</v>
      </c>
      <c r="D21" s="81">
        <v>54610</v>
      </c>
      <c r="E21" s="81">
        <v>43096</v>
      </c>
      <c r="F21" s="81">
        <v>41566</v>
      </c>
      <c r="G21" s="81">
        <v>39486</v>
      </c>
      <c r="H21" s="81">
        <v>45825</v>
      </c>
      <c r="I21" s="81">
        <v>46528</v>
      </c>
      <c r="J21" s="81">
        <v>48855</v>
      </c>
      <c r="K21" s="81">
        <v>48770</v>
      </c>
      <c r="L21" s="81">
        <v>48537</v>
      </c>
      <c r="M21" s="81">
        <v>40641</v>
      </c>
      <c r="N21" s="81">
        <v>42265</v>
      </c>
      <c r="O21" s="81">
        <v>39260</v>
      </c>
      <c r="P21" s="81">
        <v>39549</v>
      </c>
      <c r="Q21" s="81">
        <v>41127</v>
      </c>
      <c r="R21" s="81">
        <v>41185</v>
      </c>
      <c r="S21" s="81">
        <v>40453</v>
      </c>
      <c r="T21" s="81">
        <v>39015</v>
      </c>
      <c r="U21" s="81">
        <v>40079</v>
      </c>
      <c r="V21" s="81">
        <v>45523</v>
      </c>
      <c r="W21" s="81">
        <v>44337</v>
      </c>
      <c r="X21" s="81">
        <v>41570</v>
      </c>
      <c r="Y21" s="79">
        <v>38940</v>
      </c>
      <c r="Z21" s="81">
        <v>38940</v>
      </c>
      <c r="AA21" s="81">
        <v>40663</v>
      </c>
      <c r="AB21" s="81">
        <v>42205</v>
      </c>
      <c r="AC21" s="81">
        <v>43844</v>
      </c>
      <c r="AD21" s="81">
        <v>48729</v>
      </c>
      <c r="AE21" s="81">
        <v>45244</v>
      </c>
      <c r="AF21" s="81">
        <v>41650</v>
      </c>
      <c r="AG21" s="81">
        <v>41623</v>
      </c>
      <c r="AH21" s="81">
        <v>46031</v>
      </c>
      <c r="AI21" s="81">
        <v>39693</v>
      </c>
      <c r="AJ21" s="81">
        <v>52089</v>
      </c>
      <c r="AK21" s="81">
        <v>41182</v>
      </c>
      <c r="AL21" s="81">
        <v>43014</v>
      </c>
      <c r="AM21" s="81">
        <v>43756</v>
      </c>
      <c r="AN21" s="81">
        <v>43763</v>
      </c>
      <c r="AO21" s="81">
        <v>47257</v>
      </c>
      <c r="AP21" s="81">
        <v>40641</v>
      </c>
      <c r="AQ21" s="81">
        <v>38940</v>
      </c>
      <c r="AR21" s="81">
        <v>43038</v>
      </c>
      <c r="AS21" s="81">
        <v>40900</v>
      </c>
      <c r="AT21" s="81">
        <v>40690</v>
      </c>
      <c r="AU21" s="81">
        <v>40453</v>
      </c>
      <c r="AV21" s="81">
        <v>39690</v>
      </c>
      <c r="AW21" s="81">
        <v>40721</v>
      </c>
      <c r="AX21" s="81">
        <v>40545</v>
      </c>
      <c r="AY21" s="81">
        <v>41172</v>
      </c>
      <c r="AZ21" s="81">
        <v>42674</v>
      </c>
      <c r="BA21" s="81">
        <v>46044</v>
      </c>
      <c r="BB21" s="81">
        <v>39940</v>
      </c>
      <c r="BC21" s="81">
        <v>45053</v>
      </c>
      <c r="BD21" s="81">
        <v>48200</v>
      </c>
      <c r="BE21" s="81">
        <v>38940</v>
      </c>
      <c r="BF21" s="81">
        <v>45742</v>
      </c>
      <c r="BG21" s="81">
        <v>41020</v>
      </c>
      <c r="BH21" s="81">
        <v>41189</v>
      </c>
      <c r="BI21" s="81">
        <v>43725</v>
      </c>
      <c r="BJ21" s="81">
        <v>43560</v>
      </c>
      <c r="BK21" s="81">
        <v>43265</v>
      </c>
      <c r="BL21" s="81">
        <v>41171</v>
      </c>
      <c r="BM21" s="81">
        <v>43660</v>
      </c>
      <c r="BN21" s="81">
        <v>47375</v>
      </c>
      <c r="BO21" s="81">
        <v>41096</v>
      </c>
      <c r="BP21" s="81">
        <v>42266</v>
      </c>
      <c r="BQ21" s="81">
        <v>41348</v>
      </c>
      <c r="BR21" s="81">
        <v>39521</v>
      </c>
      <c r="BS21" s="81">
        <v>40407</v>
      </c>
      <c r="BT21" s="81">
        <v>39522</v>
      </c>
      <c r="BU21" s="81">
        <v>47310</v>
      </c>
      <c r="BV21" s="81">
        <v>40155</v>
      </c>
      <c r="BW21" s="81">
        <v>43628</v>
      </c>
      <c r="BX21" s="81">
        <v>40641</v>
      </c>
      <c r="BY21" s="81">
        <v>39150</v>
      </c>
      <c r="BZ21" s="81">
        <v>42481</v>
      </c>
      <c r="CA21" s="81">
        <v>44505</v>
      </c>
      <c r="CB21" s="81">
        <v>42917</v>
      </c>
      <c r="CC21" s="81">
        <v>46233</v>
      </c>
      <c r="CD21" s="81">
        <v>43150</v>
      </c>
      <c r="CE21" s="81">
        <v>49519</v>
      </c>
      <c r="CF21" s="81">
        <v>43974</v>
      </c>
      <c r="CG21" s="81">
        <v>40669</v>
      </c>
      <c r="CH21" s="81">
        <v>41153</v>
      </c>
      <c r="CI21" s="81">
        <v>45501</v>
      </c>
      <c r="CJ21" s="81">
        <v>42210</v>
      </c>
      <c r="CK21" s="81">
        <v>42200</v>
      </c>
      <c r="CL21" s="81">
        <v>44503</v>
      </c>
      <c r="CM21" s="81">
        <v>46083</v>
      </c>
      <c r="CN21" s="81">
        <v>45445</v>
      </c>
      <c r="CO21" s="81">
        <v>44759</v>
      </c>
      <c r="CP21" s="81">
        <v>45560</v>
      </c>
      <c r="CQ21" s="81">
        <v>48933</v>
      </c>
      <c r="CR21" s="81">
        <v>41609</v>
      </c>
      <c r="CS21" s="81">
        <v>39379</v>
      </c>
      <c r="CT21" s="81">
        <v>43085</v>
      </c>
      <c r="CU21" s="81">
        <v>42460</v>
      </c>
      <c r="CV21" s="81">
        <v>39693</v>
      </c>
      <c r="CW21" s="81">
        <v>39140</v>
      </c>
      <c r="CX21" s="81">
        <v>38938</v>
      </c>
      <c r="CY21" s="81">
        <v>43652</v>
      </c>
      <c r="CZ21" s="81">
        <v>44493</v>
      </c>
      <c r="DA21" s="81">
        <v>40650</v>
      </c>
      <c r="DB21" s="81">
        <v>43950</v>
      </c>
      <c r="DC21" s="81">
        <v>45290</v>
      </c>
      <c r="DD21" s="81">
        <v>43236</v>
      </c>
      <c r="DE21" s="81">
        <v>47903</v>
      </c>
      <c r="DF21" s="81">
        <v>50236</v>
      </c>
      <c r="DG21" s="81">
        <v>40053</v>
      </c>
      <c r="DH21" s="81">
        <v>38940</v>
      </c>
      <c r="DI21" s="81">
        <v>43049</v>
      </c>
      <c r="DJ21" s="81">
        <v>44245</v>
      </c>
      <c r="DK21" s="81">
        <v>57784</v>
      </c>
      <c r="DL21" s="81">
        <v>58133</v>
      </c>
      <c r="DM21" s="81">
        <v>40325</v>
      </c>
      <c r="DN21" s="81">
        <v>41869</v>
      </c>
      <c r="DO21" s="81">
        <v>42881</v>
      </c>
      <c r="DP21" s="81">
        <v>49622</v>
      </c>
      <c r="DQ21" s="81">
        <v>51841</v>
      </c>
      <c r="DR21" s="81">
        <v>46100</v>
      </c>
      <c r="DS21" s="81">
        <v>46400</v>
      </c>
      <c r="DT21" s="81">
        <v>38940</v>
      </c>
      <c r="DU21" s="81">
        <v>40087</v>
      </c>
      <c r="DV21" s="81">
        <v>42239</v>
      </c>
      <c r="DW21" s="81">
        <v>39722</v>
      </c>
      <c r="DX21" s="81">
        <v>42637</v>
      </c>
      <c r="DY21" s="81">
        <v>42300</v>
      </c>
      <c r="DZ21" s="81">
        <v>54069</v>
      </c>
      <c r="EA21" s="81">
        <v>39040</v>
      </c>
      <c r="EB21" s="81">
        <v>41815</v>
      </c>
      <c r="EC21" s="81">
        <v>42940</v>
      </c>
      <c r="ED21" s="81">
        <v>47325</v>
      </c>
      <c r="EE21" s="81">
        <v>53187</v>
      </c>
      <c r="EF21" s="81">
        <v>44234</v>
      </c>
      <c r="EG21" s="81">
        <v>47010</v>
      </c>
    </row>
    <row r="22" spans="1:137" x14ac:dyDescent="0.25">
      <c r="A22" s="77">
        <v>17</v>
      </c>
      <c r="B22" s="81">
        <v>44084</v>
      </c>
      <c r="C22" s="81">
        <v>44378</v>
      </c>
      <c r="D22" s="81">
        <v>54610</v>
      </c>
      <c r="E22" s="81">
        <v>43758</v>
      </c>
      <c r="F22" s="81">
        <v>41747</v>
      </c>
      <c r="G22" s="81">
        <v>39590</v>
      </c>
      <c r="H22" s="81">
        <v>46825</v>
      </c>
      <c r="I22" s="81">
        <v>46527</v>
      </c>
      <c r="J22" s="81">
        <v>48855</v>
      </c>
      <c r="K22" s="81">
        <v>49270</v>
      </c>
      <c r="L22" s="81">
        <v>49056</v>
      </c>
      <c r="M22" s="81">
        <v>40816</v>
      </c>
      <c r="N22" s="81">
        <v>42386</v>
      </c>
      <c r="O22" s="81">
        <v>39745</v>
      </c>
      <c r="P22" s="81">
        <v>39675</v>
      </c>
      <c r="Q22" s="81">
        <v>41814</v>
      </c>
      <c r="R22" s="81">
        <v>41875</v>
      </c>
      <c r="S22" s="81">
        <v>41113</v>
      </c>
      <c r="T22" s="81">
        <v>39591</v>
      </c>
      <c r="U22" s="81">
        <v>40095</v>
      </c>
      <c r="V22" s="81">
        <v>45523</v>
      </c>
      <c r="W22" s="81">
        <v>45009</v>
      </c>
      <c r="X22" s="81">
        <v>41570</v>
      </c>
      <c r="Y22" s="79">
        <v>39590</v>
      </c>
      <c r="Z22" s="81">
        <v>39590</v>
      </c>
      <c r="AA22" s="81">
        <v>40871</v>
      </c>
      <c r="AB22" s="81">
        <v>42855</v>
      </c>
      <c r="AC22" s="81">
        <v>44180</v>
      </c>
      <c r="AD22" s="81">
        <v>49826</v>
      </c>
      <c r="AE22" s="81">
        <v>45930</v>
      </c>
      <c r="AF22" s="81">
        <v>42275</v>
      </c>
      <c r="AG22" s="81">
        <v>42276</v>
      </c>
      <c r="AH22" s="81">
        <v>46176</v>
      </c>
      <c r="AI22" s="81">
        <v>40094</v>
      </c>
      <c r="AJ22" s="81">
        <v>52089</v>
      </c>
      <c r="AK22" s="81">
        <v>41835</v>
      </c>
      <c r="AL22" s="81">
        <v>43199</v>
      </c>
      <c r="AM22" s="81">
        <v>44060</v>
      </c>
      <c r="AN22" s="81">
        <v>43763</v>
      </c>
      <c r="AO22" s="81">
        <v>47257</v>
      </c>
      <c r="AP22" s="81">
        <v>40687</v>
      </c>
      <c r="AQ22" s="81">
        <v>39590</v>
      </c>
      <c r="AR22" s="81">
        <v>43321</v>
      </c>
      <c r="AS22" s="81">
        <v>41585</v>
      </c>
      <c r="AT22" s="81">
        <v>41366</v>
      </c>
      <c r="AU22" s="81">
        <v>41113</v>
      </c>
      <c r="AV22" s="81">
        <v>40350</v>
      </c>
      <c r="AW22" s="81">
        <v>40785</v>
      </c>
      <c r="AX22" s="81">
        <v>41195</v>
      </c>
      <c r="AY22" s="81">
        <v>41394</v>
      </c>
      <c r="AZ22" s="81">
        <v>42793</v>
      </c>
      <c r="BA22" s="81">
        <v>46691</v>
      </c>
      <c r="BB22" s="81">
        <v>40590</v>
      </c>
      <c r="BC22" s="81">
        <v>45416</v>
      </c>
      <c r="BD22" s="81">
        <v>49191</v>
      </c>
      <c r="BE22" s="81">
        <v>39590</v>
      </c>
      <c r="BF22" s="81">
        <v>45752</v>
      </c>
      <c r="BG22" s="81">
        <v>41025</v>
      </c>
      <c r="BH22" s="81">
        <v>41423</v>
      </c>
      <c r="BI22" s="81">
        <v>44076</v>
      </c>
      <c r="BJ22" s="81">
        <v>43655</v>
      </c>
      <c r="BK22" s="81">
        <v>43394</v>
      </c>
      <c r="BL22" s="81">
        <v>41171</v>
      </c>
      <c r="BM22" s="81">
        <v>43660</v>
      </c>
      <c r="BN22" s="81">
        <v>47375</v>
      </c>
      <c r="BO22" s="81">
        <v>41167</v>
      </c>
      <c r="BP22" s="81">
        <v>42621</v>
      </c>
      <c r="BQ22" s="81">
        <v>41599</v>
      </c>
      <c r="BR22" s="81">
        <v>39596</v>
      </c>
      <c r="BS22" s="81">
        <v>41081</v>
      </c>
      <c r="BT22" s="81">
        <v>39749</v>
      </c>
      <c r="BU22" s="81">
        <v>47995</v>
      </c>
      <c r="BV22" s="81">
        <v>40221</v>
      </c>
      <c r="BW22" s="81">
        <v>43899</v>
      </c>
      <c r="BX22" s="81">
        <v>41307</v>
      </c>
      <c r="BY22" s="81">
        <v>39590</v>
      </c>
      <c r="BZ22" s="81">
        <v>42868</v>
      </c>
      <c r="CA22" s="81">
        <v>44725</v>
      </c>
      <c r="CB22" s="81">
        <v>43499</v>
      </c>
      <c r="CC22" s="81">
        <v>46738</v>
      </c>
      <c r="CD22" s="81">
        <v>43249</v>
      </c>
      <c r="CE22" s="81">
        <v>49519</v>
      </c>
      <c r="CF22" s="81">
        <v>44094</v>
      </c>
      <c r="CG22" s="81">
        <v>40750</v>
      </c>
      <c r="CH22" s="81">
        <v>41381</v>
      </c>
      <c r="CI22" s="81">
        <v>45501</v>
      </c>
      <c r="CJ22" s="81">
        <v>42300</v>
      </c>
      <c r="CK22" s="81">
        <v>42270</v>
      </c>
      <c r="CL22" s="81">
        <v>44891</v>
      </c>
      <c r="CM22" s="81">
        <v>46742</v>
      </c>
      <c r="CN22" s="81">
        <v>45560</v>
      </c>
      <c r="CO22" s="81">
        <v>44785</v>
      </c>
      <c r="CP22" s="81">
        <v>45592</v>
      </c>
      <c r="CQ22" s="81">
        <v>49912</v>
      </c>
      <c r="CR22" s="81">
        <v>41993</v>
      </c>
      <c r="CS22" s="81">
        <v>40029</v>
      </c>
      <c r="CT22" s="81">
        <v>43280</v>
      </c>
      <c r="CU22" s="81">
        <v>42460</v>
      </c>
      <c r="CV22" s="81">
        <v>39768</v>
      </c>
      <c r="CW22" s="81">
        <v>39791</v>
      </c>
      <c r="CX22" s="81">
        <v>39588</v>
      </c>
      <c r="CY22" s="81">
        <v>44235</v>
      </c>
      <c r="CZ22" s="81">
        <v>44780</v>
      </c>
      <c r="DA22" s="81">
        <v>40657</v>
      </c>
      <c r="DB22" s="81">
        <v>44125</v>
      </c>
      <c r="DC22" s="81">
        <v>46005</v>
      </c>
      <c r="DD22" s="81">
        <v>43572</v>
      </c>
      <c r="DE22" s="81">
        <v>47944</v>
      </c>
      <c r="DF22" s="81">
        <v>50236</v>
      </c>
      <c r="DG22" s="81">
        <v>40232</v>
      </c>
      <c r="DH22" s="81">
        <v>39590</v>
      </c>
      <c r="DI22" s="81">
        <v>43264</v>
      </c>
      <c r="DJ22" s="81">
        <v>45130</v>
      </c>
      <c r="DK22" s="81">
        <v>58356</v>
      </c>
      <c r="DL22" s="81">
        <v>58709</v>
      </c>
      <c r="DM22" s="81">
        <v>40696</v>
      </c>
      <c r="DN22" s="81">
        <v>42555</v>
      </c>
      <c r="DO22" s="81">
        <v>42891</v>
      </c>
      <c r="DP22" s="81">
        <v>50206</v>
      </c>
      <c r="DQ22" s="81">
        <v>51840</v>
      </c>
      <c r="DR22" s="81">
        <v>46620</v>
      </c>
      <c r="DS22" s="81">
        <v>47135</v>
      </c>
      <c r="DT22" s="81">
        <v>39590</v>
      </c>
      <c r="DU22" s="81">
        <v>40756</v>
      </c>
      <c r="DV22" s="81">
        <v>42368</v>
      </c>
      <c r="DW22" s="81">
        <v>39797</v>
      </c>
      <c r="DX22" s="81">
        <v>43272</v>
      </c>
      <c r="DY22" s="81">
        <v>42474</v>
      </c>
      <c r="DZ22" s="81">
        <v>55258</v>
      </c>
      <c r="EA22" s="81">
        <v>39690</v>
      </c>
      <c r="EB22" s="81">
        <v>42104</v>
      </c>
      <c r="EC22" s="81">
        <v>43090</v>
      </c>
      <c r="ED22" s="81">
        <v>48265</v>
      </c>
      <c r="EE22" s="81">
        <v>54783</v>
      </c>
      <c r="EF22" s="81">
        <v>44905</v>
      </c>
      <c r="EG22" s="81">
        <v>47136</v>
      </c>
    </row>
    <row r="23" spans="1:137" x14ac:dyDescent="0.25">
      <c r="A23" s="77">
        <v>18</v>
      </c>
      <c r="B23" s="81">
        <v>44084</v>
      </c>
      <c r="C23" s="81">
        <v>45441</v>
      </c>
      <c r="D23" s="81">
        <v>54610</v>
      </c>
      <c r="E23" s="81">
        <v>43762</v>
      </c>
      <c r="F23" s="81">
        <v>41849</v>
      </c>
      <c r="G23" s="81">
        <v>39590</v>
      </c>
      <c r="H23" s="81">
        <v>47825</v>
      </c>
      <c r="I23" s="81">
        <v>46527</v>
      </c>
      <c r="J23" s="81">
        <v>48855</v>
      </c>
      <c r="K23" s="81">
        <v>49750</v>
      </c>
      <c r="L23" s="81">
        <v>49482</v>
      </c>
      <c r="M23" s="81">
        <v>40917</v>
      </c>
      <c r="N23" s="81">
        <v>42456</v>
      </c>
      <c r="O23" s="81">
        <v>39745</v>
      </c>
      <c r="P23" s="81">
        <v>39750</v>
      </c>
      <c r="Q23" s="81">
        <v>41814</v>
      </c>
      <c r="R23" s="81">
        <v>41875</v>
      </c>
      <c r="S23" s="81">
        <v>41113</v>
      </c>
      <c r="T23" s="81">
        <v>39591</v>
      </c>
      <c r="U23" s="81">
        <v>40095</v>
      </c>
      <c r="V23" s="81">
        <v>45523</v>
      </c>
      <c r="W23" s="81">
        <v>45681</v>
      </c>
      <c r="X23" s="81">
        <v>41570</v>
      </c>
      <c r="Y23" s="79">
        <v>39590</v>
      </c>
      <c r="Z23" s="81">
        <v>39590</v>
      </c>
      <c r="AA23" s="81">
        <v>40936</v>
      </c>
      <c r="AB23" s="81">
        <v>42855</v>
      </c>
      <c r="AC23" s="81">
        <v>44506</v>
      </c>
      <c r="AD23" s="81">
        <v>49936</v>
      </c>
      <c r="AE23" s="81">
        <v>46615</v>
      </c>
      <c r="AF23" s="81">
        <v>42875</v>
      </c>
      <c r="AG23" s="81">
        <v>42276</v>
      </c>
      <c r="AH23" s="81">
        <v>46395</v>
      </c>
      <c r="AI23" s="81">
        <v>40104</v>
      </c>
      <c r="AJ23" s="81">
        <v>52089</v>
      </c>
      <c r="AK23" s="81">
        <v>41835</v>
      </c>
      <c r="AL23" s="81">
        <v>43312</v>
      </c>
      <c r="AM23" s="81">
        <v>44332</v>
      </c>
      <c r="AN23" s="81">
        <v>43763</v>
      </c>
      <c r="AO23" s="81">
        <v>47257</v>
      </c>
      <c r="AP23" s="81">
        <v>40687</v>
      </c>
      <c r="AQ23" s="81">
        <v>39590</v>
      </c>
      <c r="AR23" s="81">
        <v>43599</v>
      </c>
      <c r="AS23" s="81">
        <v>41585</v>
      </c>
      <c r="AT23" s="81">
        <v>41366</v>
      </c>
      <c r="AU23" s="81">
        <v>41113</v>
      </c>
      <c r="AV23" s="81">
        <v>40350</v>
      </c>
      <c r="AW23" s="81">
        <v>40785</v>
      </c>
      <c r="AX23" s="81">
        <v>41195</v>
      </c>
      <c r="AY23" s="81">
        <v>41536</v>
      </c>
      <c r="AZ23" s="81">
        <v>42922</v>
      </c>
      <c r="BA23" s="81">
        <v>47586</v>
      </c>
      <c r="BB23" s="81">
        <v>40590</v>
      </c>
      <c r="BC23" s="81">
        <v>45761</v>
      </c>
      <c r="BD23" s="81">
        <v>49191</v>
      </c>
      <c r="BE23" s="81">
        <v>39590</v>
      </c>
      <c r="BF23" s="81">
        <v>45752</v>
      </c>
      <c r="BG23" s="81">
        <v>41025</v>
      </c>
      <c r="BH23" s="81">
        <v>41581</v>
      </c>
      <c r="BI23" s="81">
        <v>44390</v>
      </c>
      <c r="BJ23" s="81">
        <v>43695</v>
      </c>
      <c r="BK23" s="81">
        <v>43448</v>
      </c>
      <c r="BL23" s="81">
        <v>41171</v>
      </c>
      <c r="BM23" s="81">
        <v>43660</v>
      </c>
      <c r="BN23" s="81">
        <v>47375</v>
      </c>
      <c r="BO23" s="81">
        <v>41201</v>
      </c>
      <c r="BP23" s="81">
        <v>42631</v>
      </c>
      <c r="BQ23" s="81">
        <v>41825</v>
      </c>
      <c r="BR23" s="81">
        <v>39596</v>
      </c>
      <c r="BS23" s="81">
        <v>41081</v>
      </c>
      <c r="BT23" s="81">
        <v>39749</v>
      </c>
      <c r="BU23" s="81">
        <v>48630</v>
      </c>
      <c r="BV23" s="81">
        <v>40221</v>
      </c>
      <c r="BW23" s="81">
        <v>44114</v>
      </c>
      <c r="BX23" s="81">
        <v>41307</v>
      </c>
      <c r="BY23" s="81">
        <v>39590</v>
      </c>
      <c r="BZ23" s="81">
        <v>42868</v>
      </c>
      <c r="CA23" s="81">
        <v>44935</v>
      </c>
      <c r="CB23" s="81">
        <v>44082</v>
      </c>
      <c r="CC23" s="81">
        <v>47323</v>
      </c>
      <c r="CD23" s="81">
        <v>43335</v>
      </c>
      <c r="CE23" s="81">
        <v>49519</v>
      </c>
      <c r="CF23" s="81">
        <v>44095</v>
      </c>
      <c r="CG23" s="81">
        <v>40750</v>
      </c>
      <c r="CH23" s="81">
        <v>41533</v>
      </c>
      <c r="CI23" s="81">
        <v>45501</v>
      </c>
      <c r="CJ23" s="81">
        <v>42350</v>
      </c>
      <c r="CK23" s="81">
        <v>42270</v>
      </c>
      <c r="CL23" s="81">
        <v>45187</v>
      </c>
      <c r="CM23" s="81">
        <v>46742</v>
      </c>
      <c r="CN23" s="81">
        <v>45680</v>
      </c>
      <c r="CO23" s="81">
        <v>45789</v>
      </c>
      <c r="CP23" s="81">
        <v>45592</v>
      </c>
      <c r="CQ23" s="81">
        <v>50910</v>
      </c>
      <c r="CR23" s="81">
        <v>42109</v>
      </c>
      <c r="CS23" s="81">
        <v>40029</v>
      </c>
      <c r="CT23" s="81">
        <v>43480</v>
      </c>
      <c r="CU23" s="81">
        <v>42460</v>
      </c>
      <c r="CV23" s="81">
        <v>39768</v>
      </c>
      <c r="CW23" s="81">
        <v>39791</v>
      </c>
      <c r="CX23" s="81">
        <v>39588</v>
      </c>
      <c r="CY23" s="81">
        <v>44235</v>
      </c>
      <c r="CZ23" s="81">
        <v>44985</v>
      </c>
      <c r="DA23" s="81">
        <v>42680</v>
      </c>
      <c r="DB23" s="81">
        <v>44305</v>
      </c>
      <c r="DC23" s="81">
        <v>46067</v>
      </c>
      <c r="DD23" s="81">
        <v>43920</v>
      </c>
      <c r="DE23" s="81">
        <v>48016</v>
      </c>
      <c r="DF23" s="81">
        <v>50236</v>
      </c>
      <c r="DG23" s="81">
        <v>40232</v>
      </c>
      <c r="DH23" s="81">
        <v>39590</v>
      </c>
      <c r="DI23" s="81">
        <v>43401</v>
      </c>
      <c r="DJ23" s="81">
        <v>45420</v>
      </c>
      <c r="DK23" s="81">
        <v>59160</v>
      </c>
      <c r="DL23" s="81">
        <v>59517</v>
      </c>
      <c r="DM23" s="81">
        <v>40980</v>
      </c>
      <c r="DN23" s="81">
        <v>44207</v>
      </c>
      <c r="DO23" s="81">
        <v>42891</v>
      </c>
      <c r="DP23" s="81">
        <v>50784</v>
      </c>
      <c r="DQ23" s="81">
        <v>51840</v>
      </c>
      <c r="DR23" s="81">
        <v>47195</v>
      </c>
      <c r="DS23" s="81">
        <v>47135</v>
      </c>
      <c r="DT23" s="81">
        <v>39590</v>
      </c>
      <c r="DU23" s="81">
        <v>40756</v>
      </c>
      <c r="DV23" s="81">
        <v>42422</v>
      </c>
      <c r="DW23" s="81">
        <v>39797</v>
      </c>
      <c r="DX23" s="81">
        <v>43272</v>
      </c>
      <c r="DY23" s="81">
        <v>42656</v>
      </c>
      <c r="DZ23" s="81">
        <v>55258</v>
      </c>
      <c r="EA23" s="81">
        <v>39690</v>
      </c>
      <c r="EB23" s="81">
        <v>42170</v>
      </c>
      <c r="EC23" s="81">
        <v>43090</v>
      </c>
      <c r="ED23" s="81">
        <v>49380</v>
      </c>
      <c r="EE23" s="81">
        <v>54976</v>
      </c>
      <c r="EF23" s="81">
        <v>45577</v>
      </c>
      <c r="EG23" s="81">
        <v>47446</v>
      </c>
    </row>
    <row r="24" spans="1:137" x14ac:dyDescent="0.25">
      <c r="A24" s="77">
        <v>19</v>
      </c>
      <c r="B24" s="81">
        <v>44104</v>
      </c>
      <c r="C24" s="81">
        <v>48591</v>
      </c>
      <c r="D24" s="81">
        <v>54610</v>
      </c>
      <c r="E24" s="81">
        <v>44444</v>
      </c>
      <c r="F24" s="81">
        <v>42330</v>
      </c>
      <c r="G24" s="81">
        <v>40255</v>
      </c>
      <c r="H24" s="81">
        <v>48830</v>
      </c>
      <c r="I24" s="81">
        <v>46525</v>
      </c>
      <c r="J24" s="81">
        <v>48855</v>
      </c>
      <c r="K24" s="81">
        <v>49750</v>
      </c>
      <c r="L24" s="81">
        <v>49482</v>
      </c>
      <c r="M24" s="81">
        <v>41140</v>
      </c>
      <c r="N24" s="81">
        <v>42577</v>
      </c>
      <c r="O24" s="81">
        <v>40410</v>
      </c>
      <c r="P24" s="81">
        <v>40255</v>
      </c>
      <c r="Q24" s="81">
        <v>42522</v>
      </c>
      <c r="R24" s="81">
        <v>42585</v>
      </c>
      <c r="S24" s="81">
        <v>41788</v>
      </c>
      <c r="T24" s="81">
        <v>40257</v>
      </c>
      <c r="U24" s="81">
        <v>40650</v>
      </c>
      <c r="V24" s="81">
        <v>45523</v>
      </c>
      <c r="W24" s="81">
        <v>45681</v>
      </c>
      <c r="X24" s="81">
        <v>41569</v>
      </c>
      <c r="Y24" s="79">
        <v>40255</v>
      </c>
      <c r="Z24" s="81">
        <v>40255</v>
      </c>
      <c r="AA24" s="81">
        <v>41558</v>
      </c>
      <c r="AB24" s="81">
        <v>43520</v>
      </c>
      <c r="AC24" s="81">
        <v>44840</v>
      </c>
      <c r="AD24" s="81">
        <v>50117</v>
      </c>
      <c r="AE24" s="81">
        <v>47301</v>
      </c>
      <c r="AF24" s="81">
        <v>43500</v>
      </c>
      <c r="AG24" s="81">
        <v>42940</v>
      </c>
      <c r="AH24" s="81">
        <v>46648</v>
      </c>
      <c r="AI24" s="81">
        <v>40753</v>
      </c>
      <c r="AJ24" s="81">
        <v>52089</v>
      </c>
      <c r="AK24" s="81">
        <v>42505</v>
      </c>
      <c r="AL24" s="81">
        <v>43496</v>
      </c>
      <c r="AM24" s="81">
        <v>44636</v>
      </c>
      <c r="AN24" s="81">
        <v>43763</v>
      </c>
      <c r="AO24" s="81">
        <v>47257</v>
      </c>
      <c r="AP24" s="81">
        <v>40732</v>
      </c>
      <c r="AQ24" s="81">
        <v>40255</v>
      </c>
      <c r="AR24" s="81">
        <v>43895</v>
      </c>
      <c r="AS24" s="81">
        <v>42288</v>
      </c>
      <c r="AT24" s="81">
        <v>42064</v>
      </c>
      <c r="AU24" s="81">
        <v>41789</v>
      </c>
      <c r="AV24" s="81">
        <v>41030</v>
      </c>
      <c r="AW24" s="81">
        <v>41472</v>
      </c>
      <c r="AX24" s="81">
        <v>41860</v>
      </c>
      <c r="AY24" s="81">
        <v>41753</v>
      </c>
      <c r="AZ24" s="81">
        <v>43037</v>
      </c>
      <c r="BA24" s="81">
        <v>47603</v>
      </c>
      <c r="BB24" s="81">
        <v>41255</v>
      </c>
      <c r="BC24" s="81">
        <v>46091</v>
      </c>
      <c r="BD24" s="81">
        <v>50181</v>
      </c>
      <c r="BE24" s="81">
        <v>40255</v>
      </c>
      <c r="BF24" s="81">
        <v>45760</v>
      </c>
      <c r="BG24" s="81">
        <v>41186</v>
      </c>
      <c r="BH24" s="81">
        <v>41816</v>
      </c>
      <c r="BI24" s="81">
        <v>44728</v>
      </c>
      <c r="BJ24" s="81">
        <v>43790</v>
      </c>
      <c r="BK24" s="81">
        <v>43583</v>
      </c>
      <c r="BL24" s="81">
        <v>41171</v>
      </c>
      <c r="BM24" s="81">
        <v>44125</v>
      </c>
      <c r="BN24" s="81">
        <v>47375</v>
      </c>
      <c r="BO24" s="81">
        <v>41267</v>
      </c>
      <c r="BP24" s="81">
        <v>42863</v>
      </c>
      <c r="BQ24" s="81">
        <v>42075</v>
      </c>
      <c r="BR24" s="81">
        <v>40255</v>
      </c>
      <c r="BS24" s="81">
        <v>41771</v>
      </c>
      <c r="BT24" s="81">
        <v>40416</v>
      </c>
      <c r="BU24" s="81">
        <v>49305</v>
      </c>
      <c r="BV24" s="81">
        <v>40812</v>
      </c>
      <c r="BW24" s="81">
        <v>44400</v>
      </c>
      <c r="BX24" s="81">
        <v>41989</v>
      </c>
      <c r="BY24" s="81">
        <v>40255</v>
      </c>
      <c r="BZ24" s="81">
        <v>43585</v>
      </c>
      <c r="CA24" s="81">
        <v>45155</v>
      </c>
      <c r="CB24" s="81">
        <v>44664</v>
      </c>
      <c r="CC24" s="81">
        <v>47914</v>
      </c>
      <c r="CD24" s="81">
        <v>43734</v>
      </c>
      <c r="CE24" s="81">
        <v>49519</v>
      </c>
      <c r="CF24" s="81">
        <v>44099</v>
      </c>
      <c r="CG24" s="81">
        <v>40998</v>
      </c>
      <c r="CH24" s="81">
        <v>41761</v>
      </c>
      <c r="CI24" s="81">
        <v>45501</v>
      </c>
      <c r="CJ24" s="81">
        <v>42680</v>
      </c>
      <c r="CK24" s="81">
        <v>42335</v>
      </c>
      <c r="CL24" s="81">
        <v>45569</v>
      </c>
      <c r="CM24" s="81">
        <v>47419</v>
      </c>
      <c r="CN24" s="81">
        <v>45975</v>
      </c>
      <c r="CO24" s="81">
        <v>46094</v>
      </c>
      <c r="CP24" s="81">
        <v>45625</v>
      </c>
      <c r="CQ24" s="81">
        <v>51928</v>
      </c>
      <c r="CR24" s="81">
        <v>42746</v>
      </c>
      <c r="CS24" s="81">
        <v>40694</v>
      </c>
      <c r="CT24" s="81">
        <v>43675</v>
      </c>
      <c r="CU24" s="81">
        <v>42460</v>
      </c>
      <c r="CV24" s="81">
        <v>40255</v>
      </c>
      <c r="CW24" s="81">
        <v>40457</v>
      </c>
      <c r="CX24" s="81">
        <v>40253</v>
      </c>
      <c r="CY24" s="81">
        <v>44260</v>
      </c>
      <c r="CZ24" s="81">
        <v>45105</v>
      </c>
      <c r="DA24" s="81">
        <v>43361</v>
      </c>
      <c r="DB24" s="81">
        <v>44505</v>
      </c>
      <c r="DC24" s="81">
        <v>46798</v>
      </c>
      <c r="DD24" s="81">
        <v>45240</v>
      </c>
      <c r="DE24" s="81">
        <v>48134</v>
      </c>
      <c r="DF24" s="81">
        <v>50236</v>
      </c>
      <c r="DG24" s="81">
        <v>40307</v>
      </c>
      <c r="DH24" s="81">
        <v>40255</v>
      </c>
      <c r="DI24" s="81">
        <v>43616</v>
      </c>
      <c r="DJ24" s="81">
        <v>45700</v>
      </c>
      <c r="DK24" s="81">
        <v>59160</v>
      </c>
      <c r="DL24" s="81">
        <v>59517</v>
      </c>
      <c r="DM24" s="81">
        <v>41352</v>
      </c>
      <c r="DN24" s="81">
        <v>44207</v>
      </c>
      <c r="DO24" s="81">
        <v>43065</v>
      </c>
      <c r="DP24" s="81">
        <v>51372</v>
      </c>
      <c r="DQ24" s="81">
        <v>51841</v>
      </c>
      <c r="DR24" s="81">
        <v>47755</v>
      </c>
      <c r="DS24" s="81">
        <v>47960</v>
      </c>
      <c r="DT24" s="81">
        <v>40255</v>
      </c>
      <c r="DU24" s="81">
        <v>41442</v>
      </c>
      <c r="DV24" s="81">
        <v>42552</v>
      </c>
      <c r="DW24" s="81">
        <v>40255</v>
      </c>
      <c r="DX24" s="81">
        <v>43927</v>
      </c>
      <c r="DY24" s="81">
        <v>42871</v>
      </c>
      <c r="DZ24" s="81">
        <v>55257</v>
      </c>
      <c r="EA24" s="81">
        <v>40355</v>
      </c>
      <c r="EB24" s="81">
        <v>42456</v>
      </c>
      <c r="EC24" s="81">
        <v>43755</v>
      </c>
      <c r="ED24" s="81">
        <v>50425</v>
      </c>
      <c r="EE24" s="81">
        <v>55169</v>
      </c>
      <c r="EF24" s="81">
        <v>46248</v>
      </c>
      <c r="EG24" s="81">
        <v>47761</v>
      </c>
    </row>
    <row r="25" spans="1:137" x14ac:dyDescent="0.25">
      <c r="A25" s="77">
        <v>20</v>
      </c>
      <c r="B25" s="81">
        <v>44283</v>
      </c>
      <c r="C25" s="81">
        <v>49543</v>
      </c>
      <c r="D25" s="81">
        <v>56067</v>
      </c>
      <c r="E25" s="81">
        <v>44448</v>
      </c>
      <c r="F25" s="81">
        <v>42330</v>
      </c>
      <c r="G25" s="81">
        <v>40255</v>
      </c>
      <c r="H25" s="81">
        <v>49830</v>
      </c>
      <c r="I25" s="81">
        <v>46525</v>
      </c>
      <c r="J25" s="81">
        <v>48855</v>
      </c>
      <c r="K25" s="81">
        <v>49750</v>
      </c>
      <c r="L25" s="81">
        <v>49974</v>
      </c>
      <c r="M25" s="81">
        <v>41194</v>
      </c>
      <c r="N25" s="81">
        <v>43947</v>
      </c>
      <c r="O25" s="81">
        <v>40410</v>
      </c>
      <c r="P25" s="81">
        <v>40255</v>
      </c>
      <c r="Q25" s="81">
        <v>42522</v>
      </c>
      <c r="R25" s="81">
        <v>42585</v>
      </c>
      <c r="S25" s="81">
        <v>41788</v>
      </c>
      <c r="T25" s="81">
        <v>40257</v>
      </c>
      <c r="U25" s="81">
        <v>40650</v>
      </c>
      <c r="V25" s="81">
        <v>45523</v>
      </c>
      <c r="W25" s="81">
        <v>45681</v>
      </c>
      <c r="X25" s="81">
        <v>42020</v>
      </c>
      <c r="Y25" s="79">
        <v>40255</v>
      </c>
      <c r="Z25" s="81">
        <v>40255</v>
      </c>
      <c r="AA25" s="81">
        <v>42702</v>
      </c>
      <c r="AB25" s="81">
        <v>43520</v>
      </c>
      <c r="AC25" s="81">
        <v>45193</v>
      </c>
      <c r="AD25" s="81">
        <v>50174</v>
      </c>
      <c r="AE25" s="81">
        <v>47986</v>
      </c>
      <c r="AF25" s="81">
        <v>44100</v>
      </c>
      <c r="AG25" s="81">
        <v>42940</v>
      </c>
      <c r="AH25" s="81">
        <v>46873</v>
      </c>
      <c r="AI25" s="81">
        <v>40763</v>
      </c>
      <c r="AJ25" s="81">
        <v>52089</v>
      </c>
      <c r="AK25" s="81">
        <v>42505</v>
      </c>
      <c r="AL25" s="81">
        <v>43496</v>
      </c>
      <c r="AM25" s="81">
        <v>44908</v>
      </c>
      <c r="AN25" s="81">
        <v>43763</v>
      </c>
      <c r="AO25" s="81">
        <v>47257</v>
      </c>
      <c r="AP25" s="81">
        <v>40732</v>
      </c>
      <c r="AQ25" s="81">
        <v>40755</v>
      </c>
      <c r="AR25" s="81">
        <v>44463</v>
      </c>
      <c r="AS25" s="81">
        <v>42288</v>
      </c>
      <c r="AT25" s="81">
        <v>42064</v>
      </c>
      <c r="AU25" s="81">
        <v>41789</v>
      </c>
      <c r="AV25" s="81">
        <v>41030</v>
      </c>
      <c r="AW25" s="81">
        <v>41509</v>
      </c>
      <c r="AX25" s="81">
        <v>41860</v>
      </c>
      <c r="AY25" s="81">
        <v>42202</v>
      </c>
      <c r="AZ25" s="81">
        <v>43278</v>
      </c>
      <c r="BA25" s="81">
        <v>47603</v>
      </c>
      <c r="BB25" s="81">
        <v>41255</v>
      </c>
      <c r="BC25" s="81">
        <v>46480</v>
      </c>
      <c r="BD25" s="81">
        <v>50181</v>
      </c>
      <c r="BE25" s="81">
        <v>40255</v>
      </c>
      <c r="BF25" s="81">
        <v>45760</v>
      </c>
      <c r="BG25" s="81">
        <v>41186</v>
      </c>
      <c r="BH25" s="81">
        <v>42051</v>
      </c>
      <c r="BI25" s="81">
        <v>45050</v>
      </c>
      <c r="BJ25" s="81">
        <v>44510</v>
      </c>
      <c r="BK25" s="81">
        <v>43649</v>
      </c>
      <c r="BL25" s="81">
        <v>41475</v>
      </c>
      <c r="BM25" s="81">
        <v>44125</v>
      </c>
      <c r="BN25" s="81">
        <v>47375</v>
      </c>
      <c r="BO25" s="81">
        <v>41299</v>
      </c>
      <c r="BP25" s="81">
        <v>43441</v>
      </c>
      <c r="BQ25" s="81">
        <v>42300</v>
      </c>
      <c r="BR25" s="81">
        <v>40255</v>
      </c>
      <c r="BS25" s="81">
        <v>41771</v>
      </c>
      <c r="BT25" s="81">
        <v>40416</v>
      </c>
      <c r="BU25" s="81">
        <v>51005</v>
      </c>
      <c r="BV25" s="81">
        <v>40812</v>
      </c>
      <c r="BW25" s="81">
        <v>44970</v>
      </c>
      <c r="BX25" s="81">
        <v>41989</v>
      </c>
      <c r="BY25" s="81">
        <v>40255</v>
      </c>
      <c r="BZ25" s="81">
        <v>43585</v>
      </c>
      <c r="CA25" s="81">
        <v>45365</v>
      </c>
      <c r="CB25" s="81">
        <v>45247</v>
      </c>
      <c r="CC25" s="81">
        <v>49609</v>
      </c>
      <c r="CD25" s="81">
        <v>44122</v>
      </c>
      <c r="CE25" s="81">
        <v>49519</v>
      </c>
      <c r="CF25" s="81">
        <v>44632</v>
      </c>
      <c r="CG25" s="81">
        <v>40998</v>
      </c>
      <c r="CH25" s="81">
        <v>41881</v>
      </c>
      <c r="CI25" s="81">
        <v>45501</v>
      </c>
      <c r="CJ25" s="81">
        <v>42735</v>
      </c>
      <c r="CK25" s="81">
        <v>42545</v>
      </c>
      <c r="CL25" s="81">
        <v>45871</v>
      </c>
      <c r="CM25" s="81">
        <v>47419</v>
      </c>
      <c r="CN25" s="81">
        <v>46095</v>
      </c>
      <c r="CO25" s="81">
        <v>46094</v>
      </c>
      <c r="CP25" s="81">
        <v>45625</v>
      </c>
      <c r="CQ25" s="81">
        <v>52967</v>
      </c>
      <c r="CR25" s="81">
        <v>42810</v>
      </c>
      <c r="CS25" s="81">
        <v>40694</v>
      </c>
      <c r="CT25" s="81">
        <v>44230</v>
      </c>
      <c r="CU25" s="81">
        <v>42460</v>
      </c>
      <c r="CV25" s="81">
        <v>40255</v>
      </c>
      <c r="CW25" s="81">
        <v>40507</v>
      </c>
      <c r="CX25" s="81">
        <v>40253</v>
      </c>
      <c r="CY25" s="81">
        <v>44260</v>
      </c>
      <c r="CZ25" s="81">
        <v>45335</v>
      </c>
      <c r="DA25" s="81">
        <v>44044</v>
      </c>
      <c r="DB25" s="81">
        <v>44700</v>
      </c>
      <c r="DC25" s="81">
        <v>46862</v>
      </c>
      <c r="DD25" s="81">
        <v>45540</v>
      </c>
      <c r="DE25" s="81">
        <v>48615</v>
      </c>
      <c r="DF25" s="81">
        <v>50986</v>
      </c>
      <c r="DG25" s="81">
        <v>40307</v>
      </c>
      <c r="DH25" s="81">
        <v>40255</v>
      </c>
      <c r="DI25" s="81">
        <v>43616</v>
      </c>
      <c r="DJ25" s="81">
        <v>45980</v>
      </c>
      <c r="DK25" s="81">
        <v>59160</v>
      </c>
      <c r="DL25" s="81">
        <v>59517</v>
      </c>
      <c r="DM25" s="81">
        <v>41636</v>
      </c>
      <c r="DN25" s="81">
        <v>44207</v>
      </c>
      <c r="DO25" s="81">
        <v>43405</v>
      </c>
      <c r="DP25" s="81">
        <v>51960</v>
      </c>
      <c r="DQ25" s="81">
        <v>51841</v>
      </c>
      <c r="DR25" s="81">
        <v>49330</v>
      </c>
      <c r="DS25" s="81">
        <v>47960</v>
      </c>
      <c r="DT25" s="81">
        <v>40255</v>
      </c>
      <c r="DU25" s="81">
        <v>41696</v>
      </c>
      <c r="DV25" s="81">
        <v>42737</v>
      </c>
      <c r="DW25" s="81">
        <v>40255</v>
      </c>
      <c r="DX25" s="81">
        <v>43944</v>
      </c>
      <c r="DY25" s="81">
        <v>43052</v>
      </c>
      <c r="DZ25" s="81">
        <v>55865</v>
      </c>
      <c r="EA25" s="81">
        <v>40355</v>
      </c>
      <c r="EB25" s="81">
        <v>42642</v>
      </c>
      <c r="EC25" s="81">
        <v>43755</v>
      </c>
      <c r="ED25" s="81">
        <v>53960</v>
      </c>
      <c r="EE25" s="81">
        <v>55361</v>
      </c>
      <c r="EF25" s="81">
        <v>47924</v>
      </c>
      <c r="EG25" s="81">
        <v>50811</v>
      </c>
    </row>
    <row r="26" spans="1:137" x14ac:dyDescent="0.25">
      <c r="A26" s="77">
        <v>21</v>
      </c>
      <c r="B26" s="81">
        <v>44283</v>
      </c>
      <c r="C26" s="81">
        <v>49762</v>
      </c>
      <c r="D26" s="81">
        <v>56067</v>
      </c>
      <c r="E26" s="81">
        <v>44714</v>
      </c>
      <c r="F26" s="81">
        <v>42330</v>
      </c>
      <c r="G26" s="81">
        <v>40255</v>
      </c>
      <c r="H26" s="81">
        <v>50835</v>
      </c>
      <c r="I26" s="81">
        <v>46525</v>
      </c>
      <c r="J26" s="81">
        <v>48855</v>
      </c>
      <c r="K26" s="81">
        <v>50230</v>
      </c>
      <c r="L26" s="81">
        <v>49974</v>
      </c>
      <c r="M26" s="81">
        <v>41194</v>
      </c>
      <c r="N26" s="81">
        <v>43947</v>
      </c>
      <c r="O26" s="81">
        <v>40410</v>
      </c>
      <c r="P26" s="81">
        <v>40255</v>
      </c>
      <c r="Q26" s="81">
        <v>42522</v>
      </c>
      <c r="R26" s="81">
        <v>42585</v>
      </c>
      <c r="S26" s="81">
        <v>41788</v>
      </c>
      <c r="T26" s="81">
        <v>40257</v>
      </c>
      <c r="U26" s="81">
        <v>40650</v>
      </c>
      <c r="V26" s="81">
        <v>45523</v>
      </c>
      <c r="W26" s="81">
        <v>45681</v>
      </c>
      <c r="X26" s="81">
        <v>42020</v>
      </c>
      <c r="Y26" s="79">
        <v>40255</v>
      </c>
      <c r="Z26" s="81">
        <v>40255</v>
      </c>
      <c r="AA26" s="81">
        <v>42752</v>
      </c>
      <c r="AB26" s="81">
        <v>43520</v>
      </c>
      <c r="AC26" s="81">
        <v>45635</v>
      </c>
      <c r="AD26" s="81">
        <v>50174</v>
      </c>
      <c r="AE26" s="81">
        <v>48672</v>
      </c>
      <c r="AF26" s="81">
        <v>44100</v>
      </c>
      <c r="AG26" s="81">
        <v>42940</v>
      </c>
      <c r="AH26" s="81">
        <v>46873</v>
      </c>
      <c r="AI26" s="81">
        <v>40773</v>
      </c>
      <c r="AJ26" s="81">
        <v>52089</v>
      </c>
      <c r="AK26" s="81">
        <v>42505</v>
      </c>
      <c r="AL26" s="81">
        <v>43548</v>
      </c>
      <c r="AM26" s="81">
        <v>44908</v>
      </c>
      <c r="AN26" s="81">
        <v>43763</v>
      </c>
      <c r="AO26" s="81">
        <v>47257</v>
      </c>
      <c r="AP26" s="81">
        <v>40732</v>
      </c>
      <c r="AQ26" s="81">
        <v>40755</v>
      </c>
      <c r="AR26" s="81">
        <v>44463</v>
      </c>
      <c r="AS26" s="81">
        <v>42288</v>
      </c>
      <c r="AT26" s="81">
        <v>42064</v>
      </c>
      <c r="AU26" s="81">
        <v>41789</v>
      </c>
      <c r="AV26" s="81">
        <v>41030</v>
      </c>
      <c r="AW26" s="81">
        <v>41509</v>
      </c>
      <c r="AX26" s="81">
        <v>42063</v>
      </c>
      <c r="AY26" s="81">
        <v>42202</v>
      </c>
      <c r="AZ26" s="81">
        <v>43989</v>
      </c>
      <c r="BA26" s="81">
        <v>47603</v>
      </c>
      <c r="BB26" s="81">
        <v>41255</v>
      </c>
      <c r="BC26" s="81">
        <v>46832</v>
      </c>
      <c r="BD26" s="81">
        <v>50181</v>
      </c>
      <c r="BE26" s="81">
        <v>40255</v>
      </c>
      <c r="BF26" s="81">
        <v>45760</v>
      </c>
      <c r="BG26" s="81">
        <v>41186</v>
      </c>
      <c r="BH26" s="81">
        <v>42992</v>
      </c>
      <c r="BI26" s="81">
        <v>45392</v>
      </c>
      <c r="BJ26" s="81">
        <v>44510</v>
      </c>
      <c r="BK26" s="81">
        <v>43649</v>
      </c>
      <c r="BL26" s="81">
        <v>41475</v>
      </c>
      <c r="BM26" s="81">
        <v>44125</v>
      </c>
      <c r="BN26" s="81">
        <v>47375</v>
      </c>
      <c r="BO26" s="81">
        <v>41337</v>
      </c>
      <c r="BP26" s="81">
        <v>43441</v>
      </c>
      <c r="BQ26" s="81">
        <v>42300</v>
      </c>
      <c r="BR26" s="81">
        <v>40255</v>
      </c>
      <c r="BS26" s="81">
        <v>41771</v>
      </c>
      <c r="BT26" s="81">
        <v>40416</v>
      </c>
      <c r="BU26" s="81">
        <v>51005</v>
      </c>
      <c r="BV26" s="81">
        <v>40812</v>
      </c>
      <c r="BW26" s="81">
        <v>45470</v>
      </c>
      <c r="BX26" s="81">
        <v>41989</v>
      </c>
      <c r="BY26" s="81">
        <v>40255</v>
      </c>
      <c r="BZ26" s="81">
        <v>43585</v>
      </c>
      <c r="CA26" s="81">
        <v>45365</v>
      </c>
      <c r="CB26" s="81">
        <v>45830</v>
      </c>
      <c r="CC26" s="81">
        <v>49609</v>
      </c>
      <c r="CD26" s="81">
        <v>44122</v>
      </c>
      <c r="CE26" s="81">
        <v>49519</v>
      </c>
      <c r="CF26" s="81">
        <v>44632</v>
      </c>
      <c r="CG26" s="81">
        <v>40998</v>
      </c>
      <c r="CH26" s="81">
        <v>42136</v>
      </c>
      <c r="CI26" s="81">
        <v>45501</v>
      </c>
      <c r="CJ26" s="81">
        <v>42760</v>
      </c>
      <c r="CK26" s="81">
        <v>42545</v>
      </c>
      <c r="CL26" s="81">
        <v>46172</v>
      </c>
      <c r="CM26" s="81">
        <v>47419</v>
      </c>
      <c r="CN26" s="81">
        <v>46095</v>
      </c>
      <c r="CO26" s="81">
        <v>46094</v>
      </c>
      <c r="CP26" s="81">
        <v>45625</v>
      </c>
      <c r="CQ26" s="81">
        <v>52967</v>
      </c>
      <c r="CR26" s="81">
        <v>42935</v>
      </c>
      <c r="CS26" s="81">
        <v>40694</v>
      </c>
      <c r="CT26" s="81">
        <v>44230</v>
      </c>
      <c r="CU26" s="81">
        <v>42460</v>
      </c>
      <c r="CV26" s="81">
        <v>40255</v>
      </c>
      <c r="CW26" s="81">
        <v>40507</v>
      </c>
      <c r="CX26" s="81">
        <v>40253</v>
      </c>
      <c r="CY26" s="81">
        <v>44260</v>
      </c>
      <c r="CZ26" s="81">
        <v>45335</v>
      </c>
      <c r="DA26" s="81">
        <v>44044</v>
      </c>
      <c r="DB26" s="81">
        <v>44900</v>
      </c>
      <c r="DC26" s="81">
        <v>46862</v>
      </c>
      <c r="DD26" s="81">
        <v>45852</v>
      </c>
      <c r="DE26" s="81">
        <v>48761</v>
      </c>
      <c r="DF26" s="81">
        <v>50986</v>
      </c>
      <c r="DG26" s="81">
        <v>40307</v>
      </c>
      <c r="DH26" s="81">
        <v>40255</v>
      </c>
      <c r="DI26" s="81">
        <v>43816</v>
      </c>
      <c r="DJ26" s="81">
        <v>46265</v>
      </c>
      <c r="DK26" s="81">
        <v>59160</v>
      </c>
      <c r="DL26" s="81">
        <v>59517</v>
      </c>
      <c r="DM26" s="81">
        <v>41920</v>
      </c>
      <c r="DN26" s="81">
        <v>44207</v>
      </c>
      <c r="DO26" s="81">
        <v>43405</v>
      </c>
      <c r="DP26" s="81">
        <v>52398</v>
      </c>
      <c r="DQ26" s="81">
        <v>52284</v>
      </c>
      <c r="DR26" s="81">
        <v>49330</v>
      </c>
      <c r="DS26" s="81">
        <v>47960</v>
      </c>
      <c r="DT26" s="81">
        <v>40255</v>
      </c>
      <c r="DU26" s="81">
        <v>41696</v>
      </c>
      <c r="DV26" s="81">
        <v>42737</v>
      </c>
      <c r="DW26" s="81">
        <v>40255</v>
      </c>
      <c r="DX26" s="81">
        <v>43944</v>
      </c>
      <c r="DY26" s="81">
        <v>43235</v>
      </c>
      <c r="DZ26" s="81">
        <v>55865</v>
      </c>
      <c r="EA26" s="81">
        <v>40355</v>
      </c>
      <c r="EB26" s="81">
        <v>43053</v>
      </c>
      <c r="EC26" s="81">
        <v>43755</v>
      </c>
      <c r="ED26" s="81">
        <v>59950</v>
      </c>
      <c r="EE26" s="81">
        <v>55555</v>
      </c>
      <c r="EF26" s="81">
        <v>47924</v>
      </c>
      <c r="EG26" s="81">
        <v>50811</v>
      </c>
    </row>
    <row r="27" spans="1:137" x14ac:dyDescent="0.25">
      <c r="A27" s="77">
        <v>22</v>
      </c>
      <c r="B27" s="81">
        <v>44283</v>
      </c>
      <c r="C27" s="81">
        <v>49857</v>
      </c>
      <c r="D27" s="81">
        <v>56067</v>
      </c>
      <c r="E27" s="81">
        <v>44998</v>
      </c>
      <c r="F27" s="81">
        <v>42330</v>
      </c>
      <c r="G27" s="81">
        <v>40255</v>
      </c>
      <c r="H27" s="81">
        <v>50835</v>
      </c>
      <c r="I27" s="81">
        <v>46525</v>
      </c>
      <c r="J27" s="81">
        <v>48855</v>
      </c>
      <c r="K27" s="81">
        <v>50230</v>
      </c>
      <c r="L27" s="81">
        <v>49974</v>
      </c>
      <c r="M27" s="81">
        <v>41194</v>
      </c>
      <c r="N27" s="81">
        <v>43947</v>
      </c>
      <c r="O27" s="81">
        <v>40410</v>
      </c>
      <c r="P27" s="81">
        <v>40255</v>
      </c>
      <c r="Q27" s="81">
        <v>42522</v>
      </c>
      <c r="R27" s="81">
        <v>42585</v>
      </c>
      <c r="S27" s="81">
        <v>41788</v>
      </c>
      <c r="T27" s="81">
        <v>40257</v>
      </c>
      <c r="U27" s="81">
        <v>40650</v>
      </c>
      <c r="V27" s="81">
        <v>45523</v>
      </c>
      <c r="W27" s="81">
        <v>45681</v>
      </c>
      <c r="X27" s="81">
        <v>42020</v>
      </c>
      <c r="Y27" s="79">
        <v>40255</v>
      </c>
      <c r="Z27" s="81">
        <v>40255</v>
      </c>
      <c r="AA27" s="81">
        <v>42802</v>
      </c>
      <c r="AB27" s="81">
        <v>43520</v>
      </c>
      <c r="AC27" s="81">
        <v>45991</v>
      </c>
      <c r="AD27" s="81">
        <v>50174</v>
      </c>
      <c r="AE27" s="81">
        <v>49357</v>
      </c>
      <c r="AF27" s="81">
        <v>44100</v>
      </c>
      <c r="AG27" s="81">
        <v>42940</v>
      </c>
      <c r="AH27" s="81">
        <v>46873</v>
      </c>
      <c r="AI27" s="81">
        <v>40783</v>
      </c>
      <c r="AJ27" s="81">
        <v>52089</v>
      </c>
      <c r="AK27" s="81">
        <v>42505</v>
      </c>
      <c r="AL27" s="81">
        <v>43548</v>
      </c>
      <c r="AM27" s="81">
        <v>44908</v>
      </c>
      <c r="AN27" s="81">
        <v>43763</v>
      </c>
      <c r="AO27" s="81">
        <v>47257</v>
      </c>
      <c r="AP27" s="81">
        <v>40732</v>
      </c>
      <c r="AQ27" s="81">
        <v>40755</v>
      </c>
      <c r="AR27" s="81">
        <v>44463</v>
      </c>
      <c r="AS27" s="81">
        <v>42593</v>
      </c>
      <c r="AT27" s="81">
        <v>42064</v>
      </c>
      <c r="AU27" s="81">
        <v>41789</v>
      </c>
      <c r="AV27" s="81">
        <v>41030</v>
      </c>
      <c r="AW27" s="81">
        <v>41509</v>
      </c>
      <c r="AX27" s="81">
        <v>42063</v>
      </c>
      <c r="AY27" s="81">
        <v>42202</v>
      </c>
      <c r="AZ27" s="81">
        <v>44117</v>
      </c>
      <c r="BA27" s="81">
        <v>47603</v>
      </c>
      <c r="BB27" s="81">
        <v>41255</v>
      </c>
      <c r="BC27" s="81">
        <v>47332</v>
      </c>
      <c r="BD27" s="81">
        <v>50181</v>
      </c>
      <c r="BE27" s="81">
        <v>40255</v>
      </c>
      <c r="BF27" s="81">
        <v>45760</v>
      </c>
      <c r="BG27" s="81">
        <v>41186</v>
      </c>
      <c r="BH27" s="81">
        <v>42992</v>
      </c>
      <c r="BI27" s="81">
        <v>45745</v>
      </c>
      <c r="BJ27" s="81">
        <v>44510</v>
      </c>
      <c r="BK27" s="81">
        <v>43649</v>
      </c>
      <c r="BL27" s="81">
        <v>41475</v>
      </c>
      <c r="BM27" s="81">
        <v>44125</v>
      </c>
      <c r="BN27" s="81">
        <v>47375</v>
      </c>
      <c r="BO27" s="81">
        <v>41375</v>
      </c>
      <c r="BP27" s="81">
        <v>43441</v>
      </c>
      <c r="BQ27" s="81">
        <v>42300</v>
      </c>
      <c r="BR27" s="81">
        <v>40255</v>
      </c>
      <c r="BS27" s="81">
        <v>41771</v>
      </c>
      <c r="BT27" s="81">
        <v>40416</v>
      </c>
      <c r="BU27" s="81">
        <v>51005</v>
      </c>
      <c r="BV27" s="81">
        <v>40812</v>
      </c>
      <c r="BW27" s="81">
        <v>45470</v>
      </c>
      <c r="BX27" s="81">
        <v>41989</v>
      </c>
      <c r="BY27" s="81">
        <v>40255</v>
      </c>
      <c r="BZ27" s="81">
        <v>43585</v>
      </c>
      <c r="CA27" s="81">
        <v>45365</v>
      </c>
      <c r="CB27" s="81">
        <v>46412</v>
      </c>
      <c r="CC27" s="81">
        <v>49609</v>
      </c>
      <c r="CD27" s="81">
        <v>44122</v>
      </c>
      <c r="CE27" s="81">
        <v>49519</v>
      </c>
      <c r="CF27" s="81">
        <v>44632</v>
      </c>
      <c r="CG27" s="81">
        <v>40998</v>
      </c>
      <c r="CH27" s="81">
        <v>42136</v>
      </c>
      <c r="CI27" s="81">
        <v>45501</v>
      </c>
      <c r="CJ27" s="81">
        <v>42785</v>
      </c>
      <c r="CK27" s="81">
        <v>42545</v>
      </c>
      <c r="CL27" s="81">
        <v>46473</v>
      </c>
      <c r="CM27" s="81">
        <v>47419</v>
      </c>
      <c r="CN27" s="81">
        <v>46095</v>
      </c>
      <c r="CO27" s="81">
        <v>46094</v>
      </c>
      <c r="CP27" s="81">
        <v>45625</v>
      </c>
      <c r="CQ27" s="81">
        <v>52967</v>
      </c>
      <c r="CR27" s="81">
        <v>43059</v>
      </c>
      <c r="CS27" s="81">
        <v>40694</v>
      </c>
      <c r="CT27" s="81">
        <v>44230</v>
      </c>
      <c r="CU27" s="81">
        <v>42460</v>
      </c>
      <c r="CV27" s="81">
        <v>40255</v>
      </c>
      <c r="CW27" s="81">
        <v>40507</v>
      </c>
      <c r="CX27" s="81">
        <v>40253</v>
      </c>
      <c r="CY27" s="81">
        <v>44260</v>
      </c>
      <c r="CZ27" s="81">
        <v>45335</v>
      </c>
      <c r="DA27" s="81">
        <v>44044</v>
      </c>
      <c r="DB27" s="81">
        <v>45105</v>
      </c>
      <c r="DC27" s="81">
        <v>46862</v>
      </c>
      <c r="DD27" s="81">
        <v>46164</v>
      </c>
      <c r="DE27" s="81">
        <v>48994</v>
      </c>
      <c r="DF27" s="81">
        <v>50986</v>
      </c>
      <c r="DG27" s="81">
        <v>40307</v>
      </c>
      <c r="DH27" s="81">
        <v>40255</v>
      </c>
      <c r="DI27" s="81">
        <v>43816</v>
      </c>
      <c r="DJ27" s="81">
        <v>46830</v>
      </c>
      <c r="DK27" s="81">
        <v>59160</v>
      </c>
      <c r="DL27" s="81">
        <v>59517</v>
      </c>
      <c r="DM27" s="81">
        <v>42069</v>
      </c>
      <c r="DN27" s="81">
        <v>44207</v>
      </c>
      <c r="DO27" s="81">
        <v>43405</v>
      </c>
      <c r="DP27" s="81">
        <v>52768</v>
      </c>
      <c r="DQ27" s="81">
        <v>52284</v>
      </c>
      <c r="DR27" s="81">
        <v>49330</v>
      </c>
      <c r="DS27" s="81">
        <v>47960</v>
      </c>
      <c r="DT27" s="81">
        <v>40255</v>
      </c>
      <c r="DU27" s="81">
        <v>41696</v>
      </c>
      <c r="DV27" s="81">
        <v>42737</v>
      </c>
      <c r="DW27" s="81">
        <v>40255</v>
      </c>
      <c r="DX27" s="81">
        <v>43944</v>
      </c>
      <c r="DY27" s="81">
        <v>43417</v>
      </c>
      <c r="DZ27" s="81">
        <v>55865</v>
      </c>
      <c r="EA27" s="81">
        <v>40355</v>
      </c>
      <c r="EB27" s="81">
        <v>43053</v>
      </c>
      <c r="EC27" s="81">
        <v>43195</v>
      </c>
      <c r="ED27" s="81">
        <v>59950</v>
      </c>
      <c r="EE27" s="81">
        <v>57221</v>
      </c>
      <c r="EF27" s="81">
        <v>47924</v>
      </c>
      <c r="EG27" s="81">
        <v>50811</v>
      </c>
    </row>
    <row r="28" spans="1:137" x14ac:dyDescent="0.25">
      <c r="A28" s="77">
        <v>23</v>
      </c>
      <c r="B28" s="81">
        <v>44283</v>
      </c>
      <c r="C28" s="81">
        <v>49951</v>
      </c>
      <c r="D28" s="81">
        <v>56067</v>
      </c>
      <c r="E28" s="81">
        <v>45303</v>
      </c>
      <c r="F28" s="81">
        <v>42330</v>
      </c>
      <c r="G28" s="81">
        <v>40255</v>
      </c>
      <c r="H28" s="81">
        <v>50835</v>
      </c>
      <c r="I28" s="81">
        <v>46525</v>
      </c>
      <c r="J28" s="81">
        <v>48855</v>
      </c>
      <c r="K28" s="81">
        <v>50230</v>
      </c>
      <c r="L28" s="81">
        <v>49974</v>
      </c>
      <c r="M28" s="81">
        <v>41194</v>
      </c>
      <c r="N28" s="81">
        <v>43947</v>
      </c>
      <c r="O28" s="81">
        <v>40410</v>
      </c>
      <c r="P28" s="81">
        <v>40255</v>
      </c>
      <c r="Q28" s="81">
        <v>42522</v>
      </c>
      <c r="R28" s="81">
        <v>42585</v>
      </c>
      <c r="S28" s="81">
        <v>41788</v>
      </c>
      <c r="T28" s="81">
        <v>40257</v>
      </c>
      <c r="U28" s="81">
        <v>40650</v>
      </c>
      <c r="V28" s="81">
        <v>45523</v>
      </c>
      <c r="W28" s="81">
        <v>45681</v>
      </c>
      <c r="X28" s="81">
        <v>42020</v>
      </c>
      <c r="Y28" s="79">
        <v>40255</v>
      </c>
      <c r="Z28" s="81">
        <v>40255</v>
      </c>
      <c r="AA28" s="81">
        <v>42856</v>
      </c>
      <c r="AB28" s="81">
        <v>43520</v>
      </c>
      <c r="AC28" s="81">
        <v>45991</v>
      </c>
      <c r="AD28" s="81">
        <v>50174</v>
      </c>
      <c r="AE28" s="81">
        <v>50043</v>
      </c>
      <c r="AF28" s="81">
        <v>44100</v>
      </c>
      <c r="AG28" s="81">
        <v>42940</v>
      </c>
      <c r="AH28" s="81">
        <v>46873</v>
      </c>
      <c r="AI28" s="81">
        <v>40874</v>
      </c>
      <c r="AJ28" s="81">
        <v>52089</v>
      </c>
      <c r="AK28" s="81">
        <v>42505</v>
      </c>
      <c r="AL28" s="81">
        <v>43548</v>
      </c>
      <c r="AM28" s="81">
        <v>44908</v>
      </c>
      <c r="AN28" s="81">
        <v>43763</v>
      </c>
      <c r="AO28" s="81">
        <v>47257</v>
      </c>
      <c r="AP28" s="81">
        <v>40732</v>
      </c>
      <c r="AQ28" s="81">
        <v>40755</v>
      </c>
      <c r="AR28" s="81">
        <v>44463</v>
      </c>
      <c r="AS28" s="81">
        <v>42593</v>
      </c>
      <c r="AT28" s="81">
        <v>42064</v>
      </c>
      <c r="AU28" s="81">
        <v>41789</v>
      </c>
      <c r="AV28" s="81">
        <v>41030</v>
      </c>
      <c r="AW28" s="81">
        <v>41509</v>
      </c>
      <c r="AX28" s="81">
        <v>42063</v>
      </c>
      <c r="AY28" s="81">
        <v>42202</v>
      </c>
      <c r="AZ28" s="81">
        <v>44233</v>
      </c>
      <c r="BA28" s="81">
        <v>47603</v>
      </c>
      <c r="BB28" s="81">
        <v>41255</v>
      </c>
      <c r="BC28" s="81">
        <v>47332</v>
      </c>
      <c r="BD28" s="81">
        <v>50181</v>
      </c>
      <c r="BE28" s="81">
        <v>40255</v>
      </c>
      <c r="BF28" s="81">
        <v>45760</v>
      </c>
      <c r="BG28" s="81">
        <v>41186</v>
      </c>
      <c r="BH28" s="81">
        <v>42992</v>
      </c>
      <c r="BI28" s="81">
        <v>46117</v>
      </c>
      <c r="BJ28" s="81">
        <v>44510</v>
      </c>
      <c r="BK28" s="81">
        <v>43649</v>
      </c>
      <c r="BL28" s="81">
        <v>41475</v>
      </c>
      <c r="BM28" s="81">
        <v>44125</v>
      </c>
      <c r="BN28" s="81">
        <v>47375</v>
      </c>
      <c r="BO28" s="81">
        <v>41415</v>
      </c>
      <c r="BP28" s="81">
        <v>43441</v>
      </c>
      <c r="BQ28" s="81">
        <v>42300</v>
      </c>
      <c r="BR28" s="81">
        <v>40255</v>
      </c>
      <c r="BS28" s="81">
        <v>41771</v>
      </c>
      <c r="BT28" s="81">
        <v>40416</v>
      </c>
      <c r="BU28" s="81">
        <v>51005</v>
      </c>
      <c r="BV28" s="81">
        <v>40812</v>
      </c>
      <c r="BW28" s="81">
        <v>45470</v>
      </c>
      <c r="BX28" s="81">
        <v>41989</v>
      </c>
      <c r="BY28" s="81">
        <v>40255</v>
      </c>
      <c r="BZ28" s="81">
        <v>43585</v>
      </c>
      <c r="CA28" s="81">
        <v>45365</v>
      </c>
      <c r="CB28" s="81">
        <v>46995</v>
      </c>
      <c r="CC28" s="81">
        <v>49609</v>
      </c>
      <c r="CD28" s="81">
        <v>44122</v>
      </c>
      <c r="CE28" s="81">
        <v>49519</v>
      </c>
      <c r="CF28" s="81">
        <v>44632</v>
      </c>
      <c r="CG28" s="81">
        <v>40998</v>
      </c>
      <c r="CH28" s="81">
        <v>42136</v>
      </c>
      <c r="CI28" s="81">
        <v>45501</v>
      </c>
      <c r="CJ28" s="81">
        <v>42805</v>
      </c>
      <c r="CK28" s="81">
        <v>42545</v>
      </c>
      <c r="CL28" s="81">
        <v>46473</v>
      </c>
      <c r="CM28" s="81">
        <v>47419</v>
      </c>
      <c r="CN28" s="81">
        <v>46095</v>
      </c>
      <c r="CO28" s="81">
        <v>46094</v>
      </c>
      <c r="CP28" s="81">
        <v>45625</v>
      </c>
      <c r="CQ28" s="81">
        <v>52967</v>
      </c>
      <c r="CR28" s="81">
        <v>43211</v>
      </c>
      <c r="CS28" s="81">
        <v>40694</v>
      </c>
      <c r="CT28" s="81">
        <v>44230</v>
      </c>
      <c r="CU28" s="81">
        <v>42460</v>
      </c>
      <c r="CV28" s="81">
        <v>40255</v>
      </c>
      <c r="CW28" s="81">
        <v>40507</v>
      </c>
      <c r="CX28" s="81">
        <v>40253</v>
      </c>
      <c r="CY28" s="81">
        <v>44260</v>
      </c>
      <c r="CZ28" s="81">
        <v>45335</v>
      </c>
      <c r="DA28" s="81">
        <v>44044</v>
      </c>
      <c r="DB28" s="81">
        <v>45310</v>
      </c>
      <c r="DC28" s="81">
        <v>46862</v>
      </c>
      <c r="DD28" s="81">
        <v>46488</v>
      </c>
      <c r="DE28" s="81">
        <v>49139</v>
      </c>
      <c r="DF28" s="81">
        <v>50986</v>
      </c>
      <c r="DG28" s="81">
        <v>40307</v>
      </c>
      <c r="DH28" s="81">
        <v>40255</v>
      </c>
      <c r="DI28" s="81">
        <v>43816</v>
      </c>
      <c r="DJ28" s="81">
        <v>47105</v>
      </c>
      <c r="DK28" s="81">
        <v>59160</v>
      </c>
      <c r="DL28" s="81">
        <v>59517</v>
      </c>
      <c r="DM28" s="81">
        <v>42488</v>
      </c>
      <c r="DN28" s="81">
        <v>44207</v>
      </c>
      <c r="DO28" s="81">
        <v>43405</v>
      </c>
      <c r="DP28" s="81">
        <v>53205</v>
      </c>
      <c r="DQ28" s="81">
        <v>52284</v>
      </c>
      <c r="DR28" s="81">
        <v>49330</v>
      </c>
      <c r="DS28" s="81">
        <v>47960</v>
      </c>
      <c r="DT28" s="81">
        <v>40255</v>
      </c>
      <c r="DU28" s="81">
        <v>41696</v>
      </c>
      <c r="DV28" s="81">
        <v>42737</v>
      </c>
      <c r="DW28" s="81">
        <v>40255</v>
      </c>
      <c r="DX28" s="81">
        <v>43944</v>
      </c>
      <c r="DY28" s="81">
        <v>43599</v>
      </c>
      <c r="DZ28" s="81">
        <v>55865</v>
      </c>
      <c r="EA28" s="81">
        <v>40355</v>
      </c>
      <c r="EB28" s="81">
        <v>43053</v>
      </c>
      <c r="EC28" s="81">
        <v>43195</v>
      </c>
      <c r="ED28" s="81">
        <v>59950</v>
      </c>
      <c r="EE28" s="81">
        <v>57580</v>
      </c>
      <c r="EF28" s="81">
        <v>47924</v>
      </c>
      <c r="EG28" s="81">
        <v>50811</v>
      </c>
    </row>
    <row r="29" spans="1:137" x14ac:dyDescent="0.25">
      <c r="A29" s="77">
        <v>24</v>
      </c>
      <c r="B29" s="81">
        <v>44283</v>
      </c>
      <c r="C29" s="81">
        <v>50049</v>
      </c>
      <c r="D29" s="81">
        <v>56067</v>
      </c>
      <c r="E29" s="81">
        <v>45629</v>
      </c>
      <c r="F29" s="81">
        <v>42330</v>
      </c>
      <c r="G29" s="81">
        <v>40255</v>
      </c>
      <c r="H29" s="81">
        <v>50835</v>
      </c>
      <c r="I29" s="81">
        <v>46525</v>
      </c>
      <c r="J29" s="81">
        <v>48855</v>
      </c>
      <c r="K29" s="81">
        <v>50230</v>
      </c>
      <c r="L29" s="81">
        <v>50445</v>
      </c>
      <c r="M29" s="81">
        <v>41194</v>
      </c>
      <c r="N29" s="81">
        <v>43947</v>
      </c>
      <c r="O29" s="81">
        <v>40410</v>
      </c>
      <c r="P29" s="81">
        <v>40255</v>
      </c>
      <c r="Q29" s="81">
        <v>42522</v>
      </c>
      <c r="R29" s="81">
        <v>42585</v>
      </c>
      <c r="S29" s="81">
        <v>41788</v>
      </c>
      <c r="T29" s="81">
        <v>40257</v>
      </c>
      <c r="U29" s="81">
        <v>40650</v>
      </c>
      <c r="V29" s="81">
        <v>45523</v>
      </c>
      <c r="W29" s="81">
        <v>45681</v>
      </c>
      <c r="X29" s="81">
        <v>42020</v>
      </c>
      <c r="Y29" s="79">
        <v>40255</v>
      </c>
      <c r="Z29" s="81">
        <v>40255</v>
      </c>
      <c r="AA29" s="81">
        <v>42912</v>
      </c>
      <c r="AB29" s="81">
        <v>43520</v>
      </c>
      <c r="AC29" s="81">
        <v>45991</v>
      </c>
      <c r="AD29" s="81">
        <v>50174</v>
      </c>
      <c r="AE29" s="81">
        <v>50728</v>
      </c>
      <c r="AF29" s="81">
        <v>44100</v>
      </c>
      <c r="AG29" s="81">
        <v>42940</v>
      </c>
      <c r="AH29" s="81">
        <v>46873</v>
      </c>
      <c r="AI29" s="81">
        <v>40982</v>
      </c>
      <c r="AJ29" s="81">
        <v>52089</v>
      </c>
      <c r="AK29" s="81">
        <v>42505</v>
      </c>
      <c r="AL29" s="81">
        <v>43548</v>
      </c>
      <c r="AM29" s="81">
        <v>44908</v>
      </c>
      <c r="AN29" s="81">
        <v>43763</v>
      </c>
      <c r="AO29" s="81">
        <v>47257</v>
      </c>
      <c r="AP29" s="81">
        <v>40732</v>
      </c>
      <c r="AQ29" s="81">
        <v>40755</v>
      </c>
      <c r="AR29" s="81">
        <v>44463</v>
      </c>
      <c r="AS29" s="81">
        <v>42593</v>
      </c>
      <c r="AT29" s="81">
        <v>42064</v>
      </c>
      <c r="AU29" s="81">
        <v>41789</v>
      </c>
      <c r="AV29" s="81">
        <v>41030</v>
      </c>
      <c r="AW29" s="81">
        <v>41509</v>
      </c>
      <c r="AX29" s="81">
        <v>42063</v>
      </c>
      <c r="AY29" s="81">
        <v>42202</v>
      </c>
      <c r="AZ29" s="81">
        <v>44357</v>
      </c>
      <c r="BA29" s="81">
        <v>47603</v>
      </c>
      <c r="BB29" s="81">
        <v>41255</v>
      </c>
      <c r="BC29" s="81">
        <v>47332</v>
      </c>
      <c r="BD29" s="81">
        <v>50181</v>
      </c>
      <c r="BE29" s="81">
        <v>40255</v>
      </c>
      <c r="BF29" s="81">
        <v>45760</v>
      </c>
      <c r="BG29" s="81">
        <v>41186</v>
      </c>
      <c r="BH29" s="81">
        <v>42992</v>
      </c>
      <c r="BI29" s="81">
        <v>46501</v>
      </c>
      <c r="BJ29" s="81">
        <v>44510</v>
      </c>
      <c r="BK29" s="81">
        <v>43649</v>
      </c>
      <c r="BL29" s="81">
        <v>41475</v>
      </c>
      <c r="BM29" s="81">
        <v>44125</v>
      </c>
      <c r="BN29" s="81">
        <v>47375</v>
      </c>
      <c r="BO29" s="81">
        <v>41456</v>
      </c>
      <c r="BP29" s="81">
        <v>43441</v>
      </c>
      <c r="BQ29" s="81">
        <v>42300</v>
      </c>
      <c r="BR29" s="81">
        <v>40255</v>
      </c>
      <c r="BS29" s="81">
        <v>41771</v>
      </c>
      <c r="BT29" s="81">
        <v>40416</v>
      </c>
      <c r="BU29" s="81">
        <v>51005</v>
      </c>
      <c r="BV29" s="81">
        <v>40812</v>
      </c>
      <c r="BW29" s="81">
        <v>45470</v>
      </c>
      <c r="BX29" s="81">
        <v>41989</v>
      </c>
      <c r="BY29" s="81">
        <v>40255</v>
      </c>
      <c r="BZ29" s="81">
        <v>43585</v>
      </c>
      <c r="CA29" s="81">
        <v>45365</v>
      </c>
      <c r="CB29" s="81">
        <v>47577</v>
      </c>
      <c r="CC29" s="81">
        <v>49609</v>
      </c>
      <c r="CD29" s="81">
        <v>44122</v>
      </c>
      <c r="CE29" s="81">
        <v>49519</v>
      </c>
      <c r="CF29" s="81">
        <v>44632</v>
      </c>
      <c r="CG29" s="81">
        <v>40998</v>
      </c>
      <c r="CH29" s="81">
        <v>42136</v>
      </c>
      <c r="CI29" s="81">
        <v>45501</v>
      </c>
      <c r="CJ29" s="81">
        <v>42835</v>
      </c>
      <c r="CK29" s="81">
        <v>42545</v>
      </c>
      <c r="CL29" s="81">
        <v>46473</v>
      </c>
      <c r="CM29" s="81">
        <v>47419</v>
      </c>
      <c r="CN29" s="81">
        <v>46095</v>
      </c>
      <c r="CO29" s="81">
        <v>46094</v>
      </c>
      <c r="CP29" s="81">
        <v>45625</v>
      </c>
      <c r="CQ29" s="81">
        <v>52967</v>
      </c>
      <c r="CR29" s="81">
        <v>43362</v>
      </c>
      <c r="CS29" s="81">
        <v>40694</v>
      </c>
      <c r="CT29" s="81">
        <v>44230</v>
      </c>
      <c r="CU29" s="81">
        <v>42460</v>
      </c>
      <c r="CV29" s="81">
        <v>40255</v>
      </c>
      <c r="CW29" s="81">
        <v>40507</v>
      </c>
      <c r="CX29" s="81">
        <v>40253</v>
      </c>
      <c r="CY29" s="81">
        <v>44260</v>
      </c>
      <c r="CZ29" s="81">
        <v>45335</v>
      </c>
      <c r="DA29" s="81">
        <v>44044</v>
      </c>
      <c r="DB29" s="81">
        <v>45530</v>
      </c>
      <c r="DC29" s="81">
        <v>46862</v>
      </c>
      <c r="DD29" s="81">
        <v>46800</v>
      </c>
      <c r="DE29" s="81">
        <v>49371</v>
      </c>
      <c r="DF29" s="81">
        <v>50986</v>
      </c>
      <c r="DG29" s="81">
        <v>40307</v>
      </c>
      <c r="DH29" s="81">
        <v>40255</v>
      </c>
      <c r="DI29" s="81">
        <v>43816</v>
      </c>
      <c r="DJ29" s="81">
        <v>47390</v>
      </c>
      <c r="DK29" s="81">
        <v>59160</v>
      </c>
      <c r="DL29" s="81">
        <v>59517</v>
      </c>
      <c r="DM29" s="81">
        <v>42746</v>
      </c>
      <c r="DN29" s="81">
        <v>44207</v>
      </c>
      <c r="DO29" s="81">
        <v>43571</v>
      </c>
      <c r="DP29" s="81">
        <v>53580</v>
      </c>
      <c r="DQ29" s="81">
        <v>52284</v>
      </c>
      <c r="DR29" s="81">
        <v>49330</v>
      </c>
      <c r="DS29" s="81">
        <v>47960</v>
      </c>
      <c r="DT29" s="81">
        <v>40255</v>
      </c>
      <c r="DU29" s="81">
        <v>41696</v>
      </c>
      <c r="DV29" s="81">
        <v>42737</v>
      </c>
      <c r="DW29" s="81">
        <v>40255</v>
      </c>
      <c r="DX29" s="81">
        <v>43944</v>
      </c>
      <c r="DY29" s="81">
        <v>43782</v>
      </c>
      <c r="DZ29" s="81">
        <v>55865</v>
      </c>
      <c r="EA29" s="81">
        <v>40355</v>
      </c>
      <c r="EB29" s="81">
        <v>43053</v>
      </c>
      <c r="EC29" s="81">
        <v>43195</v>
      </c>
      <c r="ED29" s="81">
        <v>59950</v>
      </c>
      <c r="EE29" s="81">
        <v>57940</v>
      </c>
      <c r="EF29" s="81">
        <v>47924</v>
      </c>
      <c r="EG29" s="81">
        <v>50811</v>
      </c>
    </row>
    <row r="30" spans="1:137" x14ac:dyDescent="0.25">
      <c r="A30" s="77">
        <v>25</v>
      </c>
      <c r="B30" s="81">
        <v>44283</v>
      </c>
      <c r="C30" s="81">
        <v>50420</v>
      </c>
      <c r="D30" s="81">
        <v>56067</v>
      </c>
      <c r="E30" s="81">
        <v>45978</v>
      </c>
      <c r="F30" s="81">
        <v>42330</v>
      </c>
      <c r="G30" s="81">
        <v>40255</v>
      </c>
      <c r="H30" s="81">
        <v>50835</v>
      </c>
      <c r="I30" s="81">
        <v>47241</v>
      </c>
      <c r="J30" s="81">
        <v>52474</v>
      </c>
      <c r="K30" s="81">
        <v>50230</v>
      </c>
      <c r="L30" s="81">
        <v>51141</v>
      </c>
      <c r="M30" s="81">
        <v>41194</v>
      </c>
      <c r="N30" s="81">
        <v>43947</v>
      </c>
      <c r="O30" s="81">
        <v>40410</v>
      </c>
      <c r="P30" s="81">
        <v>40255</v>
      </c>
      <c r="Q30" s="81">
        <v>42522</v>
      </c>
      <c r="R30" s="81">
        <v>42585</v>
      </c>
      <c r="S30" s="81">
        <v>41788</v>
      </c>
      <c r="T30" s="81">
        <v>40257</v>
      </c>
      <c r="U30" s="81">
        <v>40650</v>
      </c>
      <c r="V30" s="81">
        <v>45523</v>
      </c>
      <c r="W30" s="81">
        <v>45681</v>
      </c>
      <c r="X30" s="81">
        <v>42508</v>
      </c>
      <c r="Y30" s="79">
        <v>40255</v>
      </c>
      <c r="Z30" s="81">
        <v>40255</v>
      </c>
      <c r="AA30" s="81">
        <v>42966</v>
      </c>
      <c r="AB30" s="81">
        <v>43520</v>
      </c>
      <c r="AC30" s="81">
        <v>46377</v>
      </c>
      <c r="AD30" s="81">
        <v>50704</v>
      </c>
      <c r="AE30" s="81">
        <v>51414</v>
      </c>
      <c r="AF30" s="81">
        <v>44100</v>
      </c>
      <c r="AG30" s="81">
        <v>42940</v>
      </c>
      <c r="AH30" s="81">
        <v>46873</v>
      </c>
      <c r="AI30" s="81">
        <v>41096</v>
      </c>
      <c r="AJ30" s="81">
        <v>52999</v>
      </c>
      <c r="AK30" s="81">
        <v>42505</v>
      </c>
      <c r="AL30" s="81">
        <v>43548</v>
      </c>
      <c r="AM30" s="81">
        <v>45180</v>
      </c>
      <c r="AN30" s="81">
        <v>43763</v>
      </c>
      <c r="AO30" s="81">
        <v>47257</v>
      </c>
      <c r="AP30" s="81">
        <v>40732</v>
      </c>
      <c r="AQ30" s="81">
        <v>41255</v>
      </c>
      <c r="AR30" s="81">
        <v>44463</v>
      </c>
      <c r="AS30" s="81">
        <v>43200</v>
      </c>
      <c r="AT30" s="81">
        <v>42064</v>
      </c>
      <c r="AU30" s="81">
        <v>41789</v>
      </c>
      <c r="AV30" s="81">
        <v>41030</v>
      </c>
      <c r="AW30" s="81">
        <v>42035</v>
      </c>
      <c r="AX30" s="81">
        <v>42063</v>
      </c>
      <c r="AY30" s="81">
        <v>42505</v>
      </c>
      <c r="AZ30" s="81">
        <v>44592</v>
      </c>
      <c r="BA30" s="81">
        <v>47603</v>
      </c>
      <c r="BB30" s="81">
        <v>41255</v>
      </c>
      <c r="BC30" s="81">
        <v>47332</v>
      </c>
      <c r="BD30" s="81">
        <v>51502</v>
      </c>
      <c r="BE30" s="81">
        <v>40255</v>
      </c>
      <c r="BF30" s="81">
        <v>45760</v>
      </c>
      <c r="BG30" s="81">
        <v>41186</v>
      </c>
      <c r="BH30" s="81">
        <v>42992</v>
      </c>
      <c r="BI30" s="81">
        <v>46902</v>
      </c>
      <c r="BJ30" s="81">
        <v>44510</v>
      </c>
      <c r="BK30" s="81">
        <v>43649</v>
      </c>
      <c r="BL30" s="81">
        <v>41780</v>
      </c>
      <c r="BM30" s="81">
        <v>44125</v>
      </c>
      <c r="BN30" s="81">
        <v>47375</v>
      </c>
      <c r="BO30" s="81">
        <v>41499</v>
      </c>
      <c r="BP30" s="81">
        <v>43441</v>
      </c>
      <c r="BQ30" s="81">
        <v>43102</v>
      </c>
      <c r="BR30" s="81">
        <v>40735</v>
      </c>
      <c r="BS30" s="81">
        <v>41771</v>
      </c>
      <c r="BT30" s="81">
        <v>40416</v>
      </c>
      <c r="BU30" s="81">
        <v>51005</v>
      </c>
      <c r="BV30" s="81">
        <v>40812</v>
      </c>
      <c r="BW30" s="81">
        <v>45470</v>
      </c>
      <c r="BX30" s="81">
        <v>41989</v>
      </c>
      <c r="BY30" s="81">
        <v>40255</v>
      </c>
      <c r="BZ30" s="81">
        <v>43585</v>
      </c>
      <c r="CA30" s="81">
        <v>45570</v>
      </c>
      <c r="CB30" s="81">
        <v>48160</v>
      </c>
      <c r="CC30" s="81">
        <v>49609</v>
      </c>
      <c r="CD30" s="81">
        <v>44122</v>
      </c>
      <c r="CE30" s="81">
        <v>49519</v>
      </c>
      <c r="CF30" s="81">
        <v>44632</v>
      </c>
      <c r="CG30" s="81">
        <v>40998</v>
      </c>
      <c r="CH30" s="81">
        <v>42136</v>
      </c>
      <c r="CI30" s="81">
        <v>45501</v>
      </c>
      <c r="CJ30" s="81">
        <v>42990</v>
      </c>
      <c r="CK30" s="81">
        <v>42755</v>
      </c>
      <c r="CL30" s="81">
        <v>46473</v>
      </c>
      <c r="CM30" s="81">
        <v>47419</v>
      </c>
      <c r="CN30" s="81">
        <v>46095</v>
      </c>
      <c r="CO30" s="81">
        <v>46094</v>
      </c>
      <c r="CP30" s="81">
        <v>45625</v>
      </c>
      <c r="CQ30" s="81">
        <v>52967</v>
      </c>
      <c r="CR30" s="81">
        <v>43514</v>
      </c>
      <c r="CS30" s="81">
        <v>40694</v>
      </c>
      <c r="CT30" s="81">
        <v>44230</v>
      </c>
      <c r="CU30" s="81">
        <v>42460</v>
      </c>
      <c r="CV30" s="81">
        <v>40255</v>
      </c>
      <c r="CW30" s="81">
        <v>40557</v>
      </c>
      <c r="CX30" s="81">
        <v>40253</v>
      </c>
      <c r="CY30" s="81">
        <v>44260</v>
      </c>
      <c r="CZ30" s="81">
        <v>45335</v>
      </c>
      <c r="DA30" s="81">
        <v>44044</v>
      </c>
      <c r="DB30" s="81">
        <v>45740</v>
      </c>
      <c r="DC30" s="81">
        <v>46862</v>
      </c>
      <c r="DD30" s="81">
        <v>47112</v>
      </c>
      <c r="DE30" s="81">
        <v>49806</v>
      </c>
      <c r="DF30" s="81">
        <v>51886</v>
      </c>
      <c r="DG30" s="81">
        <v>40307</v>
      </c>
      <c r="DH30" s="81">
        <v>40255</v>
      </c>
      <c r="DI30" s="81">
        <v>43816</v>
      </c>
      <c r="DJ30" s="81">
        <v>47675</v>
      </c>
      <c r="DK30" s="81">
        <v>59160</v>
      </c>
      <c r="DL30" s="81">
        <v>59517</v>
      </c>
      <c r="DM30" s="81">
        <v>43004</v>
      </c>
      <c r="DN30" s="81">
        <v>44207</v>
      </c>
      <c r="DO30" s="81">
        <v>43918</v>
      </c>
      <c r="DP30" s="81">
        <v>54257</v>
      </c>
      <c r="DQ30" s="81">
        <v>52284</v>
      </c>
      <c r="DR30" s="81">
        <v>49330</v>
      </c>
      <c r="DS30" s="81">
        <v>47960</v>
      </c>
      <c r="DT30" s="81">
        <v>40255</v>
      </c>
      <c r="DU30" s="81">
        <v>41950</v>
      </c>
      <c r="DV30" s="81">
        <v>42737</v>
      </c>
      <c r="DW30" s="81">
        <v>40255</v>
      </c>
      <c r="DX30" s="81">
        <v>44227</v>
      </c>
      <c r="DY30" s="81">
        <v>43965</v>
      </c>
      <c r="DZ30" s="81">
        <v>56479</v>
      </c>
      <c r="EA30" s="81">
        <v>40355</v>
      </c>
      <c r="EB30" s="81">
        <v>43277</v>
      </c>
      <c r="EC30" s="81">
        <v>43195</v>
      </c>
      <c r="ED30" s="81">
        <v>59950</v>
      </c>
      <c r="EE30" s="81">
        <v>58302</v>
      </c>
      <c r="EF30" s="81">
        <v>47924</v>
      </c>
      <c r="EG30" s="81">
        <v>50811</v>
      </c>
    </row>
    <row r="31" spans="1:137" x14ac:dyDescent="0.25">
      <c r="A31" s="77">
        <v>26</v>
      </c>
      <c r="B31" s="81">
        <v>45426</v>
      </c>
      <c r="C31" s="81">
        <v>50915</v>
      </c>
      <c r="D31" s="81">
        <v>56067</v>
      </c>
      <c r="E31" s="81">
        <v>46351</v>
      </c>
      <c r="F31" s="81">
        <v>42330</v>
      </c>
      <c r="G31" s="81">
        <v>40255</v>
      </c>
      <c r="H31" s="81">
        <v>50835</v>
      </c>
      <c r="I31" s="81">
        <v>47241</v>
      </c>
      <c r="J31" s="81">
        <v>52474</v>
      </c>
      <c r="K31" s="81">
        <v>50685</v>
      </c>
      <c r="L31" s="81">
        <v>51141</v>
      </c>
      <c r="M31" s="81">
        <v>41194</v>
      </c>
      <c r="N31" s="81">
        <v>43947</v>
      </c>
      <c r="O31" s="81">
        <v>40410</v>
      </c>
      <c r="P31" s="81">
        <v>40255</v>
      </c>
      <c r="Q31" s="81">
        <v>42522</v>
      </c>
      <c r="R31" s="81">
        <v>42585</v>
      </c>
      <c r="S31" s="81">
        <v>41795</v>
      </c>
      <c r="T31" s="81">
        <v>40257</v>
      </c>
      <c r="U31" s="81">
        <v>40650</v>
      </c>
      <c r="V31" s="81">
        <v>45523</v>
      </c>
      <c r="W31" s="81">
        <v>45681</v>
      </c>
      <c r="X31" s="81">
        <v>42508</v>
      </c>
      <c r="Y31" s="79">
        <v>40255</v>
      </c>
      <c r="Z31" s="81">
        <v>40255</v>
      </c>
      <c r="AA31" s="81">
        <v>43022</v>
      </c>
      <c r="AB31" s="81">
        <v>43520</v>
      </c>
      <c r="AC31" s="81">
        <v>46377</v>
      </c>
      <c r="AD31" s="81">
        <v>50704</v>
      </c>
      <c r="AE31" s="81">
        <v>51414</v>
      </c>
      <c r="AF31" s="81">
        <v>44100</v>
      </c>
      <c r="AG31" s="81">
        <v>42940</v>
      </c>
      <c r="AH31" s="81">
        <v>46873</v>
      </c>
      <c r="AI31" s="81">
        <v>41096</v>
      </c>
      <c r="AJ31" s="81">
        <v>52999</v>
      </c>
      <c r="AK31" s="81">
        <v>42505</v>
      </c>
      <c r="AL31" s="81">
        <v>43650</v>
      </c>
      <c r="AM31" s="81">
        <v>45180</v>
      </c>
      <c r="AN31" s="81">
        <v>43763</v>
      </c>
      <c r="AO31" s="81">
        <v>47257</v>
      </c>
      <c r="AP31" s="81">
        <v>40732</v>
      </c>
      <c r="AQ31" s="81">
        <v>41255</v>
      </c>
      <c r="AR31" s="81">
        <v>44463</v>
      </c>
      <c r="AS31" s="81">
        <v>43200</v>
      </c>
      <c r="AT31" s="81">
        <v>42064</v>
      </c>
      <c r="AU31" s="81">
        <v>41789</v>
      </c>
      <c r="AV31" s="81">
        <v>41030</v>
      </c>
      <c r="AW31" s="81">
        <v>42035</v>
      </c>
      <c r="AX31" s="81">
        <v>42063</v>
      </c>
      <c r="AY31" s="81">
        <v>42505</v>
      </c>
      <c r="AZ31" s="81">
        <v>44856</v>
      </c>
      <c r="BA31" s="81">
        <v>47603</v>
      </c>
      <c r="BB31" s="81">
        <v>41255</v>
      </c>
      <c r="BC31" s="81">
        <v>47332</v>
      </c>
      <c r="BD31" s="81">
        <v>51502</v>
      </c>
      <c r="BE31" s="81">
        <v>40255</v>
      </c>
      <c r="BF31" s="81">
        <v>45760</v>
      </c>
      <c r="BG31" s="81">
        <v>41186</v>
      </c>
      <c r="BH31" s="81">
        <v>42992</v>
      </c>
      <c r="BI31" s="81">
        <v>47317</v>
      </c>
      <c r="BJ31" s="81">
        <v>44510</v>
      </c>
      <c r="BK31" s="81">
        <v>43649</v>
      </c>
      <c r="BL31" s="81">
        <v>41780</v>
      </c>
      <c r="BM31" s="81">
        <v>44125</v>
      </c>
      <c r="BN31" s="81">
        <v>47375</v>
      </c>
      <c r="BO31" s="81">
        <v>41541</v>
      </c>
      <c r="BP31" s="81">
        <v>43441</v>
      </c>
      <c r="BQ31" s="81">
        <v>43102</v>
      </c>
      <c r="BR31" s="81">
        <v>40735</v>
      </c>
      <c r="BS31" s="81">
        <v>41771</v>
      </c>
      <c r="BT31" s="81">
        <v>40416</v>
      </c>
      <c r="BU31" s="81">
        <v>51005</v>
      </c>
      <c r="BV31" s="81">
        <v>40812</v>
      </c>
      <c r="BW31" s="81">
        <v>45470</v>
      </c>
      <c r="BX31" s="81">
        <v>41989</v>
      </c>
      <c r="BY31" s="81">
        <v>40255</v>
      </c>
      <c r="BZ31" s="81">
        <v>43585</v>
      </c>
      <c r="CA31" s="81">
        <v>45570</v>
      </c>
      <c r="CB31" s="81">
        <v>49224</v>
      </c>
      <c r="CC31" s="81">
        <v>49609</v>
      </c>
      <c r="CD31" s="81">
        <v>44122</v>
      </c>
      <c r="CE31" s="81">
        <v>49519</v>
      </c>
      <c r="CF31" s="81">
        <v>44632</v>
      </c>
      <c r="CG31" s="81">
        <v>40998</v>
      </c>
      <c r="CH31" s="81">
        <v>42136</v>
      </c>
      <c r="CI31" s="81">
        <v>45501</v>
      </c>
      <c r="CJ31" s="81">
        <v>43025</v>
      </c>
      <c r="CK31" s="81">
        <v>42755</v>
      </c>
      <c r="CL31" s="81">
        <v>46473</v>
      </c>
      <c r="CM31" s="81">
        <v>47419</v>
      </c>
      <c r="CN31" s="81">
        <v>46095</v>
      </c>
      <c r="CO31" s="81">
        <v>46094</v>
      </c>
      <c r="CP31" s="81">
        <v>45625</v>
      </c>
      <c r="CQ31" s="81">
        <v>52967</v>
      </c>
      <c r="CR31" s="81">
        <v>43664</v>
      </c>
      <c r="CS31" s="81">
        <v>40694</v>
      </c>
      <c r="CT31" s="81">
        <v>44230</v>
      </c>
      <c r="CU31" s="81">
        <v>42460</v>
      </c>
      <c r="CV31" s="81">
        <v>40255</v>
      </c>
      <c r="CW31" s="81">
        <v>40557</v>
      </c>
      <c r="CX31" s="81">
        <v>40253</v>
      </c>
      <c r="CY31" s="81">
        <v>44260</v>
      </c>
      <c r="CZ31" s="81">
        <v>45335</v>
      </c>
      <c r="DA31" s="81">
        <v>44044</v>
      </c>
      <c r="DB31" s="81">
        <v>45965</v>
      </c>
      <c r="DC31" s="81">
        <v>46862</v>
      </c>
      <c r="DD31" s="81">
        <v>47412</v>
      </c>
      <c r="DE31" s="81">
        <v>49806</v>
      </c>
      <c r="DF31" s="81">
        <v>51886</v>
      </c>
      <c r="DG31" s="81">
        <v>40307</v>
      </c>
      <c r="DH31" s="81">
        <v>40255</v>
      </c>
      <c r="DI31" s="81">
        <v>44016</v>
      </c>
      <c r="DJ31" s="81">
        <v>47955</v>
      </c>
      <c r="DK31" s="81">
        <v>59160</v>
      </c>
      <c r="DL31" s="81">
        <v>59517</v>
      </c>
      <c r="DM31" s="81">
        <v>43004</v>
      </c>
      <c r="DN31" s="81">
        <v>44207</v>
      </c>
      <c r="DO31" s="81">
        <v>43918</v>
      </c>
      <c r="DP31" s="81">
        <v>54773</v>
      </c>
      <c r="DQ31" s="81">
        <v>52744</v>
      </c>
      <c r="DR31" s="81">
        <v>49330</v>
      </c>
      <c r="DS31" s="81">
        <v>47960</v>
      </c>
      <c r="DT31" s="81">
        <v>40255</v>
      </c>
      <c r="DU31" s="81">
        <v>41950</v>
      </c>
      <c r="DV31" s="81">
        <v>42737</v>
      </c>
      <c r="DW31" s="81">
        <v>40255</v>
      </c>
      <c r="DX31" s="81">
        <v>44727</v>
      </c>
      <c r="DY31" s="81">
        <v>43965</v>
      </c>
      <c r="DZ31" s="81">
        <v>56479</v>
      </c>
      <c r="EA31" s="81">
        <v>40355</v>
      </c>
      <c r="EB31" s="81">
        <v>43277</v>
      </c>
      <c r="EC31" s="81">
        <v>43195</v>
      </c>
      <c r="ED31" s="81">
        <v>59950</v>
      </c>
      <c r="EE31" s="81">
        <v>59760</v>
      </c>
      <c r="EF31" s="81">
        <v>47924</v>
      </c>
      <c r="EG31" s="81">
        <v>50811</v>
      </c>
    </row>
    <row r="32" spans="1:137" x14ac:dyDescent="0.25">
      <c r="A32" s="77">
        <v>27</v>
      </c>
      <c r="B32" s="81">
        <v>45426</v>
      </c>
      <c r="C32" s="81">
        <v>50915</v>
      </c>
      <c r="D32" s="81">
        <v>56067</v>
      </c>
      <c r="E32" s="81">
        <v>46750</v>
      </c>
      <c r="F32" s="81">
        <v>42330</v>
      </c>
      <c r="G32" s="81">
        <v>40255</v>
      </c>
      <c r="H32" s="81">
        <v>50835</v>
      </c>
      <c r="I32" s="81">
        <v>47241</v>
      </c>
      <c r="J32" s="81">
        <v>52474</v>
      </c>
      <c r="K32" s="81">
        <v>50685</v>
      </c>
      <c r="L32" s="81">
        <v>51141</v>
      </c>
      <c r="M32" s="81">
        <v>41194</v>
      </c>
      <c r="N32" s="81">
        <v>43947</v>
      </c>
      <c r="O32" s="81">
        <v>40410</v>
      </c>
      <c r="P32" s="81">
        <v>40255</v>
      </c>
      <c r="Q32" s="81">
        <v>42522</v>
      </c>
      <c r="R32" s="81">
        <v>42585</v>
      </c>
      <c r="S32" s="81">
        <v>41795</v>
      </c>
      <c r="T32" s="81">
        <v>40257</v>
      </c>
      <c r="U32" s="81">
        <v>40650</v>
      </c>
      <c r="V32" s="81">
        <v>45523</v>
      </c>
      <c r="W32" s="81">
        <v>45681</v>
      </c>
      <c r="X32" s="81">
        <v>42508</v>
      </c>
      <c r="Y32" s="79">
        <v>40255</v>
      </c>
      <c r="Z32" s="81">
        <v>40255</v>
      </c>
      <c r="AA32" s="81">
        <v>43076</v>
      </c>
      <c r="AB32" s="81">
        <v>43520</v>
      </c>
      <c r="AC32" s="81">
        <v>46377</v>
      </c>
      <c r="AD32" s="81">
        <v>50704</v>
      </c>
      <c r="AE32" s="81">
        <v>51414</v>
      </c>
      <c r="AF32" s="81">
        <v>44100</v>
      </c>
      <c r="AG32" s="81">
        <v>42940</v>
      </c>
      <c r="AH32" s="81">
        <v>46873</v>
      </c>
      <c r="AI32" s="81">
        <v>41096</v>
      </c>
      <c r="AJ32" s="81">
        <v>52999</v>
      </c>
      <c r="AK32" s="81">
        <v>42505</v>
      </c>
      <c r="AL32" s="81">
        <v>43650</v>
      </c>
      <c r="AM32" s="81">
        <v>45180</v>
      </c>
      <c r="AN32" s="81">
        <v>43763</v>
      </c>
      <c r="AO32" s="81">
        <v>47257</v>
      </c>
      <c r="AP32" s="81">
        <v>40732</v>
      </c>
      <c r="AQ32" s="81">
        <v>41255</v>
      </c>
      <c r="AR32" s="81">
        <v>44463</v>
      </c>
      <c r="AS32" s="81">
        <v>43200</v>
      </c>
      <c r="AT32" s="81">
        <v>42064</v>
      </c>
      <c r="AU32" s="81">
        <v>41789</v>
      </c>
      <c r="AV32" s="81">
        <v>41030</v>
      </c>
      <c r="AW32" s="81">
        <v>42035</v>
      </c>
      <c r="AX32" s="81">
        <v>42063</v>
      </c>
      <c r="AY32" s="81">
        <v>42505</v>
      </c>
      <c r="AZ32" s="81">
        <v>44856</v>
      </c>
      <c r="BA32" s="81">
        <v>47603</v>
      </c>
      <c r="BB32" s="81">
        <v>41255</v>
      </c>
      <c r="BC32" s="81">
        <v>47332</v>
      </c>
      <c r="BD32" s="81">
        <v>51502</v>
      </c>
      <c r="BE32" s="81">
        <v>40255</v>
      </c>
      <c r="BF32" s="81">
        <v>45760</v>
      </c>
      <c r="BG32" s="81">
        <v>41186</v>
      </c>
      <c r="BH32" s="81">
        <v>42992</v>
      </c>
      <c r="BI32" s="81">
        <v>47749</v>
      </c>
      <c r="BJ32" s="81">
        <v>44510</v>
      </c>
      <c r="BK32" s="81">
        <v>43649</v>
      </c>
      <c r="BL32" s="81">
        <v>41780</v>
      </c>
      <c r="BM32" s="81">
        <v>44125</v>
      </c>
      <c r="BN32" s="81">
        <v>47375</v>
      </c>
      <c r="BO32" s="81">
        <v>41585</v>
      </c>
      <c r="BP32" s="81">
        <v>43441</v>
      </c>
      <c r="BQ32" s="81">
        <v>43102</v>
      </c>
      <c r="BR32" s="81">
        <v>40735</v>
      </c>
      <c r="BS32" s="81">
        <v>41771</v>
      </c>
      <c r="BT32" s="81">
        <v>40416</v>
      </c>
      <c r="BU32" s="81">
        <v>51005</v>
      </c>
      <c r="BV32" s="81">
        <v>40812</v>
      </c>
      <c r="BW32" s="81">
        <v>45470</v>
      </c>
      <c r="BX32" s="81">
        <v>41989</v>
      </c>
      <c r="BY32" s="81">
        <v>40255</v>
      </c>
      <c r="BZ32" s="81">
        <v>43585</v>
      </c>
      <c r="CA32" s="81">
        <v>45570</v>
      </c>
      <c r="CB32" s="81">
        <v>49224</v>
      </c>
      <c r="CC32" s="81">
        <v>49609</v>
      </c>
      <c r="CD32" s="81">
        <v>44122</v>
      </c>
      <c r="CE32" s="81">
        <v>49519</v>
      </c>
      <c r="CF32" s="81">
        <v>44632</v>
      </c>
      <c r="CG32" s="81">
        <v>40998</v>
      </c>
      <c r="CH32" s="81">
        <v>42136</v>
      </c>
      <c r="CI32" s="81">
        <v>45501</v>
      </c>
      <c r="CJ32" s="81">
        <v>43045</v>
      </c>
      <c r="CK32" s="81">
        <v>42755</v>
      </c>
      <c r="CL32" s="81">
        <v>46473</v>
      </c>
      <c r="CM32" s="81">
        <v>47419</v>
      </c>
      <c r="CN32" s="81">
        <v>46095</v>
      </c>
      <c r="CO32" s="81">
        <v>46094</v>
      </c>
      <c r="CP32" s="81">
        <v>45625</v>
      </c>
      <c r="CQ32" s="81">
        <v>52967</v>
      </c>
      <c r="CR32" s="81">
        <v>43815</v>
      </c>
      <c r="CS32" s="81">
        <v>40694</v>
      </c>
      <c r="CT32" s="81">
        <v>44230</v>
      </c>
      <c r="CU32" s="81">
        <v>42460</v>
      </c>
      <c r="CV32" s="81">
        <v>40255</v>
      </c>
      <c r="CW32" s="81">
        <v>40557</v>
      </c>
      <c r="CX32" s="81">
        <v>40253</v>
      </c>
      <c r="CY32" s="81">
        <v>44260</v>
      </c>
      <c r="CZ32" s="81">
        <v>45335</v>
      </c>
      <c r="DA32" s="81">
        <v>44044</v>
      </c>
      <c r="DB32" s="81">
        <v>46195</v>
      </c>
      <c r="DC32" s="81">
        <v>46862</v>
      </c>
      <c r="DD32" s="81">
        <v>47748</v>
      </c>
      <c r="DE32" s="81">
        <v>49806</v>
      </c>
      <c r="DF32" s="81">
        <v>51886</v>
      </c>
      <c r="DG32" s="81">
        <v>40307</v>
      </c>
      <c r="DH32" s="81">
        <v>40255</v>
      </c>
      <c r="DI32" s="81">
        <v>44016</v>
      </c>
      <c r="DJ32" s="81">
        <v>48520</v>
      </c>
      <c r="DK32" s="81">
        <v>59160</v>
      </c>
      <c r="DL32" s="81">
        <v>59517</v>
      </c>
      <c r="DM32" s="81">
        <v>43004</v>
      </c>
      <c r="DN32" s="81">
        <v>44207</v>
      </c>
      <c r="DO32" s="81">
        <v>43918</v>
      </c>
      <c r="DP32" s="81">
        <v>55319</v>
      </c>
      <c r="DQ32" s="81">
        <v>52744</v>
      </c>
      <c r="DR32" s="81">
        <v>49330</v>
      </c>
      <c r="DS32" s="81">
        <v>47960</v>
      </c>
      <c r="DT32" s="81">
        <v>40255</v>
      </c>
      <c r="DU32" s="81">
        <v>41950</v>
      </c>
      <c r="DV32" s="81">
        <v>42737</v>
      </c>
      <c r="DW32" s="81">
        <v>40255</v>
      </c>
      <c r="DX32" s="81">
        <v>44727</v>
      </c>
      <c r="DY32" s="81">
        <v>43965</v>
      </c>
      <c r="DZ32" s="81">
        <v>56479</v>
      </c>
      <c r="EA32" s="81">
        <v>40355</v>
      </c>
      <c r="EB32" s="81">
        <v>43277</v>
      </c>
      <c r="EC32" s="81">
        <v>43195</v>
      </c>
      <c r="ED32" s="81">
        <v>59950</v>
      </c>
      <c r="EE32" s="81">
        <v>59760</v>
      </c>
      <c r="EF32" s="81">
        <v>47924</v>
      </c>
      <c r="EG32" s="81">
        <v>50811</v>
      </c>
    </row>
    <row r="33" spans="1:137" x14ac:dyDescent="0.25">
      <c r="A33" s="77">
        <v>28</v>
      </c>
      <c r="B33" s="81">
        <v>45426</v>
      </c>
      <c r="C33" s="81">
        <v>50915</v>
      </c>
      <c r="D33" s="81">
        <v>56067</v>
      </c>
      <c r="E33" s="81">
        <v>47177</v>
      </c>
      <c r="F33" s="81">
        <v>42330</v>
      </c>
      <c r="G33" s="81">
        <v>40255</v>
      </c>
      <c r="H33" s="81">
        <v>50835</v>
      </c>
      <c r="I33" s="81">
        <v>47241</v>
      </c>
      <c r="J33" s="81">
        <v>52474</v>
      </c>
      <c r="K33" s="81">
        <v>50685</v>
      </c>
      <c r="L33" s="81">
        <v>51141</v>
      </c>
      <c r="M33" s="81">
        <v>41194</v>
      </c>
      <c r="N33" s="81">
        <v>43947</v>
      </c>
      <c r="O33" s="81">
        <v>40410</v>
      </c>
      <c r="P33" s="81">
        <v>40255</v>
      </c>
      <c r="Q33" s="81">
        <v>42522</v>
      </c>
      <c r="R33" s="81">
        <v>42585</v>
      </c>
      <c r="S33" s="81">
        <v>41795</v>
      </c>
      <c r="T33" s="81">
        <v>40257</v>
      </c>
      <c r="U33" s="81">
        <v>40650</v>
      </c>
      <c r="V33" s="81">
        <v>45523</v>
      </c>
      <c r="W33" s="81">
        <v>45681</v>
      </c>
      <c r="X33" s="81">
        <v>42508</v>
      </c>
      <c r="Y33" s="79">
        <v>40255</v>
      </c>
      <c r="Z33" s="81">
        <v>40255</v>
      </c>
      <c r="AA33" s="81">
        <v>43132</v>
      </c>
      <c r="AB33" s="81">
        <v>43520</v>
      </c>
      <c r="AC33" s="81">
        <v>46377</v>
      </c>
      <c r="AD33" s="81">
        <v>51139</v>
      </c>
      <c r="AE33" s="81">
        <v>51414</v>
      </c>
      <c r="AF33" s="81">
        <v>44100</v>
      </c>
      <c r="AG33" s="81">
        <v>42940</v>
      </c>
      <c r="AH33" s="81">
        <v>46873</v>
      </c>
      <c r="AI33" s="81">
        <v>41096</v>
      </c>
      <c r="AJ33" s="81">
        <v>52999</v>
      </c>
      <c r="AK33" s="81">
        <v>42505</v>
      </c>
      <c r="AL33" s="81">
        <v>43650</v>
      </c>
      <c r="AM33" s="81">
        <v>45180</v>
      </c>
      <c r="AN33" s="81">
        <v>43763</v>
      </c>
      <c r="AO33" s="81">
        <v>47257</v>
      </c>
      <c r="AP33" s="81">
        <v>40732</v>
      </c>
      <c r="AQ33" s="81">
        <v>41255</v>
      </c>
      <c r="AR33" s="81">
        <v>44463</v>
      </c>
      <c r="AS33" s="81">
        <v>43200</v>
      </c>
      <c r="AT33" s="81">
        <v>42064</v>
      </c>
      <c r="AU33" s="81">
        <v>41789</v>
      </c>
      <c r="AV33" s="81">
        <v>41030</v>
      </c>
      <c r="AW33" s="81">
        <v>42035</v>
      </c>
      <c r="AX33" s="81">
        <v>42063</v>
      </c>
      <c r="AY33" s="81">
        <v>42505</v>
      </c>
      <c r="AZ33" s="81">
        <v>44856</v>
      </c>
      <c r="BA33" s="81">
        <v>47603</v>
      </c>
      <c r="BB33" s="81">
        <v>41255</v>
      </c>
      <c r="BC33" s="81">
        <v>47332</v>
      </c>
      <c r="BD33" s="81">
        <v>51502</v>
      </c>
      <c r="BE33" s="81">
        <v>40255</v>
      </c>
      <c r="BF33" s="81">
        <v>45760</v>
      </c>
      <c r="BG33" s="81">
        <v>41186</v>
      </c>
      <c r="BH33" s="81">
        <v>42992</v>
      </c>
      <c r="BI33" s="81">
        <v>48199</v>
      </c>
      <c r="BJ33" s="81">
        <v>44510</v>
      </c>
      <c r="BK33" s="81">
        <v>43649</v>
      </c>
      <c r="BL33" s="81">
        <v>41780</v>
      </c>
      <c r="BM33" s="81">
        <v>44125</v>
      </c>
      <c r="BN33" s="81">
        <v>47375</v>
      </c>
      <c r="BO33" s="81">
        <v>41630</v>
      </c>
      <c r="BP33" s="81">
        <v>43441</v>
      </c>
      <c r="BQ33" s="81">
        <v>43102</v>
      </c>
      <c r="BR33" s="81">
        <v>40735</v>
      </c>
      <c r="BS33" s="81">
        <v>41771</v>
      </c>
      <c r="BT33" s="81">
        <v>40416</v>
      </c>
      <c r="BU33" s="81">
        <v>51005</v>
      </c>
      <c r="BV33" s="81">
        <v>40812</v>
      </c>
      <c r="BW33" s="81">
        <v>45470</v>
      </c>
      <c r="BX33" s="81">
        <v>41989</v>
      </c>
      <c r="BY33" s="81">
        <v>40255</v>
      </c>
      <c r="BZ33" s="81">
        <v>43585</v>
      </c>
      <c r="CA33" s="81">
        <v>45570</v>
      </c>
      <c r="CB33" s="81">
        <v>49224</v>
      </c>
      <c r="CC33" s="81">
        <v>49609</v>
      </c>
      <c r="CD33" s="81">
        <v>44122</v>
      </c>
      <c r="CE33" s="81">
        <v>49519</v>
      </c>
      <c r="CF33" s="81">
        <v>44632</v>
      </c>
      <c r="CG33" s="81">
        <v>40998</v>
      </c>
      <c r="CH33" s="81">
        <v>42136</v>
      </c>
      <c r="CI33" s="81">
        <v>45501</v>
      </c>
      <c r="CJ33" s="81">
        <v>43070</v>
      </c>
      <c r="CK33" s="81">
        <v>42755</v>
      </c>
      <c r="CL33" s="81">
        <v>46473</v>
      </c>
      <c r="CM33" s="81">
        <v>47419</v>
      </c>
      <c r="CN33" s="81">
        <v>46095</v>
      </c>
      <c r="CO33" s="81">
        <v>46094</v>
      </c>
      <c r="CP33" s="81">
        <v>45625</v>
      </c>
      <c r="CQ33" s="81">
        <v>52967</v>
      </c>
      <c r="CR33" s="81">
        <v>43966</v>
      </c>
      <c r="CS33" s="81">
        <v>40694</v>
      </c>
      <c r="CT33" s="81">
        <v>44230</v>
      </c>
      <c r="CU33" s="81">
        <v>42460</v>
      </c>
      <c r="CV33" s="81">
        <v>40255</v>
      </c>
      <c r="CW33" s="81">
        <v>40557</v>
      </c>
      <c r="CX33" s="81">
        <v>40253</v>
      </c>
      <c r="CY33" s="81">
        <v>44260</v>
      </c>
      <c r="CZ33" s="81">
        <v>45335</v>
      </c>
      <c r="DA33" s="81">
        <v>44044</v>
      </c>
      <c r="DB33" s="81">
        <v>46510</v>
      </c>
      <c r="DC33" s="81">
        <v>46862</v>
      </c>
      <c r="DD33" s="81">
        <v>48036</v>
      </c>
      <c r="DE33" s="81">
        <v>49806</v>
      </c>
      <c r="DF33" s="81">
        <v>51886</v>
      </c>
      <c r="DG33" s="81">
        <v>40307</v>
      </c>
      <c r="DH33" s="81">
        <v>40255</v>
      </c>
      <c r="DI33" s="81">
        <v>44016</v>
      </c>
      <c r="DJ33" s="81">
        <v>49075</v>
      </c>
      <c r="DK33" s="81">
        <v>59160</v>
      </c>
      <c r="DL33" s="81">
        <v>59517</v>
      </c>
      <c r="DM33" s="81">
        <v>43004</v>
      </c>
      <c r="DN33" s="81">
        <v>44207</v>
      </c>
      <c r="DO33" s="81">
        <v>43918</v>
      </c>
      <c r="DP33" s="81">
        <v>55860</v>
      </c>
      <c r="DQ33" s="81">
        <v>52744</v>
      </c>
      <c r="DR33" s="81">
        <v>49330</v>
      </c>
      <c r="DS33" s="81">
        <v>47960</v>
      </c>
      <c r="DT33" s="81">
        <v>40255</v>
      </c>
      <c r="DU33" s="81">
        <v>41950</v>
      </c>
      <c r="DV33" s="81">
        <v>42737</v>
      </c>
      <c r="DW33" s="81">
        <v>40255</v>
      </c>
      <c r="DX33" s="81">
        <v>44727</v>
      </c>
      <c r="DY33" s="81">
        <v>43965</v>
      </c>
      <c r="DZ33" s="81">
        <v>56479</v>
      </c>
      <c r="EA33" s="81">
        <v>40355</v>
      </c>
      <c r="EB33" s="81">
        <v>43277</v>
      </c>
      <c r="EC33" s="81">
        <v>43195</v>
      </c>
      <c r="ED33" s="81">
        <v>59950</v>
      </c>
      <c r="EE33" s="81">
        <v>59760</v>
      </c>
      <c r="EF33" s="81">
        <v>47924</v>
      </c>
      <c r="EG33" s="81">
        <v>50811</v>
      </c>
    </row>
    <row r="34" spans="1:137" x14ac:dyDescent="0.25">
      <c r="A34" s="77">
        <v>29</v>
      </c>
      <c r="B34" s="81">
        <v>45426</v>
      </c>
      <c r="C34" s="81">
        <v>50915</v>
      </c>
      <c r="D34" s="81">
        <v>56067</v>
      </c>
      <c r="E34" s="81">
        <v>47635</v>
      </c>
      <c r="F34" s="81">
        <v>42330</v>
      </c>
      <c r="G34" s="81">
        <v>40255</v>
      </c>
      <c r="H34" s="81">
        <v>50835</v>
      </c>
      <c r="I34" s="81">
        <v>47241</v>
      </c>
      <c r="J34" s="81">
        <v>52474</v>
      </c>
      <c r="K34" s="81">
        <v>50685</v>
      </c>
      <c r="L34" s="81">
        <v>51141</v>
      </c>
      <c r="M34" s="81">
        <v>41194</v>
      </c>
      <c r="N34" s="81">
        <v>43947</v>
      </c>
      <c r="O34" s="81">
        <v>40410</v>
      </c>
      <c r="P34" s="81">
        <v>40255</v>
      </c>
      <c r="Q34" s="81">
        <v>42522</v>
      </c>
      <c r="R34" s="81">
        <v>42585</v>
      </c>
      <c r="S34" s="81">
        <v>41795</v>
      </c>
      <c r="T34" s="81">
        <v>40257</v>
      </c>
      <c r="U34" s="81">
        <v>40650</v>
      </c>
      <c r="V34" s="81">
        <v>45523</v>
      </c>
      <c r="W34" s="81">
        <v>45681</v>
      </c>
      <c r="X34" s="81">
        <v>42508</v>
      </c>
      <c r="Y34" s="79">
        <v>40255</v>
      </c>
      <c r="Z34" s="81">
        <v>40255</v>
      </c>
      <c r="AA34" s="81">
        <v>43186</v>
      </c>
      <c r="AB34" s="81">
        <v>43520</v>
      </c>
      <c r="AC34" s="81">
        <v>46377</v>
      </c>
      <c r="AD34" s="81">
        <v>51139</v>
      </c>
      <c r="AE34" s="81">
        <v>51414</v>
      </c>
      <c r="AF34" s="81">
        <v>44100</v>
      </c>
      <c r="AG34" s="81">
        <v>42940</v>
      </c>
      <c r="AH34" s="81">
        <v>46873</v>
      </c>
      <c r="AI34" s="81">
        <v>41096</v>
      </c>
      <c r="AJ34" s="81">
        <v>52999</v>
      </c>
      <c r="AK34" s="81">
        <v>42505</v>
      </c>
      <c r="AL34" s="81">
        <v>43650</v>
      </c>
      <c r="AM34" s="81">
        <v>45180</v>
      </c>
      <c r="AN34" s="81">
        <v>43763</v>
      </c>
      <c r="AO34" s="81">
        <v>47257</v>
      </c>
      <c r="AP34" s="81">
        <v>40732</v>
      </c>
      <c r="AQ34" s="81">
        <v>41255</v>
      </c>
      <c r="AR34" s="81">
        <v>44463</v>
      </c>
      <c r="AS34" s="81">
        <v>43200</v>
      </c>
      <c r="AT34" s="81">
        <v>42064</v>
      </c>
      <c r="AU34" s="81">
        <v>41789</v>
      </c>
      <c r="AV34" s="81">
        <v>41030</v>
      </c>
      <c r="AW34" s="81">
        <v>42035</v>
      </c>
      <c r="AX34" s="81">
        <v>42063</v>
      </c>
      <c r="AY34" s="81">
        <v>42505</v>
      </c>
      <c r="AZ34" s="81">
        <v>44856</v>
      </c>
      <c r="BA34" s="81">
        <v>47603</v>
      </c>
      <c r="BB34" s="81">
        <v>41255</v>
      </c>
      <c r="BC34" s="81">
        <v>47332</v>
      </c>
      <c r="BD34" s="81">
        <v>51502</v>
      </c>
      <c r="BE34" s="81">
        <v>40255</v>
      </c>
      <c r="BF34" s="81">
        <v>45760</v>
      </c>
      <c r="BG34" s="81">
        <v>41186</v>
      </c>
      <c r="BH34" s="81">
        <v>42992</v>
      </c>
      <c r="BI34" s="81">
        <v>48666</v>
      </c>
      <c r="BJ34" s="81">
        <v>44510</v>
      </c>
      <c r="BK34" s="81">
        <v>43649</v>
      </c>
      <c r="BL34" s="81">
        <v>41780</v>
      </c>
      <c r="BM34" s="81">
        <v>44125</v>
      </c>
      <c r="BN34" s="81">
        <v>47375</v>
      </c>
      <c r="BO34" s="81">
        <v>41677</v>
      </c>
      <c r="BP34" s="81">
        <v>43441</v>
      </c>
      <c r="BQ34" s="81">
        <v>43102</v>
      </c>
      <c r="BR34" s="81">
        <v>40735</v>
      </c>
      <c r="BS34" s="81">
        <v>41771</v>
      </c>
      <c r="BT34" s="81">
        <v>40416</v>
      </c>
      <c r="BU34" s="81">
        <v>51005</v>
      </c>
      <c r="BV34" s="81">
        <v>40812</v>
      </c>
      <c r="BW34" s="81">
        <v>45470</v>
      </c>
      <c r="BX34" s="81">
        <v>41989</v>
      </c>
      <c r="BY34" s="81">
        <v>40255</v>
      </c>
      <c r="BZ34" s="81">
        <v>43585</v>
      </c>
      <c r="CA34" s="81">
        <v>45570</v>
      </c>
      <c r="CB34" s="81">
        <v>49224</v>
      </c>
      <c r="CC34" s="81">
        <v>49609</v>
      </c>
      <c r="CD34" s="81">
        <v>44122</v>
      </c>
      <c r="CE34" s="81">
        <v>49519</v>
      </c>
      <c r="CF34" s="81">
        <v>44632</v>
      </c>
      <c r="CG34" s="81">
        <v>40998</v>
      </c>
      <c r="CH34" s="81">
        <v>42136</v>
      </c>
      <c r="CI34" s="81">
        <v>45501</v>
      </c>
      <c r="CJ34" s="81">
        <v>43090</v>
      </c>
      <c r="CK34" s="81">
        <v>42755</v>
      </c>
      <c r="CL34" s="81">
        <v>46473</v>
      </c>
      <c r="CM34" s="81">
        <v>47419</v>
      </c>
      <c r="CN34" s="81">
        <v>46095</v>
      </c>
      <c r="CO34" s="81">
        <v>46094</v>
      </c>
      <c r="CP34" s="81">
        <v>45625</v>
      </c>
      <c r="CQ34" s="81">
        <v>52967</v>
      </c>
      <c r="CR34" s="81">
        <v>44117</v>
      </c>
      <c r="CS34" s="81">
        <v>40694</v>
      </c>
      <c r="CT34" s="81">
        <v>44230</v>
      </c>
      <c r="CU34" s="81">
        <v>42460</v>
      </c>
      <c r="CV34" s="81">
        <v>40255</v>
      </c>
      <c r="CW34" s="81">
        <v>40557</v>
      </c>
      <c r="CX34" s="81">
        <v>40253</v>
      </c>
      <c r="CY34" s="81">
        <v>44260</v>
      </c>
      <c r="CZ34" s="81">
        <v>45335</v>
      </c>
      <c r="DA34" s="81">
        <v>44044</v>
      </c>
      <c r="DB34" s="81">
        <v>46510</v>
      </c>
      <c r="DC34" s="81">
        <v>46862</v>
      </c>
      <c r="DD34" s="81">
        <v>48348</v>
      </c>
      <c r="DE34" s="81">
        <v>49806</v>
      </c>
      <c r="DF34" s="81">
        <v>51886</v>
      </c>
      <c r="DG34" s="81">
        <v>40307</v>
      </c>
      <c r="DH34" s="81">
        <v>40255</v>
      </c>
      <c r="DI34" s="81">
        <v>44016</v>
      </c>
      <c r="DJ34" s="81">
        <v>49640</v>
      </c>
      <c r="DK34" s="81">
        <v>59160</v>
      </c>
      <c r="DL34" s="81">
        <v>59517</v>
      </c>
      <c r="DM34" s="81">
        <v>43004</v>
      </c>
      <c r="DN34" s="81">
        <v>44207</v>
      </c>
      <c r="DO34" s="81">
        <v>43918</v>
      </c>
      <c r="DP34" s="81">
        <v>56439</v>
      </c>
      <c r="DQ34" s="81">
        <v>52744</v>
      </c>
      <c r="DR34" s="81">
        <v>49330</v>
      </c>
      <c r="DS34" s="81">
        <v>47960</v>
      </c>
      <c r="DT34" s="81">
        <v>40255</v>
      </c>
      <c r="DU34" s="81">
        <v>41950</v>
      </c>
      <c r="DV34" s="81">
        <v>42737</v>
      </c>
      <c r="DW34" s="81">
        <v>40255</v>
      </c>
      <c r="DX34" s="81">
        <v>44727</v>
      </c>
      <c r="DY34" s="81">
        <v>43965</v>
      </c>
      <c r="DZ34" s="81">
        <v>56479</v>
      </c>
      <c r="EA34" s="81">
        <v>40355</v>
      </c>
      <c r="EB34" s="81">
        <v>43277</v>
      </c>
      <c r="EC34" s="81">
        <v>43195</v>
      </c>
      <c r="ED34" s="81">
        <v>59950</v>
      </c>
      <c r="EE34" s="81">
        <v>59760</v>
      </c>
      <c r="EF34" s="81">
        <v>47924</v>
      </c>
      <c r="EG34" s="81">
        <v>50811</v>
      </c>
    </row>
    <row r="35" spans="1:137" x14ac:dyDescent="0.25">
      <c r="A35" s="77">
        <v>30</v>
      </c>
      <c r="B35" s="81">
        <v>45426</v>
      </c>
      <c r="C35" s="81">
        <v>50915</v>
      </c>
      <c r="D35" s="81">
        <v>56067</v>
      </c>
      <c r="E35" s="81">
        <v>48124</v>
      </c>
      <c r="F35" s="81">
        <v>42330</v>
      </c>
      <c r="G35" s="81">
        <v>40255</v>
      </c>
      <c r="H35" s="81">
        <v>50835</v>
      </c>
      <c r="I35" s="81">
        <v>47241</v>
      </c>
      <c r="J35" s="81">
        <v>52474</v>
      </c>
      <c r="K35" s="81">
        <v>50685</v>
      </c>
      <c r="L35" s="81">
        <v>51141</v>
      </c>
      <c r="M35" s="81">
        <v>41194</v>
      </c>
      <c r="N35" s="81">
        <v>43947</v>
      </c>
      <c r="O35" s="81">
        <v>40410</v>
      </c>
      <c r="P35" s="81">
        <v>40255</v>
      </c>
      <c r="Q35" s="81">
        <v>42522</v>
      </c>
      <c r="R35" s="81">
        <v>42585</v>
      </c>
      <c r="S35" s="81">
        <v>41795</v>
      </c>
      <c r="T35" s="81">
        <v>40257</v>
      </c>
      <c r="U35" s="81">
        <v>40650</v>
      </c>
      <c r="V35" s="81">
        <v>45523</v>
      </c>
      <c r="W35" s="81">
        <v>45681</v>
      </c>
      <c r="X35" s="81">
        <v>42508</v>
      </c>
      <c r="Y35" s="79">
        <v>40255</v>
      </c>
      <c r="Z35" s="81">
        <v>40255</v>
      </c>
      <c r="AA35" s="81">
        <v>43242</v>
      </c>
      <c r="AB35" s="81">
        <v>43520</v>
      </c>
      <c r="AC35" s="81">
        <v>46377</v>
      </c>
      <c r="AD35" s="81">
        <v>51139</v>
      </c>
      <c r="AE35" s="81">
        <v>51414</v>
      </c>
      <c r="AF35" s="81">
        <v>44100</v>
      </c>
      <c r="AG35" s="81">
        <v>42940</v>
      </c>
      <c r="AH35" s="81">
        <v>46873</v>
      </c>
      <c r="AI35" s="81">
        <v>41096</v>
      </c>
      <c r="AJ35" s="81">
        <v>52999</v>
      </c>
      <c r="AK35" s="81">
        <v>42505</v>
      </c>
      <c r="AL35" s="81">
        <v>43650</v>
      </c>
      <c r="AM35" s="81">
        <v>45453</v>
      </c>
      <c r="AN35" s="81">
        <v>43763</v>
      </c>
      <c r="AO35" s="81">
        <v>47257</v>
      </c>
      <c r="AP35" s="81">
        <v>40732</v>
      </c>
      <c r="AQ35" s="81">
        <v>41255</v>
      </c>
      <c r="AR35" s="81">
        <v>44463</v>
      </c>
      <c r="AS35" s="81">
        <v>43200</v>
      </c>
      <c r="AT35" s="81">
        <v>42064</v>
      </c>
      <c r="AU35" s="81">
        <v>41789</v>
      </c>
      <c r="AV35" s="81">
        <v>41030</v>
      </c>
      <c r="AW35" s="81">
        <v>42518</v>
      </c>
      <c r="AX35" s="81">
        <v>42063</v>
      </c>
      <c r="AY35" s="81">
        <v>42505</v>
      </c>
      <c r="AZ35" s="81">
        <v>44856</v>
      </c>
      <c r="BA35" s="81">
        <v>47603</v>
      </c>
      <c r="BB35" s="81">
        <v>41255</v>
      </c>
      <c r="BC35" s="81">
        <v>47332</v>
      </c>
      <c r="BD35" s="81">
        <v>51502</v>
      </c>
      <c r="BE35" s="81">
        <v>40255</v>
      </c>
      <c r="BF35" s="81">
        <v>45760</v>
      </c>
      <c r="BG35" s="81">
        <v>41186</v>
      </c>
      <c r="BH35" s="81">
        <v>42992</v>
      </c>
      <c r="BI35" s="81">
        <v>49154</v>
      </c>
      <c r="BJ35" s="81">
        <v>44510</v>
      </c>
      <c r="BK35" s="81">
        <v>43649</v>
      </c>
      <c r="BL35" s="81">
        <v>42083</v>
      </c>
      <c r="BM35" s="81">
        <v>44125</v>
      </c>
      <c r="BN35" s="81">
        <v>47375</v>
      </c>
      <c r="BO35" s="81">
        <v>41724</v>
      </c>
      <c r="BP35" s="81">
        <v>43441</v>
      </c>
      <c r="BQ35" s="81">
        <v>43102</v>
      </c>
      <c r="BR35" s="81">
        <v>40735</v>
      </c>
      <c r="BS35" s="81">
        <v>41771</v>
      </c>
      <c r="BT35" s="81">
        <v>40416</v>
      </c>
      <c r="BU35" s="81">
        <v>51005</v>
      </c>
      <c r="BV35" s="81">
        <v>40812</v>
      </c>
      <c r="BW35" s="81">
        <v>45470</v>
      </c>
      <c r="BX35" s="81">
        <v>41989</v>
      </c>
      <c r="BY35" s="81">
        <v>40255</v>
      </c>
      <c r="BZ35" s="81">
        <v>43585</v>
      </c>
      <c r="CA35" s="81">
        <v>45570</v>
      </c>
      <c r="CB35" s="81">
        <v>49224</v>
      </c>
      <c r="CC35" s="81">
        <v>49609</v>
      </c>
      <c r="CD35" s="81">
        <v>44122</v>
      </c>
      <c r="CE35" s="81">
        <v>49519</v>
      </c>
      <c r="CF35" s="81">
        <v>44632</v>
      </c>
      <c r="CG35" s="81">
        <v>40998</v>
      </c>
      <c r="CH35" s="81">
        <v>42136</v>
      </c>
      <c r="CI35" s="81">
        <v>45501</v>
      </c>
      <c r="CJ35" s="81">
        <v>43245</v>
      </c>
      <c r="CK35" s="81">
        <v>42755</v>
      </c>
      <c r="CL35" s="81">
        <v>46473</v>
      </c>
      <c r="CM35" s="81">
        <v>47419</v>
      </c>
      <c r="CN35" s="81">
        <v>46095</v>
      </c>
      <c r="CO35" s="81">
        <v>46094</v>
      </c>
      <c r="CP35" s="81">
        <v>45625</v>
      </c>
      <c r="CQ35" s="81">
        <v>52967</v>
      </c>
      <c r="CR35" s="81">
        <v>44268</v>
      </c>
      <c r="CS35" s="81">
        <v>40694</v>
      </c>
      <c r="CT35" s="81">
        <v>44230</v>
      </c>
      <c r="CU35" s="81">
        <v>42460</v>
      </c>
      <c r="CV35" s="81">
        <v>40255</v>
      </c>
      <c r="CW35" s="81">
        <v>40607</v>
      </c>
      <c r="CX35" s="81">
        <v>40253</v>
      </c>
      <c r="CY35" s="81">
        <v>44260</v>
      </c>
      <c r="CZ35" s="81">
        <v>45335</v>
      </c>
      <c r="DA35" s="81">
        <v>44044</v>
      </c>
      <c r="DB35" s="81">
        <v>46510</v>
      </c>
      <c r="DC35" s="81">
        <v>46862</v>
      </c>
      <c r="DD35" s="81">
        <v>48660</v>
      </c>
      <c r="DE35" s="81">
        <v>49806</v>
      </c>
      <c r="DF35" s="81">
        <v>51886</v>
      </c>
      <c r="DG35" s="81">
        <v>40307</v>
      </c>
      <c r="DH35" s="81">
        <v>40255</v>
      </c>
      <c r="DI35" s="81">
        <v>44016</v>
      </c>
      <c r="DJ35" s="81">
        <v>49640</v>
      </c>
      <c r="DK35" s="81">
        <v>59160</v>
      </c>
      <c r="DL35" s="81">
        <v>59517</v>
      </c>
      <c r="DM35" s="81">
        <v>43004</v>
      </c>
      <c r="DN35" s="81">
        <v>44207</v>
      </c>
      <c r="DO35" s="81">
        <v>44084</v>
      </c>
      <c r="DP35" s="81">
        <v>56991</v>
      </c>
      <c r="DQ35" s="81">
        <v>52744</v>
      </c>
      <c r="DR35" s="81">
        <v>49330</v>
      </c>
      <c r="DS35" s="81">
        <v>47960</v>
      </c>
      <c r="DT35" s="81">
        <v>40255</v>
      </c>
      <c r="DU35" s="81">
        <v>41950</v>
      </c>
      <c r="DV35" s="81">
        <v>42737</v>
      </c>
      <c r="DW35" s="81">
        <v>40255</v>
      </c>
      <c r="DX35" s="81">
        <v>44727</v>
      </c>
      <c r="DY35" s="81">
        <v>43965</v>
      </c>
      <c r="DZ35" s="81">
        <v>56479</v>
      </c>
      <c r="EA35" s="81">
        <v>40355</v>
      </c>
      <c r="EB35" s="81">
        <v>43277</v>
      </c>
      <c r="EC35" s="81">
        <v>43195</v>
      </c>
      <c r="ED35" s="81">
        <v>59950</v>
      </c>
      <c r="EE35" s="81">
        <v>59760</v>
      </c>
      <c r="EF35" s="81">
        <v>47924</v>
      </c>
      <c r="EG35" s="81">
        <v>50811</v>
      </c>
    </row>
  </sheetData>
  <sheetProtection password="C4E3" sheet="1" objects="1" scenarios="1"/>
  <pageMargins left="0.75" right="0.75" top="1" bottom="1" header="0.5" footer="0.5"/>
  <pageSetup orientation="portrait" verticalDpi="4"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EH35"/>
  <sheetViews>
    <sheetView workbookViewId="0">
      <selection activeCell="A11" sqref="A11:B11"/>
    </sheetView>
  </sheetViews>
  <sheetFormatPr defaultRowHeight="12.75" x14ac:dyDescent="0.2"/>
  <cols>
    <col min="1" max="16384" width="9.140625" style="52"/>
  </cols>
  <sheetData>
    <row r="1" spans="1:138" x14ac:dyDescent="0.2">
      <c r="A1" s="50" t="s">
        <v>103</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row>
    <row r="2" spans="1:138" x14ac:dyDescent="0.2">
      <c r="A2" s="56" t="s">
        <v>104</v>
      </c>
      <c r="B2" s="57">
        <v>10</v>
      </c>
      <c r="C2" s="57">
        <v>11</v>
      </c>
      <c r="D2" s="57">
        <v>12</v>
      </c>
      <c r="E2" s="57">
        <v>20</v>
      </c>
      <c r="F2" s="57">
        <v>30</v>
      </c>
      <c r="G2" s="57">
        <v>40</v>
      </c>
      <c r="H2" s="57">
        <v>50</v>
      </c>
      <c r="I2" s="57">
        <v>51</v>
      </c>
      <c r="J2" s="57">
        <v>52</v>
      </c>
      <c r="K2" s="57">
        <v>60</v>
      </c>
      <c r="L2" s="57">
        <v>61</v>
      </c>
      <c r="M2" s="57">
        <v>70</v>
      </c>
      <c r="N2" s="57">
        <v>80</v>
      </c>
      <c r="O2" s="57">
        <v>90</v>
      </c>
      <c r="P2" s="57">
        <v>92</v>
      </c>
      <c r="Q2" s="57">
        <v>93</v>
      </c>
      <c r="R2" s="57">
        <v>94</v>
      </c>
      <c r="S2" s="57">
        <v>95</v>
      </c>
      <c r="T2" s="57">
        <v>97</v>
      </c>
      <c r="U2" s="58">
        <v>100</v>
      </c>
      <c r="V2" s="58">
        <v>101</v>
      </c>
      <c r="W2" s="58">
        <v>110</v>
      </c>
      <c r="X2" s="58">
        <v>120</v>
      </c>
      <c r="Y2" s="58">
        <v>130</v>
      </c>
      <c r="Z2" s="58">
        <v>140</v>
      </c>
      <c r="AA2" s="58">
        <v>150</v>
      </c>
      <c r="AB2" s="58">
        <v>151</v>
      </c>
      <c r="AC2" s="58">
        <v>160</v>
      </c>
      <c r="AD2" s="58">
        <v>161</v>
      </c>
      <c r="AE2" s="58">
        <v>162</v>
      </c>
      <c r="AF2" s="58">
        <v>170</v>
      </c>
      <c r="AG2" s="58">
        <v>171</v>
      </c>
      <c r="AH2" s="58">
        <v>172</v>
      </c>
      <c r="AI2" s="58">
        <v>180</v>
      </c>
      <c r="AJ2" s="58">
        <v>190</v>
      </c>
      <c r="AK2" s="58">
        <v>200</v>
      </c>
      <c r="AL2" s="58">
        <v>210</v>
      </c>
      <c r="AM2" s="58">
        <v>220</v>
      </c>
      <c r="AN2" s="58">
        <v>230</v>
      </c>
      <c r="AO2" s="58">
        <v>231</v>
      </c>
      <c r="AP2" s="58">
        <v>240</v>
      </c>
      <c r="AQ2" s="58">
        <v>250</v>
      </c>
      <c r="AR2" s="58">
        <v>260</v>
      </c>
      <c r="AS2" s="58">
        <v>271</v>
      </c>
      <c r="AT2" s="58">
        <v>272</v>
      </c>
      <c r="AU2" s="58">
        <v>273</v>
      </c>
      <c r="AV2" s="58">
        <v>274</v>
      </c>
      <c r="AW2" s="58">
        <v>275</v>
      </c>
      <c r="AX2" s="58">
        <v>280</v>
      </c>
      <c r="AY2" s="58">
        <v>290</v>
      </c>
      <c r="AZ2" s="58">
        <v>300</v>
      </c>
      <c r="BA2" s="58">
        <v>301</v>
      </c>
      <c r="BB2" s="58">
        <v>310</v>
      </c>
      <c r="BC2" s="58">
        <v>320</v>
      </c>
      <c r="BD2" s="58">
        <v>330</v>
      </c>
      <c r="BE2" s="58">
        <v>340</v>
      </c>
      <c r="BF2" s="58">
        <v>350</v>
      </c>
      <c r="BG2" s="58">
        <v>360</v>
      </c>
      <c r="BH2" s="58">
        <v>370</v>
      </c>
      <c r="BI2" s="58">
        <v>371</v>
      </c>
      <c r="BJ2" s="58">
        <v>380</v>
      </c>
      <c r="BK2" s="58">
        <v>390</v>
      </c>
      <c r="BL2" s="58">
        <v>391</v>
      </c>
      <c r="BM2" s="58">
        <v>400</v>
      </c>
      <c r="BN2" s="58">
        <v>401</v>
      </c>
      <c r="BO2" s="58">
        <v>410</v>
      </c>
      <c r="BP2" s="58">
        <v>420</v>
      </c>
      <c r="BQ2" s="58">
        <v>430</v>
      </c>
      <c r="BR2" s="58">
        <v>440</v>
      </c>
      <c r="BS2" s="58">
        <v>450</v>
      </c>
      <c r="BT2" s="58">
        <v>460</v>
      </c>
      <c r="BU2" s="58">
        <v>470</v>
      </c>
      <c r="BV2" s="58">
        <v>480</v>
      </c>
      <c r="BW2" s="58">
        <v>490</v>
      </c>
      <c r="BX2" s="58">
        <v>500</v>
      </c>
      <c r="BY2" s="58">
        <v>510</v>
      </c>
      <c r="BZ2" s="58">
        <v>520</v>
      </c>
      <c r="CA2" s="58">
        <v>521</v>
      </c>
      <c r="CB2" s="58">
        <v>530</v>
      </c>
      <c r="CC2" s="58">
        <v>531</v>
      </c>
      <c r="CD2" s="58">
        <v>540</v>
      </c>
      <c r="CE2" s="58">
        <v>541</v>
      </c>
      <c r="CF2" s="58">
        <v>542</v>
      </c>
      <c r="CG2" s="58">
        <v>550</v>
      </c>
      <c r="CH2" s="58">
        <v>560</v>
      </c>
      <c r="CI2" s="58">
        <v>570</v>
      </c>
      <c r="CJ2" s="58">
        <v>580</v>
      </c>
      <c r="CK2" s="58">
        <v>581</v>
      </c>
      <c r="CL2" s="58">
        <v>590</v>
      </c>
      <c r="CM2" s="58">
        <v>600</v>
      </c>
      <c r="CN2" s="58">
        <v>610</v>
      </c>
      <c r="CO2" s="58">
        <v>620</v>
      </c>
      <c r="CP2" s="58">
        <v>621</v>
      </c>
      <c r="CQ2" s="58">
        <v>630</v>
      </c>
      <c r="CR2" s="58">
        <v>640</v>
      </c>
      <c r="CS2" s="58">
        <v>650</v>
      </c>
      <c r="CT2" s="58">
        <v>660</v>
      </c>
      <c r="CU2" s="58">
        <v>661</v>
      </c>
      <c r="CV2" s="58">
        <v>670</v>
      </c>
      <c r="CW2" s="58">
        <v>680</v>
      </c>
      <c r="CX2" s="58">
        <v>690</v>
      </c>
      <c r="CY2" s="58">
        <v>700</v>
      </c>
      <c r="CZ2" s="58">
        <v>710</v>
      </c>
      <c r="DA2" s="58">
        <v>720</v>
      </c>
      <c r="DB2" s="58">
        <v>721</v>
      </c>
      <c r="DC2" s="58">
        <v>730</v>
      </c>
      <c r="DD2" s="58">
        <v>740</v>
      </c>
      <c r="DE2" s="58">
        <v>750</v>
      </c>
      <c r="DF2" s="58">
        <v>751</v>
      </c>
      <c r="DG2" s="58">
        <v>760</v>
      </c>
      <c r="DH2" s="58">
        <v>761</v>
      </c>
      <c r="DI2" s="58">
        <v>770</v>
      </c>
      <c r="DJ2" s="58">
        <v>780</v>
      </c>
      <c r="DK2" s="58">
        <v>790</v>
      </c>
      <c r="DL2" s="58">
        <v>791</v>
      </c>
      <c r="DM2" s="58">
        <v>800</v>
      </c>
      <c r="DN2" s="58">
        <v>810</v>
      </c>
      <c r="DO2" s="58">
        <v>820</v>
      </c>
      <c r="DP2" s="58">
        <v>821</v>
      </c>
      <c r="DQ2" s="58">
        <v>822</v>
      </c>
      <c r="DR2" s="58">
        <v>830</v>
      </c>
      <c r="DS2" s="58">
        <v>840</v>
      </c>
      <c r="DT2" s="58">
        <v>850</v>
      </c>
      <c r="DU2" s="58">
        <v>860</v>
      </c>
      <c r="DV2" s="58">
        <v>870</v>
      </c>
      <c r="DW2" s="58">
        <v>880</v>
      </c>
      <c r="DX2" s="58">
        <v>890</v>
      </c>
      <c r="DY2" s="58">
        <v>900</v>
      </c>
      <c r="DZ2" s="58">
        <v>901</v>
      </c>
      <c r="EA2" s="58">
        <v>910</v>
      </c>
      <c r="EB2" s="58">
        <v>920</v>
      </c>
      <c r="EC2" s="58">
        <v>930</v>
      </c>
      <c r="ED2" s="58">
        <v>940</v>
      </c>
      <c r="EE2" s="58">
        <v>941</v>
      </c>
      <c r="EF2" s="58">
        <v>950</v>
      </c>
      <c r="EG2" s="58">
        <v>951</v>
      </c>
      <c r="EH2" s="59">
        <v>999</v>
      </c>
    </row>
    <row r="3" spans="1:138" x14ac:dyDescent="0.2">
      <c r="A3" s="56"/>
      <c r="B3" s="63" t="s">
        <v>105</v>
      </c>
      <c r="C3" s="63" t="s">
        <v>106</v>
      </c>
      <c r="D3" s="63" t="s">
        <v>107</v>
      </c>
      <c r="E3" s="63" t="s">
        <v>86</v>
      </c>
      <c r="F3" s="63" t="s">
        <v>108</v>
      </c>
      <c r="G3" s="63" t="s">
        <v>109</v>
      </c>
      <c r="H3" s="63" t="s">
        <v>75</v>
      </c>
      <c r="I3" s="63" t="s">
        <v>66</v>
      </c>
      <c r="J3" s="63" t="s">
        <v>67</v>
      </c>
      <c r="K3" s="63" t="s">
        <v>80</v>
      </c>
      <c r="L3" s="63" t="s">
        <v>110</v>
      </c>
      <c r="M3" s="63" t="s">
        <v>111</v>
      </c>
      <c r="N3" s="63" t="s">
        <v>96</v>
      </c>
      <c r="O3" s="63" t="s">
        <v>112</v>
      </c>
      <c r="P3" s="63" t="s">
        <v>113</v>
      </c>
      <c r="Q3" s="63" t="s">
        <v>114</v>
      </c>
      <c r="R3" s="63" t="s">
        <v>115</v>
      </c>
      <c r="S3" s="63" t="s">
        <v>116</v>
      </c>
      <c r="T3" s="63" t="s">
        <v>117</v>
      </c>
      <c r="U3" s="63" t="s">
        <v>118</v>
      </c>
      <c r="V3" s="63" t="s">
        <v>119</v>
      </c>
      <c r="W3" s="63" t="s">
        <v>120</v>
      </c>
      <c r="X3" s="63" t="s">
        <v>87</v>
      </c>
      <c r="Y3" s="63" t="s">
        <v>121</v>
      </c>
      <c r="Z3" s="63" t="s">
        <v>122</v>
      </c>
      <c r="AA3" s="63" t="s">
        <v>123</v>
      </c>
      <c r="AB3" s="63" t="s">
        <v>124</v>
      </c>
      <c r="AC3" s="63" t="s">
        <v>93</v>
      </c>
      <c r="AD3" s="63" t="s">
        <v>125</v>
      </c>
      <c r="AE3" s="63" t="s">
        <v>126</v>
      </c>
      <c r="AF3" s="63" t="s">
        <v>127</v>
      </c>
      <c r="AG3" s="63" t="s">
        <v>128</v>
      </c>
      <c r="AH3" s="63" t="s">
        <v>129</v>
      </c>
      <c r="AI3" s="63" t="s">
        <v>78</v>
      </c>
      <c r="AJ3" s="63" t="s">
        <v>130</v>
      </c>
      <c r="AK3" s="63" t="s">
        <v>131</v>
      </c>
      <c r="AL3" s="63" t="s">
        <v>132</v>
      </c>
      <c r="AM3" s="63" t="s">
        <v>133</v>
      </c>
      <c r="AN3" s="63" t="s">
        <v>134</v>
      </c>
      <c r="AO3" s="63" t="s">
        <v>82</v>
      </c>
      <c r="AP3" s="63" t="s">
        <v>135</v>
      </c>
      <c r="AQ3" s="63" t="s">
        <v>136</v>
      </c>
      <c r="AR3" s="63" t="s">
        <v>137</v>
      </c>
      <c r="AS3" s="63" t="s">
        <v>138</v>
      </c>
      <c r="AT3" s="63" t="s">
        <v>74</v>
      </c>
      <c r="AU3" s="63" t="s">
        <v>139</v>
      </c>
      <c r="AV3" s="63" t="s">
        <v>140</v>
      </c>
      <c r="AW3" s="63" t="s">
        <v>141</v>
      </c>
      <c r="AX3" s="63" t="s">
        <v>94</v>
      </c>
      <c r="AY3" s="63" t="s">
        <v>142</v>
      </c>
      <c r="AZ3" s="63" t="s">
        <v>99</v>
      </c>
      <c r="BA3" s="63" t="s">
        <v>143</v>
      </c>
      <c r="BB3" s="63" t="s">
        <v>144</v>
      </c>
      <c r="BC3" s="63" t="s">
        <v>145</v>
      </c>
      <c r="BD3" s="63" t="s">
        <v>146</v>
      </c>
      <c r="BE3" s="63" t="s">
        <v>147</v>
      </c>
      <c r="BF3" s="63" t="s">
        <v>148</v>
      </c>
      <c r="BG3" s="63" t="s">
        <v>149</v>
      </c>
      <c r="BH3" s="63" t="s">
        <v>150</v>
      </c>
      <c r="BI3" s="63" t="s">
        <v>151</v>
      </c>
      <c r="BJ3" s="63" t="s">
        <v>101</v>
      </c>
      <c r="BK3" s="63" t="s">
        <v>152</v>
      </c>
      <c r="BL3" s="63" t="s">
        <v>153</v>
      </c>
      <c r="BM3" s="63" t="s">
        <v>154</v>
      </c>
      <c r="BN3" s="63" t="s">
        <v>155</v>
      </c>
      <c r="BO3" s="63" t="s">
        <v>156</v>
      </c>
      <c r="BP3" s="63" t="s">
        <v>97</v>
      </c>
      <c r="BQ3" s="63" t="s">
        <v>157</v>
      </c>
      <c r="BR3" s="63" t="s">
        <v>158</v>
      </c>
      <c r="BS3" s="63" t="s">
        <v>159</v>
      </c>
      <c r="BT3" s="63" t="s">
        <v>160</v>
      </c>
      <c r="BU3" s="63" t="s">
        <v>88</v>
      </c>
      <c r="BV3" s="63" t="s">
        <v>161</v>
      </c>
      <c r="BW3" s="63" t="s">
        <v>100</v>
      </c>
      <c r="BX3" s="63" t="s">
        <v>76</v>
      </c>
      <c r="BY3" s="63" t="s">
        <v>162</v>
      </c>
      <c r="BZ3" s="63" t="s">
        <v>95</v>
      </c>
      <c r="CA3" s="63" t="s">
        <v>163</v>
      </c>
      <c r="CB3" s="63" t="s">
        <v>77</v>
      </c>
      <c r="CC3" s="63" t="s">
        <v>164</v>
      </c>
      <c r="CD3" s="63" t="s">
        <v>165</v>
      </c>
      <c r="CE3" s="63" t="s">
        <v>166</v>
      </c>
      <c r="CF3" s="63" t="s">
        <v>167</v>
      </c>
      <c r="CG3" s="63" t="s">
        <v>168</v>
      </c>
      <c r="CH3" s="63" t="s">
        <v>169</v>
      </c>
      <c r="CI3" s="63" t="s">
        <v>170</v>
      </c>
      <c r="CJ3" s="63" t="s">
        <v>84</v>
      </c>
      <c r="CK3" s="63" t="s">
        <v>171</v>
      </c>
      <c r="CL3" s="63" t="s">
        <v>89</v>
      </c>
      <c r="CM3" s="63" t="s">
        <v>172</v>
      </c>
      <c r="CN3" s="63" t="s">
        <v>173</v>
      </c>
      <c r="CO3" s="63" t="s">
        <v>174</v>
      </c>
      <c r="CP3" s="63" t="s">
        <v>175</v>
      </c>
      <c r="CQ3" s="63" t="s">
        <v>176</v>
      </c>
      <c r="CR3" s="63" t="s">
        <v>177</v>
      </c>
      <c r="CS3" s="63" t="s">
        <v>178</v>
      </c>
      <c r="CT3" s="63" t="s">
        <v>98</v>
      </c>
      <c r="CU3" s="63" t="s">
        <v>179</v>
      </c>
      <c r="CV3" s="63" t="s">
        <v>180</v>
      </c>
      <c r="CW3" s="63" t="s">
        <v>181</v>
      </c>
      <c r="CX3" s="63" t="s">
        <v>182</v>
      </c>
      <c r="CY3" s="63" t="s">
        <v>183</v>
      </c>
      <c r="CZ3" s="63" t="s">
        <v>91</v>
      </c>
      <c r="DA3" s="63" t="s">
        <v>83</v>
      </c>
      <c r="DB3" s="63" t="s">
        <v>184</v>
      </c>
      <c r="DC3" s="63" t="s">
        <v>185</v>
      </c>
      <c r="DD3" s="63" t="s">
        <v>186</v>
      </c>
      <c r="DE3" s="63" t="s">
        <v>71</v>
      </c>
      <c r="DF3" s="63" t="s">
        <v>187</v>
      </c>
      <c r="DG3" s="63" t="s">
        <v>188</v>
      </c>
      <c r="DH3" s="63" t="s">
        <v>189</v>
      </c>
      <c r="DI3" s="63" t="s">
        <v>190</v>
      </c>
      <c r="DJ3" s="63" t="s">
        <v>191</v>
      </c>
      <c r="DK3" s="63" t="s">
        <v>85</v>
      </c>
      <c r="DL3" s="63" t="s">
        <v>192</v>
      </c>
      <c r="DM3" s="63" t="s">
        <v>193</v>
      </c>
      <c r="DN3" s="63" t="s">
        <v>68</v>
      </c>
      <c r="DO3" s="63" t="s">
        <v>81</v>
      </c>
      <c r="DP3" s="63" t="s">
        <v>72</v>
      </c>
      <c r="DQ3" s="63" t="s">
        <v>73</v>
      </c>
      <c r="DR3" s="63" t="s">
        <v>194</v>
      </c>
      <c r="DS3" s="63" t="s">
        <v>79</v>
      </c>
      <c r="DT3" s="63" t="s">
        <v>195</v>
      </c>
      <c r="DU3" s="63" t="s">
        <v>196</v>
      </c>
      <c r="DV3" s="63" t="s">
        <v>179</v>
      </c>
      <c r="DW3" s="63" t="s">
        <v>197</v>
      </c>
      <c r="DX3" s="63" t="s">
        <v>90</v>
      </c>
      <c r="DY3" s="63" t="s">
        <v>198</v>
      </c>
      <c r="DZ3" s="63" t="s">
        <v>160</v>
      </c>
      <c r="EA3" s="63" t="s">
        <v>199</v>
      </c>
      <c r="EB3" s="63" t="s">
        <v>200</v>
      </c>
      <c r="EC3" s="63" t="s">
        <v>201</v>
      </c>
      <c r="ED3" s="63" t="s">
        <v>202</v>
      </c>
      <c r="EE3" s="63" t="s">
        <v>137</v>
      </c>
      <c r="EF3" s="63" t="s">
        <v>70</v>
      </c>
      <c r="EG3" s="63" t="s">
        <v>203</v>
      </c>
      <c r="EH3" s="67" t="s">
        <v>204</v>
      </c>
    </row>
    <row r="4" spans="1:138" x14ac:dyDescent="0.2">
      <c r="A4" s="56"/>
      <c r="B4" s="70" t="s">
        <v>206</v>
      </c>
      <c r="C4" s="70" t="s">
        <v>207</v>
      </c>
      <c r="D4" s="70" t="s">
        <v>207</v>
      </c>
      <c r="E4" s="70" t="s">
        <v>206</v>
      </c>
      <c r="F4" s="70" t="s">
        <v>206</v>
      </c>
      <c r="G4" s="70" t="s">
        <v>206</v>
      </c>
      <c r="H4" s="70" t="s">
        <v>206</v>
      </c>
      <c r="I4" s="70" t="s">
        <v>207</v>
      </c>
      <c r="J4" s="70" t="s">
        <v>207</v>
      </c>
      <c r="K4" s="70" t="s">
        <v>206</v>
      </c>
      <c r="L4" s="70" t="s">
        <v>207</v>
      </c>
      <c r="M4" s="70" t="s">
        <v>206</v>
      </c>
      <c r="N4" s="70" t="s">
        <v>206</v>
      </c>
      <c r="O4" s="70" t="s">
        <v>206</v>
      </c>
      <c r="P4" s="70" t="s">
        <v>208</v>
      </c>
      <c r="Q4" s="70" t="s">
        <v>208</v>
      </c>
      <c r="R4" s="70" t="s">
        <v>208</v>
      </c>
      <c r="S4" s="70" t="s">
        <v>208</v>
      </c>
      <c r="T4" s="70" t="s">
        <v>208</v>
      </c>
      <c r="U4" s="70" t="s">
        <v>206</v>
      </c>
      <c r="V4" s="70" t="s">
        <v>207</v>
      </c>
      <c r="W4" s="70" t="s">
        <v>206</v>
      </c>
      <c r="X4" s="70" t="s">
        <v>206</v>
      </c>
      <c r="Y4" s="70" t="s">
        <v>206</v>
      </c>
      <c r="Z4" s="70" t="s">
        <v>206</v>
      </c>
      <c r="AA4" s="70" t="s">
        <v>206</v>
      </c>
      <c r="AB4" s="70" t="s">
        <v>207</v>
      </c>
      <c r="AC4" s="70" t="s">
        <v>206</v>
      </c>
      <c r="AD4" s="70" t="s">
        <v>207</v>
      </c>
      <c r="AE4" s="70" t="s">
        <v>207</v>
      </c>
      <c r="AF4" s="70" t="s">
        <v>206</v>
      </c>
      <c r="AG4" s="70" t="s">
        <v>207</v>
      </c>
      <c r="AH4" s="70" t="s">
        <v>207</v>
      </c>
      <c r="AI4" s="70" t="s">
        <v>206</v>
      </c>
      <c r="AJ4" s="70" t="s">
        <v>209</v>
      </c>
      <c r="AK4" s="70" t="s">
        <v>206</v>
      </c>
      <c r="AL4" s="70" t="s">
        <v>206</v>
      </c>
      <c r="AM4" s="70" t="s">
        <v>206</v>
      </c>
      <c r="AN4" s="70" t="s">
        <v>206</v>
      </c>
      <c r="AO4" s="70" t="s">
        <v>207</v>
      </c>
      <c r="AP4" s="70" t="s">
        <v>206</v>
      </c>
      <c r="AQ4" s="70" t="s">
        <v>206</v>
      </c>
      <c r="AR4" s="70" t="s">
        <v>206</v>
      </c>
      <c r="AS4" s="70" t="s">
        <v>207</v>
      </c>
      <c r="AT4" s="70" t="s">
        <v>208</v>
      </c>
      <c r="AU4" s="70" t="s">
        <v>208</v>
      </c>
      <c r="AV4" s="70" t="s">
        <v>208</v>
      </c>
      <c r="AW4" s="70" t="s">
        <v>208</v>
      </c>
      <c r="AX4" s="70" t="s">
        <v>206</v>
      </c>
      <c r="AY4" s="70" t="s">
        <v>206</v>
      </c>
      <c r="AZ4" s="70" t="s">
        <v>206</v>
      </c>
      <c r="BA4" s="70" t="s">
        <v>207</v>
      </c>
      <c r="BB4" s="70" t="s">
        <v>206</v>
      </c>
      <c r="BC4" s="70" t="s">
        <v>206</v>
      </c>
      <c r="BD4" s="70" t="s">
        <v>206</v>
      </c>
      <c r="BE4" s="70" t="s">
        <v>206</v>
      </c>
      <c r="BF4" s="70" t="s">
        <v>206</v>
      </c>
      <c r="BG4" s="70" t="s">
        <v>206</v>
      </c>
      <c r="BH4" s="70" t="s">
        <v>206</v>
      </c>
      <c r="BI4" s="70" t="s">
        <v>207</v>
      </c>
      <c r="BJ4" s="70" t="s">
        <v>206</v>
      </c>
      <c r="BK4" s="70" t="s">
        <v>206</v>
      </c>
      <c r="BL4" s="70" t="s">
        <v>207</v>
      </c>
      <c r="BM4" s="70" t="s">
        <v>206</v>
      </c>
      <c r="BN4" s="70" t="s">
        <v>208</v>
      </c>
      <c r="BO4" s="70" t="s">
        <v>206</v>
      </c>
      <c r="BP4" s="70" t="s">
        <v>206</v>
      </c>
      <c r="BQ4" s="70" t="s">
        <v>206</v>
      </c>
      <c r="BR4" s="70" t="s">
        <v>206</v>
      </c>
      <c r="BS4" s="70" t="s">
        <v>206</v>
      </c>
      <c r="BT4" s="70" t="s">
        <v>206</v>
      </c>
      <c r="BU4" s="70" t="s">
        <v>206</v>
      </c>
      <c r="BV4" s="70" t="s">
        <v>206</v>
      </c>
      <c r="BW4" s="70" t="s">
        <v>206</v>
      </c>
      <c r="BX4" s="70" t="s">
        <v>206</v>
      </c>
      <c r="BY4" s="70" t="s">
        <v>206</v>
      </c>
      <c r="BZ4" s="70" t="s">
        <v>206</v>
      </c>
      <c r="CA4" s="70" t="s">
        <v>207</v>
      </c>
      <c r="CB4" s="70" t="s">
        <v>206</v>
      </c>
      <c r="CC4" s="70" t="s">
        <v>207</v>
      </c>
      <c r="CD4" s="70" t="s">
        <v>206</v>
      </c>
      <c r="CE4" s="70" t="s">
        <v>207</v>
      </c>
      <c r="CF4" s="70" t="s">
        <v>207</v>
      </c>
      <c r="CG4" s="70" t="s">
        <v>206</v>
      </c>
      <c r="CH4" s="70" t="s">
        <v>206</v>
      </c>
      <c r="CI4" s="70" t="s">
        <v>206</v>
      </c>
      <c r="CJ4" s="70" t="s">
        <v>206</v>
      </c>
      <c r="CK4" s="70" t="s">
        <v>208</v>
      </c>
      <c r="CL4" s="70" t="s">
        <v>206</v>
      </c>
      <c r="CM4" s="70" t="s">
        <v>206</v>
      </c>
      <c r="CN4" s="70" t="s">
        <v>206</v>
      </c>
      <c r="CO4" s="70" t="s">
        <v>206</v>
      </c>
      <c r="CP4" s="70" t="s">
        <v>207</v>
      </c>
      <c r="CQ4" s="70" t="s">
        <v>206</v>
      </c>
      <c r="CR4" s="70" t="s">
        <v>206</v>
      </c>
      <c r="CS4" s="70" t="s">
        <v>206</v>
      </c>
      <c r="CT4" s="70" t="s">
        <v>206</v>
      </c>
      <c r="CU4" s="70" t="s">
        <v>207</v>
      </c>
      <c r="CV4" s="70" t="s">
        <v>206</v>
      </c>
      <c r="CW4" s="70" t="s">
        <v>206</v>
      </c>
      <c r="CX4" s="70" t="s">
        <v>206</v>
      </c>
      <c r="CY4" s="70" t="s">
        <v>206</v>
      </c>
      <c r="CZ4" s="70" t="s">
        <v>206</v>
      </c>
      <c r="DA4" s="70" t="s">
        <v>206</v>
      </c>
      <c r="DB4" s="70" t="s">
        <v>207</v>
      </c>
      <c r="DC4" s="70" t="s">
        <v>206</v>
      </c>
      <c r="DD4" s="70" t="s">
        <v>206</v>
      </c>
      <c r="DE4" s="70" t="s">
        <v>206</v>
      </c>
      <c r="DF4" s="70" t="s">
        <v>207</v>
      </c>
      <c r="DG4" s="70" t="s">
        <v>206</v>
      </c>
      <c r="DH4" s="70" t="s">
        <v>208</v>
      </c>
      <c r="DI4" s="70" t="s">
        <v>206</v>
      </c>
      <c r="DJ4" s="70" t="s">
        <v>206</v>
      </c>
      <c r="DK4" s="70" t="s">
        <v>206</v>
      </c>
      <c r="DL4" s="70" t="s">
        <v>207</v>
      </c>
      <c r="DM4" s="70" t="s">
        <v>206</v>
      </c>
      <c r="DN4" s="70" t="s">
        <v>206</v>
      </c>
      <c r="DO4" s="70" t="s">
        <v>206</v>
      </c>
      <c r="DP4" s="70" t="s">
        <v>207</v>
      </c>
      <c r="DQ4" s="70" t="s">
        <v>207</v>
      </c>
      <c r="DR4" s="70" t="s">
        <v>206</v>
      </c>
      <c r="DS4" s="70" t="s">
        <v>206</v>
      </c>
      <c r="DT4" s="70" t="s">
        <v>206</v>
      </c>
      <c r="DU4" s="70" t="s">
        <v>206</v>
      </c>
      <c r="DV4" s="70" t="s">
        <v>206</v>
      </c>
      <c r="DW4" s="70" t="s">
        <v>206</v>
      </c>
      <c r="DX4" s="70" t="s">
        <v>206</v>
      </c>
      <c r="DY4" s="70" t="s">
        <v>206</v>
      </c>
      <c r="DZ4" s="70" t="s">
        <v>207</v>
      </c>
      <c r="EA4" s="70" t="s">
        <v>206</v>
      </c>
      <c r="EB4" s="70" t="s">
        <v>206</v>
      </c>
      <c r="EC4" s="70" t="s">
        <v>206</v>
      </c>
      <c r="ED4" s="70" t="s">
        <v>206</v>
      </c>
      <c r="EE4" s="70" t="s">
        <v>208</v>
      </c>
      <c r="EF4" s="70" t="s">
        <v>206</v>
      </c>
      <c r="EG4" s="70" t="s">
        <v>208</v>
      </c>
      <c r="EH4" s="74" t="s">
        <v>213</v>
      </c>
    </row>
    <row r="5" spans="1:138" x14ac:dyDescent="0.2">
      <c r="A5" s="77">
        <v>0</v>
      </c>
      <c r="B5" s="78">
        <v>38054</v>
      </c>
      <c r="C5" s="78">
        <v>38751</v>
      </c>
      <c r="D5" s="78">
        <v>33835</v>
      </c>
      <c r="E5" s="78">
        <v>36483</v>
      </c>
      <c r="F5" s="78">
        <v>36669</v>
      </c>
      <c r="G5" s="78">
        <v>34552</v>
      </c>
      <c r="H5" s="78">
        <v>36785</v>
      </c>
      <c r="I5" s="78">
        <v>41160</v>
      </c>
      <c r="J5" s="78">
        <v>40893</v>
      </c>
      <c r="K5" s="78">
        <v>40770</v>
      </c>
      <c r="L5" s="78">
        <v>39532</v>
      </c>
      <c r="M5" s="78">
        <v>34692</v>
      </c>
      <c r="N5" s="78">
        <v>34498</v>
      </c>
      <c r="O5" s="78">
        <v>36380</v>
      </c>
      <c r="P5" s="78">
        <v>34599</v>
      </c>
      <c r="Q5" s="78">
        <v>36750</v>
      </c>
      <c r="R5" s="78">
        <v>36465</v>
      </c>
      <c r="S5" s="78">
        <v>36198</v>
      </c>
      <c r="T5" s="78">
        <v>34732</v>
      </c>
      <c r="U5" s="78">
        <v>35322</v>
      </c>
      <c r="V5" s="78">
        <v>36041</v>
      </c>
      <c r="W5" s="78">
        <v>36948</v>
      </c>
      <c r="X5" s="78">
        <v>34787</v>
      </c>
      <c r="Y5" s="79">
        <v>34674</v>
      </c>
      <c r="Z5" s="78">
        <v>33835</v>
      </c>
      <c r="AA5" s="78">
        <v>34750</v>
      </c>
      <c r="AB5" s="78">
        <v>37100</v>
      </c>
      <c r="AC5" s="78">
        <v>37240</v>
      </c>
      <c r="AD5" s="78">
        <v>39904</v>
      </c>
      <c r="AE5" s="78">
        <v>38046</v>
      </c>
      <c r="AF5" s="78">
        <v>35845</v>
      </c>
      <c r="AG5" s="78">
        <v>36520</v>
      </c>
      <c r="AH5" s="78">
        <v>35788</v>
      </c>
      <c r="AI5" s="78">
        <v>34488</v>
      </c>
      <c r="AJ5" s="78">
        <v>40882</v>
      </c>
      <c r="AK5" s="78">
        <v>36535</v>
      </c>
      <c r="AL5" s="78">
        <v>36804</v>
      </c>
      <c r="AM5" s="78">
        <v>37118</v>
      </c>
      <c r="AN5" s="78">
        <v>36384</v>
      </c>
      <c r="AO5" s="78">
        <v>38511</v>
      </c>
      <c r="AP5" s="78">
        <v>37167</v>
      </c>
      <c r="AQ5" s="78">
        <v>34586</v>
      </c>
      <c r="AR5" s="78">
        <v>37554</v>
      </c>
      <c r="AS5" s="78">
        <v>35541</v>
      </c>
      <c r="AT5" s="78">
        <v>36092</v>
      </c>
      <c r="AU5" s="78">
        <v>35363</v>
      </c>
      <c r="AV5" s="78">
        <v>34485</v>
      </c>
      <c r="AW5" s="78">
        <v>35827</v>
      </c>
      <c r="AX5" s="78">
        <v>35237</v>
      </c>
      <c r="AY5" s="78">
        <v>34938</v>
      </c>
      <c r="AZ5" s="78">
        <v>35386</v>
      </c>
      <c r="BA5" s="78">
        <v>37974</v>
      </c>
      <c r="BB5" s="78">
        <v>34835</v>
      </c>
      <c r="BC5" s="78">
        <v>37352</v>
      </c>
      <c r="BD5" s="78">
        <v>37966</v>
      </c>
      <c r="BE5" s="78">
        <v>33835</v>
      </c>
      <c r="BF5" s="78">
        <v>35993</v>
      </c>
      <c r="BG5" s="78">
        <v>34617</v>
      </c>
      <c r="BH5" s="78">
        <v>34724</v>
      </c>
      <c r="BI5" s="78">
        <v>38500</v>
      </c>
      <c r="BJ5" s="78">
        <v>37300</v>
      </c>
      <c r="BK5" s="78">
        <v>37135</v>
      </c>
      <c r="BL5" s="78">
        <v>36375</v>
      </c>
      <c r="BM5" s="78">
        <v>37444</v>
      </c>
      <c r="BN5" s="78">
        <v>40805</v>
      </c>
      <c r="BO5" s="78">
        <v>37404</v>
      </c>
      <c r="BP5" s="78">
        <v>37658</v>
      </c>
      <c r="BQ5" s="78">
        <v>35800</v>
      </c>
      <c r="BR5" s="78">
        <v>34877</v>
      </c>
      <c r="BS5" s="78">
        <v>35387</v>
      </c>
      <c r="BT5" s="78">
        <v>35829</v>
      </c>
      <c r="BU5" s="78">
        <v>36770</v>
      </c>
      <c r="BV5" s="78">
        <v>36220</v>
      </c>
      <c r="BW5" s="78">
        <v>37105</v>
      </c>
      <c r="BX5" s="78">
        <v>35469</v>
      </c>
      <c r="BY5" s="78">
        <v>35375</v>
      </c>
      <c r="BZ5" s="78">
        <v>37262</v>
      </c>
      <c r="CA5" s="78">
        <v>39750</v>
      </c>
      <c r="CB5" s="78">
        <v>36779</v>
      </c>
      <c r="CC5" s="78">
        <v>39719</v>
      </c>
      <c r="CD5" s="78">
        <v>40731</v>
      </c>
      <c r="CE5" s="78">
        <v>40396</v>
      </c>
      <c r="CF5" s="78">
        <v>40458</v>
      </c>
      <c r="CG5" s="78">
        <v>34912</v>
      </c>
      <c r="CH5" s="78">
        <v>35858</v>
      </c>
      <c r="CI5" s="78">
        <v>35920</v>
      </c>
      <c r="CJ5" s="78">
        <v>35875</v>
      </c>
      <c r="CK5" s="78">
        <v>36130</v>
      </c>
      <c r="CL5" s="78">
        <v>37846</v>
      </c>
      <c r="CM5" s="78">
        <v>36762</v>
      </c>
      <c r="CN5" s="78">
        <v>39910</v>
      </c>
      <c r="CO5" s="78">
        <v>35553</v>
      </c>
      <c r="CP5" s="78">
        <v>37851</v>
      </c>
      <c r="CQ5" s="78">
        <v>38720</v>
      </c>
      <c r="CR5" s="78">
        <v>36625</v>
      </c>
      <c r="CS5" s="78">
        <v>36224</v>
      </c>
      <c r="CT5" s="78">
        <v>36715</v>
      </c>
      <c r="CU5" s="78">
        <v>35420</v>
      </c>
      <c r="CV5" s="78">
        <v>35410</v>
      </c>
      <c r="CW5" s="78">
        <v>34454</v>
      </c>
      <c r="CX5" s="78">
        <v>33835</v>
      </c>
      <c r="CY5" s="78">
        <v>38958</v>
      </c>
      <c r="CZ5" s="78">
        <v>37513</v>
      </c>
      <c r="DA5" s="78">
        <v>36919</v>
      </c>
      <c r="DB5" s="78">
        <v>38835</v>
      </c>
      <c r="DC5" s="78">
        <v>39713</v>
      </c>
      <c r="DD5" s="78">
        <v>37032</v>
      </c>
      <c r="DE5" s="78">
        <v>38429</v>
      </c>
      <c r="DF5" s="78">
        <v>39673</v>
      </c>
      <c r="DG5" s="78">
        <v>34761</v>
      </c>
      <c r="DH5" s="78">
        <v>33845</v>
      </c>
      <c r="DI5" s="78">
        <v>37405</v>
      </c>
      <c r="DJ5" s="78">
        <v>38905</v>
      </c>
      <c r="DK5" s="78">
        <v>45502</v>
      </c>
      <c r="DL5" s="78">
        <v>45778</v>
      </c>
      <c r="DM5" s="78">
        <v>35504</v>
      </c>
      <c r="DN5" s="78">
        <v>37698</v>
      </c>
      <c r="DO5" s="78">
        <v>36721</v>
      </c>
      <c r="DP5" s="78">
        <v>41789</v>
      </c>
      <c r="DQ5" s="78">
        <v>41282</v>
      </c>
      <c r="DR5" s="78">
        <v>37625</v>
      </c>
      <c r="DS5" s="78">
        <v>40675</v>
      </c>
      <c r="DT5" s="78">
        <v>33835</v>
      </c>
      <c r="DU5" s="78">
        <v>36916</v>
      </c>
      <c r="DV5" s="78">
        <v>35795</v>
      </c>
      <c r="DW5" s="78">
        <v>36421</v>
      </c>
      <c r="DX5" s="78">
        <v>37335</v>
      </c>
      <c r="DY5" s="78">
        <v>37446</v>
      </c>
      <c r="DZ5" s="78">
        <v>41835</v>
      </c>
      <c r="EA5" s="78">
        <v>33935</v>
      </c>
      <c r="EB5" s="78">
        <v>36347</v>
      </c>
      <c r="EC5" s="78">
        <v>37335</v>
      </c>
      <c r="ED5" s="78">
        <v>37245</v>
      </c>
      <c r="EE5" s="78">
        <v>39587</v>
      </c>
      <c r="EF5" s="78">
        <v>37064</v>
      </c>
      <c r="EG5" s="78">
        <v>38001</v>
      </c>
    </row>
    <row r="6" spans="1:138" x14ac:dyDescent="0.2">
      <c r="A6" s="77">
        <v>1</v>
      </c>
      <c r="B6" s="81">
        <v>39477</v>
      </c>
      <c r="C6" s="81">
        <v>39895</v>
      </c>
      <c r="D6" s="81">
        <v>40048</v>
      </c>
      <c r="E6" s="81">
        <v>37708</v>
      </c>
      <c r="F6" s="81">
        <v>38939</v>
      </c>
      <c r="G6" s="81">
        <v>35696</v>
      </c>
      <c r="H6" s="81">
        <v>37460</v>
      </c>
      <c r="I6" s="81">
        <v>42233</v>
      </c>
      <c r="J6" s="81">
        <v>42703</v>
      </c>
      <c r="K6" s="81">
        <v>41710</v>
      </c>
      <c r="L6" s="81">
        <v>40821</v>
      </c>
      <c r="M6" s="81">
        <v>36277</v>
      </c>
      <c r="N6" s="81">
        <v>35869</v>
      </c>
      <c r="O6" s="81">
        <v>37535</v>
      </c>
      <c r="P6" s="81">
        <v>36093</v>
      </c>
      <c r="Q6" s="81">
        <v>37958</v>
      </c>
      <c r="R6" s="81">
        <v>37725</v>
      </c>
      <c r="S6" s="81">
        <v>37359</v>
      </c>
      <c r="T6" s="81">
        <v>36036</v>
      </c>
      <c r="U6" s="81">
        <v>36548</v>
      </c>
      <c r="V6" s="81">
        <v>37871</v>
      </c>
      <c r="W6" s="81">
        <v>37620</v>
      </c>
      <c r="X6" s="81">
        <v>35807</v>
      </c>
      <c r="Y6" s="79">
        <v>35834</v>
      </c>
      <c r="Z6" s="81">
        <v>34430</v>
      </c>
      <c r="AA6" s="81">
        <v>36009</v>
      </c>
      <c r="AB6" s="81">
        <v>37707</v>
      </c>
      <c r="AC6" s="81">
        <v>38631</v>
      </c>
      <c r="AD6" s="81">
        <v>41764</v>
      </c>
      <c r="AE6" s="81">
        <v>38732</v>
      </c>
      <c r="AF6" s="81">
        <v>36270</v>
      </c>
      <c r="AG6" s="81">
        <v>37116</v>
      </c>
      <c r="AH6" s="81">
        <v>36464</v>
      </c>
      <c r="AI6" s="81">
        <v>35694</v>
      </c>
      <c r="AJ6" s="81">
        <v>40882</v>
      </c>
      <c r="AK6" s="81">
        <v>37183</v>
      </c>
      <c r="AL6" s="81">
        <v>38028</v>
      </c>
      <c r="AM6" s="81">
        <v>38563</v>
      </c>
      <c r="AN6" s="81">
        <v>37608</v>
      </c>
      <c r="AO6" s="81">
        <v>39011</v>
      </c>
      <c r="AP6" s="81">
        <v>38332</v>
      </c>
      <c r="AQ6" s="81">
        <v>35737</v>
      </c>
      <c r="AR6" s="81">
        <v>38968</v>
      </c>
      <c r="AS6" s="81">
        <v>36671</v>
      </c>
      <c r="AT6" s="81">
        <v>37457</v>
      </c>
      <c r="AU6" s="81">
        <v>36561</v>
      </c>
      <c r="AV6" s="81">
        <v>35559</v>
      </c>
      <c r="AW6" s="81">
        <v>36585</v>
      </c>
      <c r="AX6" s="81">
        <v>36228</v>
      </c>
      <c r="AY6" s="81">
        <v>36149</v>
      </c>
      <c r="AZ6" s="81">
        <v>36644</v>
      </c>
      <c r="BA6" s="81">
        <v>38583</v>
      </c>
      <c r="BB6" s="81">
        <v>36432</v>
      </c>
      <c r="BC6" s="81">
        <v>38912</v>
      </c>
      <c r="BD6" s="81">
        <v>38957</v>
      </c>
      <c r="BE6" s="81">
        <v>34430</v>
      </c>
      <c r="BF6" s="81">
        <v>37107</v>
      </c>
      <c r="BG6" s="81">
        <v>35330</v>
      </c>
      <c r="BH6" s="81">
        <v>35943</v>
      </c>
      <c r="BI6" s="81">
        <v>39883</v>
      </c>
      <c r="BJ6" s="81">
        <v>38465</v>
      </c>
      <c r="BK6" s="81">
        <v>38437</v>
      </c>
      <c r="BL6" s="81">
        <v>37772</v>
      </c>
      <c r="BM6" s="81">
        <v>38882</v>
      </c>
      <c r="BN6" s="81">
        <v>42345</v>
      </c>
      <c r="BO6" s="81">
        <v>38658</v>
      </c>
      <c r="BP6" s="81">
        <v>38879</v>
      </c>
      <c r="BQ6" s="81">
        <v>37447</v>
      </c>
      <c r="BR6" s="81">
        <v>35937</v>
      </c>
      <c r="BS6" s="81">
        <v>36625</v>
      </c>
      <c r="BT6" s="81">
        <v>37079</v>
      </c>
      <c r="BU6" s="81">
        <v>38090</v>
      </c>
      <c r="BV6" s="81">
        <v>37385</v>
      </c>
      <c r="BW6" s="81">
        <v>38249</v>
      </c>
      <c r="BX6" s="81">
        <v>36567</v>
      </c>
      <c r="BY6" s="81">
        <v>36510</v>
      </c>
      <c r="BZ6" s="81">
        <v>38618</v>
      </c>
      <c r="CA6" s="81">
        <v>41180</v>
      </c>
      <c r="CB6" s="81">
        <v>36779</v>
      </c>
      <c r="CC6" s="81">
        <v>41117</v>
      </c>
      <c r="CD6" s="81">
        <v>42037</v>
      </c>
      <c r="CE6" s="81">
        <v>42161</v>
      </c>
      <c r="CF6" s="81">
        <v>41785</v>
      </c>
      <c r="CG6" s="81">
        <v>36142</v>
      </c>
      <c r="CH6" s="81">
        <v>37087</v>
      </c>
      <c r="CI6" s="81">
        <v>36445</v>
      </c>
      <c r="CJ6" s="81">
        <v>37310</v>
      </c>
      <c r="CK6" s="81">
        <v>37470</v>
      </c>
      <c r="CL6" s="81">
        <v>38356</v>
      </c>
      <c r="CM6" s="81">
        <v>38450</v>
      </c>
      <c r="CN6" s="81">
        <v>41205</v>
      </c>
      <c r="CO6" s="81">
        <v>36733</v>
      </c>
      <c r="CP6" s="81">
        <v>39505</v>
      </c>
      <c r="CQ6" s="81">
        <v>39494</v>
      </c>
      <c r="CR6" s="81">
        <v>37748</v>
      </c>
      <c r="CS6" s="81">
        <v>37364</v>
      </c>
      <c r="CT6" s="81">
        <v>38165</v>
      </c>
      <c r="CU6" s="81">
        <v>36910</v>
      </c>
      <c r="CV6" s="81">
        <v>36604</v>
      </c>
      <c r="CW6" s="81">
        <v>35585</v>
      </c>
      <c r="CX6" s="81">
        <v>34429</v>
      </c>
      <c r="CY6" s="81">
        <v>40769</v>
      </c>
      <c r="CZ6" s="81">
        <v>40215</v>
      </c>
      <c r="DA6" s="81">
        <v>38108</v>
      </c>
      <c r="DB6" s="81">
        <v>40120</v>
      </c>
      <c r="DC6" s="81">
        <v>40368</v>
      </c>
      <c r="DD6" s="81">
        <v>37380</v>
      </c>
      <c r="DE6" s="81">
        <v>38892</v>
      </c>
      <c r="DF6" s="81">
        <v>40790</v>
      </c>
      <c r="DG6" s="81">
        <v>36063</v>
      </c>
      <c r="DH6" s="81">
        <v>35455</v>
      </c>
      <c r="DI6" s="81">
        <v>38753</v>
      </c>
      <c r="DJ6" s="81">
        <v>39880</v>
      </c>
      <c r="DK6" s="81">
        <v>46563</v>
      </c>
      <c r="DL6" s="81">
        <v>46845</v>
      </c>
      <c r="DM6" s="81">
        <v>36662</v>
      </c>
      <c r="DN6" s="81">
        <v>38384</v>
      </c>
      <c r="DO6" s="81">
        <v>37167</v>
      </c>
      <c r="DP6" s="81">
        <v>42983</v>
      </c>
      <c r="DQ6" s="81">
        <v>43357</v>
      </c>
      <c r="DR6" s="81">
        <v>38710</v>
      </c>
      <c r="DS6" s="81">
        <v>42395</v>
      </c>
      <c r="DT6" s="81">
        <v>34430</v>
      </c>
      <c r="DU6" s="81">
        <v>38385</v>
      </c>
      <c r="DV6" s="81">
        <v>37114</v>
      </c>
      <c r="DW6" s="81">
        <v>37540</v>
      </c>
      <c r="DX6" s="81">
        <v>38572</v>
      </c>
      <c r="DY6" s="81">
        <v>39095</v>
      </c>
      <c r="DZ6" s="81">
        <v>42756</v>
      </c>
      <c r="EA6" s="81">
        <v>34849</v>
      </c>
      <c r="EB6" s="81">
        <v>37778</v>
      </c>
      <c r="EC6" s="81">
        <v>37930</v>
      </c>
      <c r="ED6" s="81">
        <v>37670</v>
      </c>
      <c r="EE6" s="81">
        <v>41145</v>
      </c>
      <c r="EF6" s="81">
        <v>37807</v>
      </c>
      <c r="EG6" s="81">
        <v>39443</v>
      </c>
    </row>
    <row r="7" spans="1:138" x14ac:dyDescent="0.2">
      <c r="A7" s="77">
        <v>2</v>
      </c>
      <c r="B7" s="81">
        <v>39605</v>
      </c>
      <c r="C7" s="81">
        <v>40013</v>
      </c>
      <c r="D7" s="81">
        <v>41868</v>
      </c>
      <c r="E7" s="81">
        <v>37942</v>
      </c>
      <c r="F7" s="81">
        <v>38981</v>
      </c>
      <c r="G7" s="81">
        <v>35735</v>
      </c>
      <c r="H7" s="81">
        <v>38125</v>
      </c>
      <c r="I7" s="81">
        <v>43307</v>
      </c>
      <c r="J7" s="81">
        <v>43788</v>
      </c>
      <c r="K7" s="81">
        <v>41985</v>
      </c>
      <c r="L7" s="81">
        <v>41109</v>
      </c>
      <c r="M7" s="81">
        <v>36292</v>
      </c>
      <c r="N7" s="81">
        <v>36108</v>
      </c>
      <c r="O7" s="81">
        <v>37560</v>
      </c>
      <c r="P7" s="81">
        <v>36183</v>
      </c>
      <c r="Q7" s="81">
        <v>38060</v>
      </c>
      <c r="R7" s="81">
        <v>37830</v>
      </c>
      <c r="S7" s="81">
        <v>37437</v>
      </c>
      <c r="T7" s="81">
        <v>36106</v>
      </c>
      <c r="U7" s="81">
        <v>36642</v>
      </c>
      <c r="V7" s="81">
        <v>38615</v>
      </c>
      <c r="W7" s="81">
        <v>38291</v>
      </c>
      <c r="X7" s="81">
        <v>36037</v>
      </c>
      <c r="Y7" s="79">
        <v>35935</v>
      </c>
      <c r="Z7" s="81">
        <v>34430</v>
      </c>
      <c r="AA7" s="81">
        <v>36055</v>
      </c>
      <c r="AB7" s="81">
        <v>37847</v>
      </c>
      <c r="AC7" s="81">
        <v>38867</v>
      </c>
      <c r="AD7" s="81">
        <v>42114</v>
      </c>
      <c r="AE7" s="81">
        <v>39417</v>
      </c>
      <c r="AF7" s="81">
        <v>36670</v>
      </c>
      <c r="AG7" s="81">
        <v>37116</v>
      </c>
      <c r="AH7" s="81">
        <v>37129</v>
      </c>
      <c r="AI7" s="81">
        <v>35782</v>
      </c>
      <c r="AJ7" s="81">
        <v>40882</v>
      </c>
      <c r="AK7" s="81">
        <v>37287</v>
      </c>
      <c r="AL7" s="81">
        <v>38095</v>
      </c>
      <c r="AM7" s="81">
        <v>38882</v>
      </c>
      <c r="AN7" s="81">
        <v>38076</v>
      </c>
      <c r="AO7" s="81">
        <v>39404</v>
      </c>
      <c r="AP7" s="81">
        <v>38405</v>
      </c>
      <c r="AQ7" s="81">
        <v>35828</v>
      </c>
      <c r="AR7" s="81">
        <v>39097</v>
      </c>
      <c r="AS7" s="81">
        <v>36764</v>
      </c>
      <c r="AT7" s="81">
        <v>37457</v>
      </c>
      <c r="AU7" s="81">
        <v>36646</v>
      </c>
      <c r="AV7" s="81">
        <v>35559</v>
      </c>
      <c r="AW7" s="81">
        <v>37200</v>
      </c>
      <c r="AX7" s="81">
        <v>36406</v>
      </c>
      <c r="AY7" s="81">
        <v>36296</v>
      </c>
      <c r="AZ7" s="81">
        <v>36855</v>
      </c>
      <c r="BA7" s="81">
        <v>39458</v>
      </c>
      <c r="BB7" s="81">
        <v>36452</v>
      </c>
      <c r="BC7" s="81">
        <v>39274</v>
      </c>
      <c r="BD7" s="81">
        <v>39947</v>
      </c>
      <c r="BE7" s="81">
        <v>34430</v>
      </c>
      <c r="BF7" s="81">
        <v>37112</v>
      </c>
      <c r="BG7" s="81">
        <v>35660</v>
      </c>
      <c r="BH7" s="81">
        <v>36101</v>
      </c>
      <c r="BI7" s="81">
        <v>40057</v>
      </c>
      <c r="BJ7" s="81">
        <v>38520</v>
      </c>
      <c r="BK7" s="81">
        <v>38685</v>
      </c>
      <c r="BL7" s="81">
        <v>37772</v>
      </c>
      <c r="BM7" s="81">
        <v>39117</v>
      </c>
      <c r="BN7" s="81">
        <v>42600</v>
      </c>
      <c r="BO7" s="81">
        <v>38688</v>
      </c>
      <c r="BP7" s="81">
        <v>39019</v>
      </c>
      <c r="BQ7" s="81">
        <v>37869</v>
      </c>
      <c r="BR7" s="81">
        <v>35937</v>
      </c>
      <c r="BS7" s="81">
        <v>36779</v>
      </c>
      <c r="BT7" s="81">
        <v>37129</v>
      </c>
      <c r="BU7" s="81">
        <v>38305</v>
      </c>
      <c r="BV7" s="81">
        <v>37446</v>
      </c>
      <c r="BW7" s="81">
        <v>38349</v>
      </c>
      <c r="BX7" s="81">
        <v>36574</v>
      </c>
      <c r="BY7" s="81">
        <v>36585</v>
      </c>
      <c r="BZ7" s="81">
        <v>38790</v>
      </c>
      <c r="CA7" s="81">
        <v>41375</v>
      </c>
      <c r="CB7" s="81">
        <v>37361</v>
      </c>
      <c r="CC7" s="81">
        <v>41252</v>
      </c>
      <c r="CD7" s="81">
        <v>42164</v>
      </c>
      <c r="CE7" s="81">
        <v>42625</v>
      </c>
      <c r="CF7" s="81">
        <v>41966</v>
      </c>
      <c r="CG7" s="81">
        <v>36300</v>
      </c>
      <c r="CH7" s="81">
        <v>37239</v>
      </c>
      <c r="CI7" s="81">
        <v>36945</v>
      </c>
      <c r="CJ7" s="81">
        <v>37570</v>
      </c>
      <c r="CK7" s="81">
        <v>37750</v>
      </c>
      <c r="CL7" s="81">
        <v>38851</v>
      </c>
      <c r="CM7" s="81">
        <v>38951</v>
      </c>
      <c r="CN7" s="81">
        <v>41395</v>
      </c>
      <c r="CO7" s="81">
        <v>36778</v>
      </c>
      <c r="CP7" s="81">
        <v>39562</v>
      </c>
      <c r="CQ7" s="81">
        <v>40284</v>
      </c>
      <c r="CR7" s="81">
        <v>37857</v>
      </c>
      <c r="CS7" s="81">
        <v>37444</v>
      </c>
      <c r="CT7" s="81">
        <v>38630</v>
      </c>
      <c r="CU7" s="81">
        <v>37265</v>
      </c>
      <c r="CV7" s="81">
        <v>36673</v>
      </c>
      <c r="CW7" s="81">
        <v>35605</v>
      </c>
      <c r="CX7" s="81">
        <v>34429</v>
      </c>
      <c r="CY7" s="81">
        <v>40957</v>
      </c>
      <c r="CZ7" s="81">
        <v>40427</v>
      </c>
      <c r="DA7" s="81">
        <v>38177</v>
      </c>
      <c r="DB7" s="81">
        <v>40215</v>
      </c>
      <c r="DC7" s="81">
        <v>40426</v>
      </c>
      <c r="DD7" s="81">
        <v>37716</v>
      </c>
      <c r="DE7" s="81">
        <v>39641</v>
      </c>
      <c r="DF7" s="81">
        <v>41677</v>
      </c>
      <c r="DG7" s="81">
        <v>36122</v>
      </c>
      <c r="DH7" s="81">
        <v>35505</v>
      </c>
      <c r="DI7" s="81">
        <v>38845</v>
      </c>
      <c r="DJ7" s="81">
        <v>40005</v>
      </c>
      <c r="DK7" s="81">
        <v>47584</v>
      </c>
      <c r="DL7" s="81">
        <v>47873</v>
      </c>
      <c r="DM7" s="81">
        <v>36738</v>
      </c>
      <c r="DN7" s="81">
        <v>38714</v>
      </c>
      <c r="DO7" s="81">
        <v>37605</v>
      </c>
      <c r="DP7" s="81">
        <v>43786</v>
      </c>
      <c r="DQ7" s="81">
        <v>45158</v>
      </c>
      <c r="DR7" s="81">
        <v>39160</v>
      </c>
      <c r="DS7" s="81">
        <v>42685</v>
      </c>
      <c r="DT7" s="81">
        <v>34430</v>
      </c>
      <c r="DU7" s="81">
        <v>38419</v>
      </c>
      <c r="DV7" s="81">
        <v>37374</v>
      </c>
      <c r="DW7" s="81">
        <v>37540</v>
      </c>
      <c r="DX7" s="81">
        <v>38756</v>
      </c>
      <c r="DY7" s="81">
        <v>39389</v>
      </c>
      <c r="DZ7" s="81">
        <v>43697</v>
      </c>
      <c r="EA7" s="81">
        <v>34919</v>
      </c>
      <c r="EB7" s="81">
        <v>37935</v>
      </c>
      <c r="EC7" s="81">
        <v>37930</v>
      </c>
      <c r="ED7" s="81">
        <v>38205</v>
      </c>
      <c r="EE7" s="81">
        <v>42379</v>
      </c>
      <c r="EF7" s="81">
        <v>38545</v>
      </c>
      <c r="EG7" s="81">
        <v>39788</v>
      </c>
    </row>
    <row r="8" spans="1:138" x14ac:dyDescent="0.2">
      <c r="A8" s="77">
        <v>3</v>
      </c>
      <c r="B8" s="81">
        <v>40289</v>
      </c>
      <c r="C8" s="81">
        <v>40143</v>
      </c>
      <c r="D8" s="81">
        <v>43688</v>
      </c>
      <c r="E8" s="81">
        <v>38497</v>
      </c>
      <c r="F8" s="81">
        <v>39084</v>
      </c>
      <c r="G8" s="81">
        <v>35845</v>
      </c>
      <c r="H8" s="81">
        <v>39130</v>
      </c>
      <c r="I8" s="81">
        <v>44382</v>
      </c>
      <c r="J8" s="81">
        <v>44874</v>
      </c>
      <c r="K8" s="81">
        <v>42270</v>
      </c>
      <c r="L8" s="81">
        <v>41226</v>
      </c>
      <c r="M8" s="81">
        <v>36382</v>
      </c>
      <c r="N8" s="81">
        <v>36410</v>
      </c>
      <c r="O8" s="81">
        <v>37605</v>
      </c>
      <c r="P8" s="81">
        <v>36320</v>
      </c>
      <c r="Q8" s="81">
        <v>38224</v>
      </c>
      <c r="R8" s="81">
        <v>37925</v>
      </c>
      <c r="S8" s="81">
        <v>37564</v>
      </c>
      <c r="T8" s="81">
        <v>36188</v>
      </c>
      <c r="U8" s="81">
        <v>36743</v>
      </c>
      <c r="V8" s="81">
        <v>39370</v>
      </c>
      <c r="W8" s="81">
        <v>38963</v>
      </c>
      <c r="X8" s="81">
        <v>36276</v>
      </c>
      <c r="Y8" s="79">
        <v>36101</v>
      </c>
      <c r="Z8" s="81">
        <v>34975</v>
      </c>
      <c r="AA8" s="81">
        <v>36173</v>
      </c>
      <c r="AB8" s="81">
        <v>38240</v>
      </c>
      <c r="AC8" s="81">
        <v>39116</v>
      </c>
      <c r="AD8" s="81">
        <v>42544</v>
      </c>
      <c r="AE8" s="81">
        <v>40103</v>
      </c>
      <c r="AF8" s="81">
        <v>37190</v>
      </c>
      <c r="AG8" s="81">
        <v>37619</v>
      </c>
      <c r="AH8" s="81">
        <v>37826</v>
      </c>
      <c r="AI8" s="81">
        <v>35935</v>
      </c>
      <c r="AJ8" s="81">
        <v>41671</v>
      </c>
      <c r="AK8" s="81">
        <v>37408</v>
      </c>
      <c r="AL8" s="81">
        <v>38372</v>
      </c>
      <c r="AM8" s="81">
        <v>39229</v>
      </c>
      <c r="AN8" s="81">
        <v>38482</v>
      </c>
      <c r="AO8" s="81">
        <v>39768</v>
      </c>
      <c r="AP8" s="81">
        <v>38527</v>
      </c>
      <c r="AQ8" s="81">
        <v>35984</v>
      </c>
      <c r="AR8" s="81">
        <v>39239</v>
      </c>
      <c r="AS8" s="81">
        <v>36880</v>
      </c>
      <c r="AT8" s="81">
        <v>37466</v>
      </c>
      <c r="AU8" s="81">
        <v>36819</v>
      </c>
      <c r="AV8" s="81">
        <v>35645</v>
      </c>
      <c r="AW8" s="81">
        <v>37383</v>
      </c>
      <c r="AX8" s="81">
        <v>36646</v>
      </c>
      <c r="AY8" s="81">
        <v>36604</v>
      </c>
      <c r="AZ8" s="81">
        <v>37033</v>
      </c>
      <c r="BA8" s="81">
        <v>40075</v>
      </c>
      <c r="BB8" s="81">
        <v>36542</v>
      </c>
      <c r="BC8" s="81">
        <v>39624</v>
      </c>
      <c r="BD8" s="81">
        <v>40937</v>
      </c>
      <c r="BE8" s="81">
        <v>34975</v>
      </c>
      <c r="BF8" s="81">
        <v>37341</v>
      </c>
      <c r="BG8" s="81">
        <v>35986</v>
      </c>
      <c r="BH8" s="81">
        <v>36324</v>
      </c>
      <c r="BI8" s="81">
        <v>40255</v>
      </c>
      <c r="BJ8" s="81">
        <v>38825</v>
      </c>
      <c r="BK8" s="81">
        <v>38984</v>
      </c>
      <c r="BL8" s="81">
        <v>37772</v>
      </c>
      <c r="BM8" s="81">
        <v>39358</v>
      </c>
      <c r="BN8" s="81">
        <v>42860</v>
      </c>
      <c r="BO8" s="81">
        <v>38752</v>
      </c>
      <c r="BP8" s="81">
        <v>39236</v>
      </c>
      <c r="BQ8" s="81">
        <v>38116</v>
      </c>
      <c r="BR8" s="81">
        <v>36002</v>
      </c>
      <c r="BS8" s="81">
        <v>37019</v>
      </c>
      <c r="BT8" s="81">
        <v>37175</v>
      </c>
      <c r="BU8" s="81">
        <v>39085</v>
      </c>
      <c r="BV8" s="81">
        <v>37562</v>
      </c>
      <c r="BW8" s="81">
        <v>38545</v>
      </c>
      <c r="BX8" s="81">
        <v>36659</v>
      </c>
      <c r="BY8" s="81">
        <v>36725</v>
      </c>
      <c r="BZ8" s="81">
        <v>39024</v>
      </c>
      <c r="CA8" s="81">
        <v>41590</v>
      </c>
      <c r="CB8" s="81">
        <v>37944</v>
      </c>
      <c r="CC8" s="81">
        <v>41482</v>
      </c>
      <c r="CD8" s="81">
        <v>42306</v>
      </c>
      <c r="CE8" s="81">
        <v>43093</v>
      </c>
      <c r="CF8" s="81">
        <v>42141</v>
      </c>
      <c r="CG8" s="81">
        <v>36532</v>
      </c>
      <c r="CH8" s="81">
        <v>37457</v>
      </c>
      <c r="CI8" s="81">
        <v>37584</v>
      </c>
      <c r="CJ8" s="81">
        <v>37845</v>
      </c>
      <c r="CK8" s="81">
        <v>38395</v>
      </c>
      <c r="CL8" s="81">
        <v>39218</v>
      </c>
      <c r="CM8" s="81">
        <v>39463</v>
      </c>
      <c r="CN8" s="81">
        <v>41585</v>
      </c>
      <c r="CO8" s="81">
        <v>36935</v>
      </c>
      <c r="CP8" s="81">
        <v>39694</v>
      </c>
      <c r="CQ8" s="81">
        <v>41090</v>
      </c>
      <c r="CR8" s="81">
        <v>38120</v>
      </c>
      <c r="CS8" s="81">
        <v>37589</v>
      </c>
      <c r="CT8" s="81">
        <v>38895</v>
      </c>
      <c r="CU8" s="81">
        <v>37625</v>
      </c>
      <c r="CV8" s="81">
        <v>36807</v>
      </c>
      <c r="CW8" s="81">
        <v>35689</v>
      </c>
      <c r="CX8" s="81">
        <v>35402</v>
      </c>
      <c r="CY8" s="81">
        <v>41169</v>
      </c>
      <c r="CZ8" s="81">
        <v>40704</v>
      </c>
      <c r="DA8" s="81">
        <v>38627</v>
      </c>
      <c r="DB8" s="81">
        <v>40315</v>
      </c>
      <c r="DC8" s="81">
        <v>41031</v>
      </c>
      <c r="DD8" s="81">
        <v>38832</v>
      </c>
      <c r="DE8" s="81">
        <v>40504</v>
      </c>
      <c r="DF8" s="81">
        <v>42855</v>
      </c>
      <c r="DG8" s="81">
        <v>36246</v>
      </c>
      <c r="DH8" s="81">
        <v>35620</v>
      </c>
      <c r="DI8" s="81">
        <v>39002</v>
      </c>
      <c r="DJ8" s="81">
        <v>40110</v>
      </c>
      <c r="DK8" s="81">
        <v>48567</v>
      </c>
      <c r="DL8" s="81">
        <v>48860</v>
      </c>
      <c r="DM8" s="81">
        <v>36889</v>
      </c>
      <c r="DN8" s="81">
        <v>39065</v>
      </c>
      <c r="DO8" s="81">
        <v>38057</v>
      </c>
      <c r="DP8" s="81">
        <v>44124</v>
      </c>
      <c r="DQ8" s="81">
        <v>46751</v>
      </c>
      <c r="DR8" s="81">
        <v>39550</v>
      </c>
      <c r="DS8" s="81">
        <v>43315</v>
      </c>
      <c r="DT8" s="81">
        <v>34975</v>
      </c>
      <c r="DU8" s="81">
        <v>38494</v>
      </c>
      <c r="DV8" s="81">
        <v>37698</v>
      </c>
      <c r="DW8" s="81">
        <v>37605</v>
      </c>
      <c r="DX8" s="81">
        <v>38997</v>
      </c>
      <c r="DY8" s="81">
        <v>39693</v>
      </c>
      <c r="DZ8" s="81">
        <v>44660</v>
      </c>
      <c r="EA8" s="81">
        <v>35075</v>
      </c>
      <c r="EB8" s="81">
        <v>38131</v>
      </c>
      <c r="EC8" s="81">
        <v>38475</v>
      </c>
      <c r="ED8" s="81">
        <v>38935</v>
      </c>
      <c r="EE8" s="81">
        <v>43005</v>
      </c>
      <c r="EF8" s="81">
        <v>39288</v>
      </c>
      <c r="EG8" s="81">
        <v>39885</v>
      </c>
    </row>
    <row r="9" spans="1:138" x14ac:dyDescent="0.2">
      <c r="A9" s="77">
        <v>4</v>
      </c>
      <c r="B9" s="81">
        <v>40770</v>
      </c>
      <c r="C9" s="81">
        <v>40643</v>
      </c>
      <c r="D9" s="81">
        <v>45509</v>
      </c>
      <c r="E9" s="81">
        <v>39222</v>
      </c>
      <c r="F9" s="81">
        <v>39471</v>
      </c>
      <c r="G9" s="81">
        <v>36240</v>
      </c>
      <c r="H9" s="81">
        <v>40135</v>
      </c>
      <c r="I9" s="81">
        <v>45454</v>
      </c>
      <c r="J9" s="81">
        <v>45960</v>
      </c>
      <c r="K9" s="81">
        <v>42855</v>
      </c>
      <c r="L9" s="81">
        <v>41759</v>
      </c>
      <c r="M9" s="81">
        <v>36767</v>
      </c>
      <c r="N9" s="81">
        <v>37109</v>
      </c>
      <c r="O9" s="81">
        <v>37940</v>
      </c>
      <c r="P9" s="81">
        <v>36744</v>
      </c>
      <c r="Q9" s="81">
        <v>38686</v>
      </c>
      <c r="R9" s="81">
        <v>38345</v>
      </c>
      <c r="S9" s="81">
        <v>37997</v>
      </c>
      <c r="T9" s="81">
        <v>36596</v>
      </c>
      <c r="U9" s="81">
        <v>37152</v>
      </c>
      <c r="V9" s="81">
        <v>40356</v>
      </c>
      <c r="W9" s="81">
        <v>39635</v>
      </c>
      <c r="X9" s="81">
        <v>36831</v>
      </c>
      <c r="Y9" s="79">
        <v>36550</v>
      </c>
      <c r="Z9" s="81">
        <v>35690</v>
      </c>
      <c r="AA9" s="81">
        <v>36847</v>
      </c>
      <c r="AB9" s="81">
        <v>38955</v>
      </c>
      <c r="AC9" s="81">
        <v>39674</v>
      </c>
      <c r="AD9" s="81">
        <v>43281</v>
      </c>
      <c r="AE9" s="81">
        <v>40788</v>
      </c>
      <c r="AF9" s="81">
        <v>37720</v>
      </c>
      <c r="AG9" s="81">
        <v>38376</v>
      </c>
      <c r="AH9" s="81">
        <v>38826</v>
      </c>
      <c r="AI9" s="81">
        <v>36396</v>
      </c>
      <c r="AJ9" s="81">
        <v>42333</v>
      </c>
      <c r="AK9" s="81">
        <v>37920</v>
      </c>
      <c r="AL9" s="81">
        <v>38818</v>
      </c>
      <c r="AM9" s="81">
        <v>39882</v>
      </c>
      <c r="AN9" s="81">
        <v>39214</v>
      </c>
      <c r="AO9" s="81">
        <v>40842</v>
      </c>
      <c r="AP9" s="81">
        <v>38939</v>
      </c>
      <c r="AQ9" s="81">
        <v>36425</v>
      </c>
      <c r="AR9" s="81">
        <v>39734</v>
      </c>
      <c r="AS9" s="81">
        <v>37487</v>
      </c>
      <c r="AT9" s="81">
        <v>37862</v>
      </c>
      <c r="AU9" s="81">
        <v>37224</v>
      </c>
      <c r="AV9" s="81">
        <v>36825</v>
      </c>
      <c r="AW9" s="81">
        <v>37766</v>
      </c>
      <c r="AX9" s="81">
        <v>37184</v>
      </c>
      <c r="AY9" s="81">
        <v>36997</v>
      </c>
      <c r="AZ9" s="81">
        <v>37579</v>
      </c>
      <c r="BA9" s="81">
        <v>40769</v>
      </c>
      <c r="BB9" s="81">
        <v>37612</v>
      </c>
      <c r="BC9" s="81">
        <v>40318</v>
      </c>
      <c r="BD9" s="81">
        <v>41928</v>
      </c>
      <c r="BE9" s="81">
        <v>35690</v>
      </c>
      <c r="BF9" s="81">
        <v>37914</v>
      </c>
      <c r="BG9" s="81">
        <v>36620</v>
      </c>
      <c r="BH9" s="81">
        <v>36834</v>
      </c>
      <c r="BI9" s="81">
        <v>40752</v>
      </c>
      <c r="BJ9" s="81">
        <v>39365</v>
      </c>
      <c r="BK9" s="81">
        <v>39581</v>
      </c>
      <c r="BL9" s="81">
        <v>38148</v>
      </c>
      <c r="BM9" s="81">
        <v>39923</v>
      </c>
      <c r="BN9" s="81">
        <v>43435</v>
      </c>
      <c r="BO9" s="81">
        <v>39572</v>
      </c>
      <c r="BP9" s="81">
        <v>39729</v>
      </c>
      <c r="BQ9" s="81">
        <v>38468</v>
      </c>
      <c r="BR9" s="81">
        <v>36352</v>
      </c>
      <c r="BS9" s="81">
        <v>37550</v>
      </c>
      <c r="BT9" s="81">
        <v>37539</v>
      </c>
      <c r="BU9" s="81">
        <v>39635</v>
      </c>
      <c r="BV9" s="81">
        <v>37977</v>
      </c>
      <c r="BW9" s="81">
        <v>39003</v>
      </c>
      <c r="BX9" s="81">
        <v>37311</v>
      </c>
      <c r="BY9" s="81">
        <v>37150</v>
      </c>
      <c r="BZ9" s="81">
        <v>39579</v>
      </c>
      <c r="CA9" s="81">
        <v>42140</v>
      </c>
      <c r="CB9" s="81">
        <v>38526</v>
      </c>
      <c r="CC9" s="81">
        <v>41867</v>
      </c>
      <c r="CD9" s="81">
        <v>43024</v>
      </c>
      <c r="CE9" s="81">
        <v>43942</v>
      </c>
      <c r="CF9" s="81">
        <v>42840</v>
      </c>
      <c r="CG9" s="81">
        <v>37057</v>
      </c>
      <c r="CH9" s="81">
        <v>37955</v>
      </c>
      <c r="CI9" s="81">
        <v>38551</v>
      </c>
      <c r="CJ9" s="81">
        <v>38440</v>
      </c>
      <c r="CK9" s="81">
        <v>38840</v>
      </c>
      <c r="CL9" s="81">
        <v>39774</v>
      </c>
      <c r="CM9" s="81">
        <v>40290</v>
      </c>
      <c r="CN9" s="81">
        <v>42075</v>
      </c>
      <c r="CO9" s="81">
        <v>37280</v>
      </c>
      <c r="CP9" s="81">
        <v>40248</v>
      </c>
      <c r="CQ9" s="81">
        <v>41912</v>
      </c>
      <c r="CR9" s="81">
        <v>38457</v>
      </c>
      <c r="CS9" s="81">
        <v>38019</v>
      </c>
      <c r="CT9" s="81">
        <v>39465</v>
      </c>
      <c r="CU9" s="81">
        <v>38270</v>
      </c>
      <c r="CV9" s="81">
        <v>37244</v>
      </c>
      <c r="CW9" s="81">
        <v>36067</v>
      </c>
      <c r="CX9" s="81">
        <v>35798</v>
      </c>
      <c r="CY9" s="81">
        <v>41697</v>
      </c>
      <c r="CZ9" s="81">
        <v>41285</v>
      </c>
      <c r="DA9" s="81">
        <v>39003</v>
      </c>
      <c r="DB9" s="81">
        <v>40745</v>
      </c>
      <c r="DC9" s="81">
        <v>41808</v>
      </c>
      <c r="DD9" s="81">
        <v>39204</v>
      </c>
      <c r="DE9" s="81">
        <v>41960</v>
      </c>
      <c r="DF9" s="81">
        <v>43971</v>
      </c>
      <c r="DG9" s="81">
        <v>36702</v>
      </c>
      <c r="DH9" s="81">
        <v>36520</v>
      </c>
      <c r="DI9" s="81">
        <v>39498</v>
      </c>
      <c r="DJ9" s="81">
        <v>40395</v>
      </c>
      <c r="DK9" s="81">
        <v>49563</v>
      </c>
      <c r="DL9" s="81">
        <v>49863</v>
      </c>
      <c r="DM9" s="81">
        <v>37338</v>
      </c>
      <c r="DN9" s="81">
        <v>39425</v>
      </c>
      <c r="DO9" s="81">
        <v>38520</v>
      </c>
      <c r="DP9" s="81">
        <v>44785</v>
      </c>
      <c r="DQ9" s="81">
        <v>48077</v>
      </c>
      <c r="DR9" s="81">
        <v>40175</v>
      </c>
      <c r="DS9" s="81">
        <v>43660</v>
      </c>
      <c r="DT9" s="81">
        <v>35690</v>
      </c>
      <c r="DU9" s="81">
        <v>38875</v>
      </c>
      <c r="DV9" s="81">
        <v>38325</v>
      </c>
      <c r="DW9" s="81">
        <v>37971</v>
      </c>
      <c r="DX9" s="81">
        <v>39522</v>
      </c>
      <c r="DY9" s="81">
        <v>40301</v>
      </c>
      <c r="DZ9" s="81">
        <v>45640</v>
      </c>
      <c r="EA9" s="81">
        <v>35790</v>
      </c>
      <c r="EB9" s="81">
        <v>38591</v>
      </c>
      <c r="EC9" s="81">
        <v>39190</v>
      </c>
      <c r="ED9" s="81">
        <v>39715</v>
      </c>
      <c r="EE9" s="81">
        <v>43641</v>
      </c>
      <c r="EF9" s="81">
        <v>40031</v>
      </c>
      <c r="EG9" s="81">
        <v>40875</v>
      </c>
    </row>
    <row r="10" spans="1:138" x14ac:dyDescent="0.2">
      <c r="A10" s="77">
        <v>5</v>
      </c>
      <c r="B10" s="81">
        <v>41328</v>
      </c>
      <c r="C10" s="81">
        <v>41487</v>
      </c>
      <c r="D10" s="81">
        <v>47329</v>
      </c>
      <c r="E10" s="81">
        <v>40009</v>
      </c>
      <c r="F10" s="81">
        <v>39937</v>
      </c>
      <c r="G10" s="81">
        <v>36715</v>
      </c>
      <c r="H10" s="81">
        <v>40800</v>
      </c>
      <c r="I10" s="81">
        <v>46528</v>
      </c>
      <c r="J10" s="81">
        <v>47045</v>
      </c>
      <c r="K10" s="81">
        <v>43565</v>
      </c>
      <c r="L10" s="81">
        <v>42257</v>
      </c>
      <c r="M10" s="81">
        <v>37315</v>
      </c>
      <c r="N10" s="81">
        <v>37994</v>
      </c>
      <c r="O10" s="81">
        <v>38355</v>
      </c>
      <c r="P10" s="81">
        <v>37241</v>
      </c>
      <c r="Q10" s="81">
        <v>39228</v>
      </c>
      <c r="R10" s="81">
        <v>38820</v>
      </c>
      <c r="S10" s="81">
        <v>38492</v>
      </c>
      <c r="T10" s="81">
        <v>37085</v>
      </c>
      <c r="U10" s="81">
        <v>37635</v>
      </c>
      <c r="V10" s="81">
        <v>41373</v>
      </c>
      <c r="W10" s="81">
        <v>40307</v>
      </c>
      <c r="X10" s="81">
        <v>37445</v>
      </c>
      <c r="Y10" s="79">
        <v>37072</v>
      </c>
      <c r="Z10" s="81">
        <v>36465</v>
      </c>
      <c r="AA10" s="81">
        <v>37633</v>
      </c>
      <c r="AB10" s="81">
        <v>39730</v>
      </c>
      <c r="AC10" s="81">
        <v>40335</v>
      </c>
      <c r="AD10" s="81">
        <v>44058</v>
      </c>
      <c r="AE10" s="81">
        <v>41474</v>
      </c>
      <c r="AF10" s="81">
        <v>38250</v>
      </c>
      <c r="AG10" s="81">
        <v>39150</v>
      </c>
      <c r="AH10" s="81">
        <v>39283</v>
      </c>
      <c r="AI10" s="81">
        <v>37002</v>
      </c>
      <c r="AJ10" s="81">
        <v>43656</v>
      </c>
      <c r="AK10" s="81">
        <v>38699</v>
      </c>
      <c r="AL10" s="81">
        <v>39332</v>
      </c>
      <c r="AM10" s="81">
        <v>40606</v>
      </c>
      <c r="AN10" s="81">
        <v>40021</v>
      </c>
      <c r="AO10" s="81">
        <v>41966</v>
      </c>
      <c r="AP10" s="81">
        <v>39420</v>
      </c>
      <c r="AQ10" s="81">
        <v>36936</v>
      </c>
      <c r="AR10" s="81">
        <v>40315</v>
      </c>
      <c r="AS10" s="81">
        <v>38303</v>
      </c>
      <c r="AT10" s="81">
        <v>38333</v>
      </c>
      <c r="AU10" s="81">
        <v>37883</v>
      </c>
      <c r="AV10" s="81">
        <v>37165</v>
      </c>
      <c r="AW10" s="81">
        <v>38397</v>
      </c>
      <c r="AX10" s="81">
        <v>37867</v>
      </c>
      <c r="AY10" s="81">
        <v>37871</v>
      </c>
      <c r="AZ10" s="81">
        <v>38739</v>
      </c>
      <c r="BA10" s="81">
        <v>41556</v>
      </c>
      <c r="BB10" s="81">
        <v>38062</v>
      </c>
      <c r="BC10" s="81">
        <v>41057</v>
      </c>
      <c r="BD10" s="81">
        <v>42918</v>
      </c>
      <c r="BE10" s="81">
        <v>36465</v>
      </c>
      <c r="BF10" s="81">
        <v>39104</v>
      </c>
      <c r="BG10" s="81">
        <v>37327</v>
      </c>
      <c r="BH10" s="81">
        <v>38054</v>
      </c>
      <c r="BI10" s="81">
        <v>41344</v>
      </c>
      <c r="BJ10" s="81">
        <v>40160</v>
      </c>
      <c r="BK10" s="81">
        <v>40244</v>
      </c>
      <c r="BL10" s="81">
        <v>38902</v>
      </c>
      <c r="BM10" s="81">
        <v>40560</v>
      </c>
      <c r="BN10" s="81">
        <v>44115</v>
      </c>
      <c r="BO10" s="81">
        <v>39640</v>
      </c>
      <c r="BP10" s="81">
        <v>40297</v>
      </c>
      <c r="BQ10" s="81">
        <v>39114</v>
      </c>
      <c r="BR10" s="81">
        <v>37335</v>
      </c>
      <c r="BS10" s="81">
        <v>38153</v>
      </c>
      <c r="BT10" s="81">
        <v>37979</v>
      </c>
      <c r="BU10" s="81">
        <v>40365</v>
      </c>
      <c r="BV10" s="81">
        <v>38457</v>
      </c>
      <c r="BW10" s="81">
        <v>39934</v>
      </c>
      <c r="BX10" s="81">
        <v>38105</v>
      </c>
      <c r="BY10" s="81">
        <v>37645</v>
      </c>
      <c r="BZ10" s="81">
        <v>40215</v>
      </c>
      <c r="CA10" s="81">
        <v>42760</v>
      </c>
      <c r="CB10" s="81">
        <v>39109</v>
      </c>
      <c r="CC10" s="81">
        <v>42331</v>
      </c>
      <c r="CD10" s="81">
        <v>43564</v>
      </c>
      <c r="CE10" s="81">
        <v>44817</v>
      </c>
      <c r="CF10" s="81">
        <v>43346</v>
      </c>
      <c r="CG10" s="81">
        <v>37658</v>
      </c>
      <c r="CH10" s="81">
        <v>38531</v>
      </c>
      <c r="CI10" s="81">
        <v>39848</v>
      </c>
      <c r="CJ10" s="81">
        <v>39130</v>
      </c>
      <c r="CK10" s="81">
        <v>39430</v>
      </c>
      <c r="CL10" s="81">
        <v>40396</v>
      </c>
      <c r="CM10" s="81">
        <v>41200</v>
      </c>
      <c r="CN10" s="81">
        <v>42655</v>
      </c>
      <c r="CO10" s="81">
        <v>39157</v>
      </c>
      <c r="CP10" s="81">
        <v>41044</v>
      </c>
      <c r="CQ10" s="81">
        <v>42750</v>
      </c>
      <c r="CR10" s="81">
        <v>38844</v>
      </c>
      <c r="CS10" s="81">
        <v>38519</v>
      </c>
      <c r="CT10" s="81">
        <v>40250</v>
      </c>
      <c r="CU10" s="81">
        <v>38995</v>
      </c>
      <c r="CV10" s="81">
        <v>37754</v>
      </c>
      <c r="CW10" s="81">
        <v>36724</v>
      </c>
      <c r="CX10" s="81">
        <v>36465</v>
      </c>
      <c r="CY10" s="81">
        <v>42284</v>
      </c>
      <c r="CZ10" s="81">
        <v>41945</v>
      </c>
      <c r="DA10" s="81">
        <v>39462</v>
      </c>
      <c r="DB10" s="81">
        <v>41585</v>
      </c>
      <c r="DC10" s="81">
        <v>42646</v>
      </c>
      <c r="DD10" s="81">
        <v>39540</v>
      </c>
      <c r="DE10" s="81">
        <v>43445</v>
      </c>
      <c r="DF10" s="81">
        <v>45127</v>
      </c>
      <c r="DG10" s="81">
        <v>37683</v>
      </c>
      <c r="DH10" s="81">
        <v>36990</v>
      </c>
      <c r="DI10" s="81">
        <v>40081</v>
      </c>
      <c r="DJ10" s="81">
        <v>40960</v>
      </c>
      <c r="DK10" s="81">
        <v>50411</v>
      </c>
      <c r="DL10" s="81">
        <v>50717</v>
      </c>
      <c r="DM10" s="81">
        <v>38148</v>
      </c>
      <c r="DN10" s="81">
        <v>39786</v>
      </c>
      <c r="DO10" s="81">
        <v>38988</v>
      </c>
      <c r="DP10" s="81">
        <v>45462</v>
      </c>
      <c r="DQ10" s="81">
        <v>49345</v>
      </c>
      <c r="DR10" s="81">
        <v>40985</v>
      </c>
      <c r="DS10" s="81">
        <v>44410</v>
      </c>
      <c r="DT10" s="81">
        <v>36465</v>
      </c>
      <c r="DU10" s="81">
        <v>39341</v>
      </c>
      <c r="DV10" s="81">
        <v>39021</v>
      </c>
      <c r="DW10" s="81">
        <v>38410</v>
      </c>
      <c r="DX10" s="81">
        <v>40115</v>
      </c>
      <c r="DY10" s="81">
        <v>40981</v>
      </c>
      <c r="DZ10" s="81">
        <v>46645</v>
      </c>
      <c r="EA10" s="81">
        <v>36565</v>
      </c>
      <c r="EB10" s="81">
        <v>39281</v>
      </c>
      <c r="EC10" s="81">
        <v>39965</v>
      </c>
      <c r="ED10" s="81">
        <v>40400</v>
      </c>
      <c r="EE10" s="81">
        <v>44503</v>
      </c>
      <c r="EF10" s="81">
        <v>40769</v>
      </c>
      <c r="EG10" s="81">
        <v>42133</v>
      </c>
    </row>
    <row r="11" spans="1:138" x14ac:dyDescent="0.2">
      <c r="A11" s="77">
        <v>6</v>
      </c>
      <c r="B11" s="81">
        <v>41886</v>
      </c>
      <c r="C11" s="81">
        <v>41884</v>
      </c>
      <c r="D11" s="81">
        <v>49149</v>
      </c>
      <c r="E11" s="81">
        <v>41007</v>
      </c>
      <c r="F11" s="81">
        <v>40420</v>
      </c>
      <c r="G11" s="81">
        <v>37620</v>
      </c>
      <c r="H11" s="81">
        <v>41810</v>
      </c>
      <c r="I11" s="81">
        <v>47602</v>
      </c>
      <c r="J11" s="81">
        <v>48131</v>
      </c>
      <c r="K11" s="81">
        <v>44250</v>
      </c>
      <c r="L11" s="81">
        <v>42968</v>
      </c>
      <c r="M11" s="81">
        <v>38310</v>
      </c>
      <c r="N11" s="81">
        <v>38726</v>
      </c>
      <c r="O11" s="81">
        <v>38750</v>
      </c>
      <c r="P11" s="81">
        <v>37986</v>
      </c>
      <c r="Q11" s="81">
        <v>39836</v>
      </c>
      <c r="R11" s="81">
        <v>39615</v>
      </c>
      <c r="S11" s="81">
        <v>39000</v>
      </c>
      <c r="T11" s="81">
        <v>37562</v>
      </c>
      <c r="U11" s="81">
        <v>38100</v>
      </c>
      <c r="V11" s="81">
        <v>42390</v>
      </c>
      <c r="W11" s="81">
        <v>40979</v>
      </c>
      <c r="X11" s="81">
        <v>38402</v>
      </c>
      <c r="Y11" s="79">
        <v>37602</v>
      </c>
      <c r="Z11" s="81">
        <v>37450</v>
      </c>
      <c r="AA11" s="81">
        <v>38641</v>
      </c>
      <c r="AB11" s="81">
        <v>40715</v>
      </c>
      <c r="AC11" s="81">
        <v>41069</v>
      </c>
      <c r="AD11" s="81">
        <v>44904</v>
      </c>
      <c r="AE11" s="81">
        <v>42159</v>
      </c>
      <c r="AF11" s="81">
        <v>38790</v>
      </c>
      <c r="AG11" s="81">
        <v>40134</v>
      </c>
      <c r="AH11" s="81">
        <v>40344</v>
      </c>
      <c r="AI11" s="81">
        <v>37850</v>
      </c>
      <c r="AJ11" s="81">
        <v>44979</v>
      </c>
      <c r="AK11" s="81">
        <v>39687</v>
      </c>
      <c r="AL11" s="81">
        <v>40396</v>
      </c>
      <c r="AM11" s="81">
        <v>41324</v>
      </c>
      <c r="AN11" s="81">
        <v>40790</v>
      </c>
      <c r="AO11" s="81">
        <v>43081</v>
      </c>
      <c r="AP11" s="81">
        <v>39901</v>
      </c>
      <c r="AQ11" s="81">
        <v>37457</v>
      </c>
      <c r="AR11" s="81">
        <v>40885</v>
      </c>
      <c r="AS11" s="81">
        <v>39341</v>
      </c>
      <c r="AT11" s="81">
        <v>39130</v>
      </c>
      <c r="AU11" s="81">
        <v>38835</v>
      </c>
      <c r="AV11" s="81">
        <v>38170</v>
      </c>
      <c r="AW11" s="81">
        <v>38844</v>
      </c>
      <c r="AX11" s="81">
        <v>38852</v>
      </c>
      <c r="AY11" s="81">
        <v>38446</v>
      </c>
      <c r="AZ11" s="81">
        <v>39537</v>
      </c>
      <c r="BA11" s="81">
        <v>42333</v>
      </c>
      <c r="BB11" s="81">
        <v>38512</v>
      </c>
      <c r="BC11" s="81">
        <v>41791</v>
      </c>
      <c r="BD11" s="81">
        <v>43909</v>
      </c>
      <c r="BE11" s="81">
        <v>37450</v>
      </c>
      <c r="BF11" s="81">
        <v>39733</v>
      </c>
      <c r="BG11" s="81">
        <v>38315</v>
      </c>
      <c r="BH11" s="81">
        <v>38644</v>
      </c>
      <c r="BI11" s="81">
        <v>41907</v>
      </c>
      <c r="BJ11" s="81">
        <v>40635</v>
      </c>
      <c r="BK11" s="81">
        <v>40912</v>
      </c>
      <c r="BL11" s="81">
        <v>39346</v>
      </c>
      <c r="BM11" s="81">
        <v>41046</v>
      </c>
      <c r="BN11" s="81">
        <v>44775</v>
      </c>
      <c r="BO11" s="81">
        <v>40134</v>
      </c>
      <c r="BP11" s="81">
        <v>40882</v>
      </c>
      <c r="BQ11" s="81">
        <v>39704</v>
      </c>
      <c r="BR11" s="81">
        <v>37765</v>
      </c>
      <c r="BS11" s="81">
        <v>38861</v>
      </c>
      <c r="BT11" s="81">
        <v>38399</v>
      </c>
      <c r="BU11" s="81">
        <v>41120</v>
      </c>
      <c r="BV11" s="81">
        <v>38951</v>
      </c>
      <c r="BW11" s="81">
        <v>40643</v>
      </c>
      <c r="BX11" s="81">
        <v>39114</v>
      </c>
      <c r="BY11" s="81">
        <v>38150</v>
      </c>
      <c r="BZ11" s="81">
        <v>40861</v>
      </c>
      <c r="CA11" s="81">
        <v>43360</v>
      </c>
      <c r="CB11" s="81">
        <v>39692</v>
      </c>
      <c r="CC11" s="81">
        <v>42796</v>
      </c>
      <c r="CD11" s="81">
        <v>44335</v>
      </c>
      <c r="CE11" s="81">
        <v>45723</v>
      </c>
      <c r="CF11" s="81">
        <v>44081</v>
      </c>
      <c r="CG11" s="81">
        <v>38277</v>
      </c>
      <c r="CH11" s="81">
        <v>39110</v>
      </c>
      <c r="CI11" s="81">
        <v>41445</v>
      </c>
      <c r="CJ11" s="81">
        <v>39805</v>
      </c>
      <c r="CK11" s="81">
        <v>40130</v>
      </c>
      <c r="CL11" s="81">
        <v>41151</v>
      </c>
      <c r="CM11" s="81">
        <v>42095</v>
      </c>
      <c r="CN11" s="81">
        <v>43195</v>
      </c>
      <c r="CO11" s="81">
        <v>39549</v>
      </c>
      <c r="CP11" s="81">
        <v>41719</v>
      </c>
      <c r="CQ11" s="81">
        <v>43605</v>
      </c>
      <c r="CR11" s="81">
        <v>39737</v>
      </c>
      <c r="CS11" s="81">
        <v>39029</v>
      </c>
      <c r="CT11" s="81">
        <v>40875</v>
      </c>
      <c r="CU11" s="81">
        <v>39770</v>
      </c>
      <c r="CV11" s="81">
        <v>38274</v>
      </c>
      <c r="CW11" s="81">
        <v>37548</v>
      </c>
      <c r="CX11" s="81">
        <v>37450</v>
      </c>
      <c r="CY11" s="81">
        <v>42889</v>
      </c>
      <c r="CZ11" s="81">
        <v>42631</v>
      </c>
      <c r="DA11" s="81">
        <v>39952</v>
      </c>
      <c r="DB11" s="81">
        <v>41735</v>
      </c>
      <c r="DC11" s="81">
        <v>43695</v>
      </c>
      <c r="DD11" s="81">
        <v>39912</v>
      </c>
      <c r="DE11" s="81">
        <v>44706</v>
      </c>
      <c r="DF11" s="81">
        <v>46207</v>
      </c>
      <c r="DG11" s="81">
        <v>38227</v>
      </c>
      <c r="DH11" s="81">
        <v>37470</v>
      </c>
      <c r="DI11" s="81">
        <v>40675</v>
      </c>
      <c r="DJ11" s="81">
        <v>41570</v>
      </c>
      <c r="DK11" s="81">
        <v>51627</v>
      </c>
      <c r="DL11" s="81">
        <v>51940</v>
      </c>
      <c r="DM11" s="81">
        <v>38684</v>
      </c>
      <c r="DN11" s="81">
        <v>40156</v>
      </c>
      <c r="DO11" s="81">
        <v>39465</v>
      </c>
      <c r="DP11" s="81">
        <v>46139</v>
      </c>
      <c r="DQ11" s="81">
        <v>50780</v>
      </c>
      <c r="DR11" s="81">
        <v>41810</v>
      </c>
      <c r="DS11" s="81">
        <v>44935</v>
      </c>
      <c r="DT11" s="81">
        <v>37450</v>
      </c>
      <c r="DU11" s="81">
        <v>39799</v>
      </c>
      <c r="DV11" s="81">
        <v>39725</v>
      </c>
      <c r="DW11" s="81">
        <v>38859</v>
      </c>
      <c r="DX11" s="81">
        <v>40711</v>
      </c>
      <c r="DY11" s="81">
        <v>41651</v>
      </c>
      <c r="DZ11" s="81">
        <v>47672</v>
      </c>
      <c r="EA11" s="81">
        <v>37550</v>
      </c>
      <c r="EB11" s="81">
        <v>39808</v>
      </c>
      <c r="EC11" s="81">
        <v>40950</v>
      </c>
      <c r="ED11" s="81">
        <v>40975</v>
      </c>
      <c r="EE11" s="81">
        <v>45378</v>
      </c>
      <c r="EF11" s="81">
        <v>41513</v>
      </c>
      <c r="EG11" s="81">
        <v>42787</v>
      </c>
    </row>
    <row r="12" spans="1:138" x14ac:dyDescent="0.2">
      <c r="A12" s="77">
        <v>7</v>
      </c>
      <c r="B12" s="81">
        <v>42427</v>
      </c>
      <c r="C12" s="81">
        <v>42281</v>
      </c>
      <c r="D12" s="81">
        <v>50970</v>
      </c>
      <c r="E12" s="81">
        <v>41831</v>
      </c>
      <c r="F12" s="81">
        <v>41410</v>
      </c>
      <c r="G12" s="81">
        <v>38265</v>
      </c>
      <c r="H12" s="81">
        <v>42475</v>
      </c>
      <c r="I12" s="81">
        <v>48677</v>
      </c>
      <c r="J12" s="81">
        <v>49217</v>
      </c>
      <c r="K12" s="81">
        <v>44945</v>
      </c>
      <c r="L12" s="81">
        <v>43900</v>
      </c>
      <c r="M12" s="81">
        <v>39130</v>
      </c>
      <c r="N12" s="81">
        <v>39826</v>
      </c>
      <c r="O12" s="81">
        <v>39155</v>
      </c>
      <c r="P12" s="81">
        <v>38484</v>
      </c>
      <c r="Q12" s="81">
        <v>40413</v>
      </c>
      <c r="R12" s="81">
        <v>40470</v>
      </c>
      <c r="S12" s="81">
        <v>39768</v>
      </c>
      <c r="T12" s="81">
        <v>38261</v>
      </c>
      <c r="U12" s="81">
        <v>38636</v>
      </c>
      <c r="V12" s="81">
        <v>43419</v>
      </c>
      <c r="W12" s="81">
        <v>41650</v>
      </c>
      <c r="X12" s="81">
        <v>39213</v>
      </c>
      <c r="Y12" s="79">
        <v>38265</v>
      </c>
      <c r="Z12" s="81">
        <v>38265</v>
      </c>
      <c r="AA12" s="81">
        <v>39468</v>
      </c>
      <c r="AB12" s="81">
        <v>41530</v>
      </c>
      <c r="AC12" s="81">
        <v>41724</v>
      </c>
      <c r="AD12" s="81">
        <v>45691</v>
      </c>
      <c r="AE12" s="81">
        <v>42845</v>
      </c>
      <c r="AF12" s="81">
        <v>39325</v>
      </c>
      <c r="AG12" s="81">
        <v>40949</v>
      </c>
      <c r="AH12" s="81">
        <v>41398</v>
      </c>
      <c r="AI12" s="81">
        <v>38672</v>
      </c>
      <c r="AJ12" s="81">
        <v>46302</v>
      </c>
      <c r="AK12" s="81">
        <v>40503</v>
      </c>
      <c r="AL12" s="81">
        <v>41092</v>
      </c>
      <c r="AM12" s="81">
        <v>42046</v>
      </c>
      <c r="AN12" s="81">
        <v>41595</v>
      </c>
      <c r="AO12" s="81">
        <v>44215</v>
      </c>
      <c r="AP12" s="81">
        <v>40391</v>
      </c>
      <c r="AQ12" s="81">
        <v>38265</v>
      </c>
      <c r="AR12" s="81">
        <v>41472</v>
      </c>
      <c r="AS12" s="81">
        <v>40191</v>
      </c>
      <c r="AT12" s="81">
        <v>39976</v>
      </c>
      <c r="AU12" s="81">
        <v>39663</v>
      </c>
      <c r="AV12" s="81">
        <v>39000</v>
      </c>
      <c r="AW12" s="81">
        <v>39417</v>
      </c>
      <c r="AX12" s="81">
        <v>39667</v>
      </c>
      <c r="AY12" s="81">
        <v>39016</v>
      </c>
      <c r="AZ12" s="81">
        <v>39999</v>
      </c>
      <c r="BA12" s="81">
        <v>43103</v>
      </c>
      <c r="BB12" s="81">
        <v>39265</v>
      </c>
      <c r="BC12" s="81">
        <v>42541</v>
      </c>
      <c r="BD12" s="81">
        <v>44899</v>
      </c>
      <c r="BE12" s="81">
        <v>38265</v>
      </c>
      <c r="BF12" s="81">
        <v>40373</v>
      </c>
      <c r="BG12" s="81">
        <v>39150</v>
      </c>
      <c r="BH12" s="81">
        <v>39229</v>
      </c>
      <c r="BI12" s="81">
        <v>42507</v>
      </c>
      <c r="BJ12" s="81">
        <v>41110</v>
      </c>
      <c r="BK12" s="81">
        <v>41581</v>
      </c>
      <c r="BL12" s="81">
        <v>39808</v>
      </c>
      <c r="BM12" s="81">
        <v>41935</v>
      </c>
      <c r="BN12" s="81">
        <v>45450</v>
      </c>
      <c r="BO12" s="81">
        <v>40630</v>
      </c>
      <c r="BP12" s="81">
        <v>41457</v>
      </c>
      <c r="BQ12" s="81">
        <v>40328</v>
      </c>
      <c r="BR12" s="81">
        <v>38265</v>
      </c>
      <c r="BS12" s="81">
        <v>39706</v>
      </c>
      <c r="BT12" s="81">
        <v>38838</v>
      </c>
      <c r="BU12" s="81">
        <v>41980</v>
      </c>
      <c r="BV12" s="81">
        <v>39448</v>
      </c>
      <c r="BW12" s="81">
        <v>41316</v>
      </c>
      <c r="BX12" s="81">
        <v>39950</v>
      </c>
      <c r="BY12" s="81">
        <v>38650</v>
      </c>
      <c r="BZ12" s="81">
        <v>41497</v>
      </c>
      <c r="CA12" s="81">
        <v>43975</v>
      </c>
      <c r="CB12" s="81">
        <v>40274</v>
      </c>
      <c r="CC12" s="81">
        <v>43781</v>
      </c>
      <c r="CD12" s="81">
        <v>44875</v>
      </c>
      <c r="CE12" s="81">
        <v>46634</v>
      </c>
      <c r="CF12" s="81">
        <v>44632</v>
      </c>
      <c r="CG12" s="81">
        <v>38972</v>
      </c>
      <c r="CH12" s="81">
        <v>39687</v>
      </c>
      <c r="CI12" s="81">
        <v>43042</v>
      </c>
      <c r="CJ12" s="81">
        <v>40565</v>
      </c>
      <c r="CK12" s="81">
        <v>40815</v>
      </c>
      <c r="CL12" s="81">
        <v>41931</v>
      </c>
      <c r="CM12" s="81">
        <v>42999</v>
      </c>
      <c r="CN12" s="81">
        <v>43780</v>
      </c>
      <c r="CO12" s="81">
        <v>40084</v>
      </c>
      <c r="CP12" s="81">
        <v>42418</v>
      </c>
      <c r="CQ12" s="81">
        <v>44477</v>
      </c>
      <c r="CR12" s="81">
        <v>40584</v>
      </c>
      <c r="CS12" s="81">
        <v>39534</v>
      </c>
      <c r="CT12" s="81">
        <v>41535</v>
      </c>
      <c r="CU12" s="81">
        <v>40550</v>
      </c>
      <c r="CV12" s="81">
        <v>38790</v>
      </c>
      <c r="CW12" s="81">
        <v>38363</v>
      </c>
      <c r="CX12" s="81">
        <v>38263</v>
      </c>
      <c r="CY12" s="81">
        <v>43505</v>
      </c>
      <c r="CZ12" s="81">
        <v>43310</v>
      </c>
      <c r="DA12" s="81">
        <v>40398</v>
      </c>
      <c r="DB12" s="81">
        <v>42325</v>
      </c>
      <c r="DC12" s="81">
        <v>44574</v>
      </c>
      <c r="DD12" s="81">
        <v>41052</v>
      </c>
      <c r="DE12" s="81">
        <v>45848</v>
      </c>
      <c r="DF12" s="81">
        <v>47314</v>
      </c>
      <c r="DG12" s="81">
        <v>38768</v>
      </c>
      <c r="DH12" s="81">
        <v>38265</v>
      </c>
      <c r="DI12" s="81">
        <v>41268</v>
      </c>
      <c r="DJ12" s="81">
        <v>42255</v>
      </c>
      <c r="DK12" s="81">
        <v>52251</v>
      </c>
      <c r="DL12" s="81">
        <v>52566</v>
      </c>
      <c r="DM12" s="81">
        <v>39212</v>
      </c>
      <c r="DN12" s="81">
        <v>41183</v>
      </c>
      <c r="DO12" s="81">
        <v>40008</v>
      </c>
      <c r="DP12" s="81">
        <v>46811</v>
      </c>
      <c r="DQ12" s="81">
        <v>51776</v>
      </c>
      <c r="DR12" s="81">
        <v>42640</v>
      </c>
      <c r="DS12" s="81">
        <v>45920</v>
      </c>
      <c r="DT12" s="81">
        <v>38265</v>
      </c>
      <c r="DU12" s="81">
        <v>40263</v>
      </c>
      <c r="DV12" s="81">
        <v>40426</v>
      </c>
      <c r="DW12" s="81">
        <v>39303</v>
      </c>
      <c r="DX12" s="81">
        <v>41444</v>
      </c>
      <c r="DY12" s="81">
        <v>42327</v>
      </c>
      <c r="DZ12" s="81">
        <v>48721</v>
      </c>
      <c r="EA12" s="81">
        <v>38365</v>
      </c>
      <c r="EB12" s="81">
        <v>40459</v>
      </c>
      <c r="EC12" s="81">
        <v>41765</v>
      </c>
      <c r="ED12" s="81">
        <v>41880</v>
      </c>
      <c r="EE12" s="81">
        <v>46362</v>
      </c>
      <c r="EF12" s="81">
        <v>42251</v>
      </c>
      <c r="EG12" s="81">
        <v>43274</v>
      </c>
    </row>
    <row r="13" spans="1:138" x14ac:dyDescent="0.2">
      <c r="A13" s="77">
        <v>8</v>
      </c>
      <c r="B13" s="81">
        <v>42982</v>
      </c>
      <c r="C13" s="81">
        <v>42663</v>
      </c>
      <c r="D13" s="81">
        <v>52790</v>
      </c>
      <c r="E13" s="81">
        <v>42986</v>
      </c>
      <c r="F13" s="81">
        <v>41896</v>
      </c>
      <c r="G13" s="81">
        <v>39400</v>
      </c>
      <c r="H13" s="81">
        <v>43475</v>
      </c>
      <c r="I13" s="81">
        <v>49747</v>
      </c>
      <c r="J13" s="81">
        <v>50302</v>
      </c>
      <c r="K13" s="81">
        <v>45635</v>
      </c>
      <c r="L13" s="81">
        <v>44820</v>
      </c>
      <c r="M13" s="81">
        <v>40280</v>
      </c>
      <c r="N13" s="81">
        <v>40829</v>
      </c>
      <c r="O13" s="81">
        <v>39555</v>
      </c>
      <c r="P13" s="81">
        <v>39400</v>
      </c>
      <c r="Q13" s="81">
        <v>41617</v>
      </c>
      <c r="R13" s="81">
        <v>41680</v>
      </c>
      <c r="S13" s="81">
        <v>40923</v>
      </c>
      <c r="T13" s="81">
        <v>39404</v>
      </c>
      <c r="U13" s="81">
        <v>39785</v>
      </c>
      <c r="V13" s="81">
        <v>44447</v>
      </c>
      <c r="W13" s="81">
        <v>42322</v>
      </c>
      <c r="X13" s="81">
        <v>40355</v>
      </c>
      <c r="Y13" s="79">
        <v>39400</v>
      </c>
      <c r="Z13" s="81">
        <v>39400</v>
      </c>
      <c r="AA13" s="81">
        <v>40617</v>
      </c>
      <c r="AB13" s="81">
        <v>42665</v>
      </c>
      <c r="AC13" s="81">
        <v>42378</v>
      </c>
      <c r="AD13" s="81">
        <v>46552</v>
      </c>
      <c r="AE13" s="81">
        <v>43531</v>
      </c>
      <c r="AF13" s="81">
        <v>39965</v>
      </c>
      <c r="AG13" s="81">
        <v>42082</v>
      </c>
      <c r="AH13" s="81">
        <v>42467</v>
      </c>
      <c r="AI13" s="81">
        <v>39839</v>
      </c>
      <c r="AJ13" s="81">
        <v>47625</v>
      </c>
      <c r="AK13" s="81">
        <v>41648</v>
      </c>
      <c r="AL13" s="81">
        <v>41633</v>
      </c>
      <c r="AM13" s="81">
        <v>42772</v>
      </c>
      <c r="AN13" s="81">
        <v>42336</v>
      </c>
      <c r="AO13" s="81">
        <v>45312</v>
      </c>
      <c r="AP13" s="81">
        <v>40879</v>
      </c>
      <c r="AQ13" s="81">
        <v>39400</v>
      </c>
      <c r="AR13" s="81">
        <v>42170</v>
      </c>
      <c r="AS13" s="81">
        <v>41391</v>
      </c>
      <c r="AT13" s="81">
        <v>41170</v>
      </c>
      <c r="AU13" s="81">
        <v>40816</v>
      </c>
      <c r="AV13" s="81">
        <v>40155</v>
      </c>
      <c r="AW13" s="81">
        <v>40595</v>
      </c>
      <c r="AX13" s="81">
        <v>40802</v>
      </c>
      <c r="AY13" s="81">
        <v>39889</v>
      </c>
      <c r="AZ13" s="81">
        <v>41159</v>
      </c>
      <c r="BA13" s="81">
        <v>43879</v>
      </c>
      <c r="BB13" s="81">
        <v>40400</v>
      </c>
      <c r="BC13" s="81">
        <v>43286</v>
      </c>
      <c r="BD13" s="81">
        <v>45889</v>
      </c>
      <c r="BE13" s="81">
        <v>39400</v>
      </c>
      <c r="BF13" s="81">
        <v>40988</v>
      </c>
      <c r="BG13" s="81">
        <v>40311</v>
      </c>
      <c r="BH13" s="81">
        <v>39825</v>
      </c>
      <c r="BI13" s="81">
        <v>43276</v>
      </c>
      <c r="BJ13" s="81">
        <v>42040</v>
      </c>
      <c r="BK13" s="81">
        <v>42276</v>
      </c>
      <c r="BL13" s="81">
        <v>40259</v>
      </c>
      <c r="BM13" s="81">
        <v>43189</v>
      </c>
      <c r="BN13" s="81">
        <v>46115</v>
      </c>
      <c r="BO13" s="81">
        <v>41141</v>
      </c>
      <c r="BP13" s="81">
        <v>42075</v>
      </c>
      <c r="BQ13" s="81">
        <v>40947</v>
      </c>
      <c r="BR13" s="81">
        <v>39400</v>
      </c>
      <c r="BS13" s="81">
        <v>40884</v>
      </c>
      <c r="BT13" s="81">
        <v>39558</v>
      </c>
      <c r="BU13" s="81">
        <v>43035</v>
      </c>
      <c r="BV13" s="81">
        <v>39959</v>
      </c>
      <c r="BW13" s="81">
        <v>41951</v>
      </c>
      <c r="BX13" s="81">
        <v>41113</v>
      </c>
      <c r="BY13" s="81">
        <v>39400</v>
      </c>
      <c r="BZ13" s="81">
        <v>42664</v>
      </c>
      <c r="CA13" s="81">
        <v>44595</v>
      </c>
      <c r="CB13" s="81">
        <v>40857</v>
      </c>
      <c r="CC13" s="81">
        <v>44301</v>
      </c>
      <c r="CD13" s="81">
        <v>45399</v>
      </c>
      <c r="CE13" s="81">
        <v>47566</v>
      </c>
      <c r="CF13" s="81">
        <v>45178</v>
      </c>
      <c r="CG13" s="81">
        <v>40127</v>
      </c>
      <c r="CH13" s="81">
        <v>40288</v>
      </c>
      <c r="CI13" s="81">
        <v>44963</v>
      </c>
      <c r="CJ13" s="81">
        <v>41770</v>
      </c>
      <c r="CK13" s="81">
        <v>41530</v>
      </c>
      <c r="CL13" s="81">
        <v>42716</v>
      </c>
      <c r="CM13" s="81">
        <v>43897</v>
      </c>
      <c r="CN13" s="81">
        <v>44325</v>
      </c>
      <c r="CO13" s="81">
        <v>40608</v>
      </c>
      <c r="CP13" s="81">
        <v>43049</v>
      </c>
      <c r="CQ13" s="81">
        <v>45367</v>
      </c>
      <c r="CR13" s="81">
        <v>41755</v>
      </c>
      <c r="CS13" s="81">
        <v>40059</v>
      </c>
      <c r="CT13" s="81">
        <v>42725</v>
      </c>
      <c r="CU13" s="81">
        <v>41325</v>
      </c>
      <c r="CV13" s="81">
        <v>39400</v>
      </c>
      <c r="CW13" s="81">
        <v>39501</v>
      </c>
      <c r="CX13" s="81">
        <v>39400</v>
      </c>
      <c r="CY13" s="81">
        <v>44111</v>
      </c>
      <c r="CZ13" s="81">
        <v>44014</v>
      </c>
      <c r="DA13" s="81">
        <v>40845</v>
      </c>
      <c r="DB13" s="81">
        <v>43010</v>
      </c>
      <c r="DC13" s="81">
        <v>45775</v>
      </c>
      <c r="DD13" s="81">
        <v>41436</v>
      </c>
      <c r="DE13" s="81">
        <v>46943</v>
      </c>
      <c r="DF13" s="81">
        <v>48679</v>
      </c>
      <c r="DG13" s="81">
        <v>39400</v>
      </c>
      <c r="DH13" s="81">
        <v>39400</v>
      </c>
      <c r="DI13" s="81">
        <v>41886</v>
      </c>
      <c r="DJ13" s="81">
        <v>42925</v>
      </c>
      <c r="DK13" s="81">
        <v>53290</v>
      </c>
      <c r="DL13" s="81">
        <v>53613</v>
      </c>
      <c r="DM13" s="81">
        <v>40135</v>
      </c>
      <c r="DN13" s="81">
        <v>42214</v>
      </c>
      <c r="DO13" s="81">
        <v>40758</v>
      </c>
      <c r="DP13" s="81">
        <v>47488</v>
      </c>
      <c r="DQ13" s="81">
        <v>52834</v>
      </c>
      <c r="DR13" s="81">
        <v>43480</v>
      </c>
      <c r="DS13" s="81">
        <v>46690</v>
      </c>
      <c r="DT13" s="81">
        <v>39400</v>
      </c>
      <c r="DU13" s="81">
        <v>40732</v>
      </c>
      <c r="DV13" s="81">
        <v>41148</v>
      </c>
      <c r="DW13" s="81">
        <v>39767</v>
      </c>
      <c r="DX13" s="81">
        <v>42564</v>
      </c>
      <c r="DY13" s="81">
        <v>43003</v>
      </c>
      <c r="DZ13" s="81">
        <v>49790</v>
      </c>
      <c r="EA13" s="81">
        <v>39500</v>
      </c>
      <c r="EB13" s="81">
        <v>41202</v>
      </c>
      <c r="EC13" s="81">
        <v>42900</v>
      </c>
      <c r="ED13" s="81">
        <v>42810</v>
      </c>
      <c r="EE13" s="81">
        <v>47370</v>
      </c>
      <c r="EF13" s="81">
        <v>42994</v>
      </c>
      <c r="EG13" s="81">
        <v>43928</v>
      </c>
    </row>
    <row r="14" spans="1:138" x14ac:dyDescent="0.2">
      <c r="A14" s="77">
        <v>9</v>
      </c>
      <c r="B14" s="81">
        <v>43502</v>
      </c>
      <c r="C14" s="81">
        <v>43296</v>
      </c>
      <c r="D14" s="81">
        <v>54246</v>
      </c>
      <c r="E14" s="81">
        <v>43830</v>
      </c>
      <c r="F14" s="81">
        <v>42340</v>
      </c>
      <c r="G14" s="81">
        <v>40245</v>
      </c>
      <c r="H14" s="81">
        <v>44485</v>
      </c>
      <c r="I14" s="81">
        <v>50820</v>
      </c>
      <c r="J14" s="81">
        <v>51388</v>
      </c>
      <c r="K14" s="81">
        <v>46305</v>
      </c>
      <c r="L14" s="81">
        <v>45735</v>
      </c>
      <c r="M14" s="81">
        <v>41130</v>
      </c>
      <c r="N14" s="81">
        <v>41732</v>
      </c>
      <c r="O14" s="81">
        <v>40400</v>
      </c>
      <c r="P14" s="81">
        <v>40245</v>
      </c>
      <c r="Q14" s="81">
        <v>42511</v>
      </c>
      <c r="R14" s="81">
        <v>42575</v>
      </c>
      <c r="S14" s="81">
        <v>41778</v>
      </c>
      <c r="T14" s="81">
        <v>40248</v>
      </c>
      <c r="U14" s="81">
        <v>40639</v>
      </c>
      <c r="V14" s="81">
        <v>45365</v>
      </c>
      <c r="W14" s="81">
        <v>42994</v>
      </c>
      <c r="X14" s="81">
        <v>41198</v>
      </c>
      <c r="Y14" s="79">
        <v>40245</v>
      </c>
      <c r="Z14" s="81">
        <v>40245</v>
      </c>
      <c r="AA14" s="81">
        <v>41474</v>
      </c>
      <c r="AB14" s="81">
        <v>43510</v>
      </c>
      <c r="AC14" s="81">
        <v>43004</v>
      </c>
      <c r="AD14" s="81">
        <v>47371</v>
      </c>
      <c r="AE14" s="81">
        <v>44216</v>
      </c>
      <c r="AF14" s="81">
        <v>40600</v>
      </c>
      <c r="AG14" s="81">
        <v>42928</v>
      </c>
      <c r="AH14" s="81">
        <v>43505</v>
      </c>
      <c r="AI14" s="81">
        <v>40693</v>
      </c>
      <c r="AJ14" s="81">
        <v>48947</v>
      </c>
      <c r="AK14" s="81">
        <v>42494</v>
      </c>
      <c r="AL14" s="81">
        <v>42132</v>
      </c>
      <c r="AM14" s="81">
        <v>43467</v>
      </c>
      <c r="AN14" s="81">
        <v>43100</v>
      </c>
      <c r="AO14" s="81">
        <v>46409</v>
      </c>
      <c r="AP14" s="81">
        <v>41341</v>
      </c>
      <c r="AQ14" s="81">
        <v>40245</v>
      </c>
      <c r="AR14" s="81">
        <v>43072</v>
      </c>
      <c r="AS14" s="81">
        <v>42278</v>
      </c>
      <c r="AT14" s="81">
        <v>42054</v>
      </c>
      <c r="AU14" s="81">
        <v>41675</v>
      </c>
      <c r="AV14" s="81">
        <v>41015</v>
      </c>
      <c r="AW14" s="81">
        <v>41463</v>
      </c>
      <c r="AX14" s="81">
        <v>41647</v>
      </c>
      <c r="AY14" s="81">
        <v>40743</v>
      </c>
      <c r="AZ14" s="81">
        <v>42039</v>
      </c>
      <c r="BA14" s="81">
        <v>44656</v>
      </c>
      <c r="BB14" s="81">
        <v>41245</v>
      </c>
      <c r="BC14" s="81">
        <v>44008</v>
      </c>
      <c r="BD14" s="81">
        <v>46880</v>
      </c>
      <c r="BE14" s="81">
        <v>40245</v>
      </c>
      <c r="BF14" s="81">
        <v>41592</v>
      </c>
      <c r="BG14" s="81">
        <v>41176</v>
      </c>
      <c r="BH14" s="81">
        <v>40570</v>
      </c>
      <c r="BI14" s="81">
        <v>44154</v>
      </c>
      <c r="BJ14" s="81">
        <v>42650</v>
      </c>
      <c r="BK14" s="81">
        <v>42915</v>
      </c>
      <c r="BL14" s="81">
        <v>40680</v>
      </c>
      <c r="BM14" s="81">
        <v>44110</v>
      </c>
      <c r="BN14" s="81">
        <v>46760</v>
      </c>
      <c r="BO14" s="81">
        <v>41579</v>
      </c>
      <c r="BP14" s="81">
        <v>42853</v>
      </c>
      <c r="BQ14" s="81">
        <v>41535</v>
      </c>
      <c r="BR14" s="81">
        <v>40245</v>
      </c>
      <c r="BS14" s="81">
        <v>41761</v>
      </c>
      <c r="BT14" s="81">
        <v>40406</v>
      </c>
      <c r="BU14" s="81">
        <v>43845</v>
      </c>
      <c r="BV14" s="81">
        <v>40802</v>
      </c>
      <c r="BW14" s="81">
        <v>42655</v>
      </c>
      <c r="BX14" s="81">
        <v>41979</v>
      </c>
      <c r="BY14" s="81">
        <v>40245</v>
      </c>
      <c r="BZ14" s="81">
        <v>43574</v>
      </c>
      <c r="CA14" s="81">
        <v>45170</v>
      </c>
      <c r="CB14" s="81">
        <v>41439</v>
      </c>
      <c r="CC14" s="81">
        <v>44795</v>
      </c>
      <c r="CD14" s="81">
        <v>46151</v>
      </c>
      <c r="CE14" s="81">
        <v>48462</v>
      </c>
      <c r="CF14" s="81">
        <v>45956</v>
      </c>
      <c r="CG14" s="81">
        <v>40988</v>
      </c>
      <c r="CH14" s="81">
        <v>40845</v>
      </c>
      <c r="CI14" s="81">
        <v>46569</v>
      </c>
      <c r="CJ14" s="81">
        <v>42670</v>
      </c>
      <c r="CK14" s="81">
        <v>42200</v>
      </c>
      <c r="CL14" s="81">
        <v>43456</v>
      </c>
      <c r="CM14" s="81">
        <v>44768</v>
      </c>
      <c r="CN14" s="81">
        <v>44905</v>
      </c>
      <c r="CO14" s="81">
        <v>40988</v>
      </c>
      <c r="CP14" s="81">
        <v>43723</v>
      </c>
      <c r="CQ14" s="81">
        <v>46274</v>
      </c>
      <c r="CR14" s="81">
        <v>42633</v>
      </c>
      <c r="CS14" s="81">
        <v>40684</v>
      </c>
      <c r="CT14" s="81">
        <v>43615</v>
      </c>
      <c r="CU14" s="81">
        <v>42070</v>
      </c>
      <c r="CV14" s="81">
        <v>40245</v>
      </c>
      <c r="CW14" s="81">
        <v>40347</v>
      </c>
      <c r="CX14" s="81">
        <v>40243</v>
      </c>
      <c r="CY14" s="81">
        <v>44672</v>
      </c>
      <c r="CZ14" s="81">
        <v>44667</v>
      </c>
      <c r="DA14" s="81">
        <v>41262</v>
      </c>
      <c r="DB14" s="81">
        <v>43535</v>
      </c>
      <c r="DC14" s="81">
        <v>46686</v>
      </c>
      <c r="DD14" s="81">
        <v>41784</v>
      </c>
      <c r="DE14" s="81">
        <v>47959</v>
      </c>
      <c r="DF14" s="81">
        <v>49961</v>
      </c>
      <c r="DG14" s="81">
        <v>40245</v>
      </c>
      <c r="DH14" s="81">
        <v>40245</v>
      </c>
      <c r="DI14" s="81">
        <v>42452</v>
      </c>
      <c r="DJ14" s="81">
        <v>43620</v>
      </c>
      <c r="DK14" s="81">
        <v>53787</v>
      </c>
      <c r="DL14" s="81">
        <v>54111</v>
      </c>
      <c r="DM14" s="81">
        <v>40995</v>
      </c>
      <c r="DN14" s="81">
        <v>42580</v>
      </c>
      <c r="DO14" s="81">
        <v>42030</v>
      </c>
      <c r="DP14" s="81">
        <v>48149</v>
      </c>
      <c r="DQ14" s="81">
        <v>54035</v>
      </c>
      <c r="DR14" s="81">
        <v>44325</v>
      </c>
      <c r="DS14" s="81">
        <v>47365</v>
      </c>
      <c r="DT14" s="81">
        <v>40245</v>
      </c>
      <c r="DU14" s="81">
        <v>41432</v>
      </c>
      <c r="DV14" s="81">
        <v>41824</v>
      </c>
      <c r="DW14" s="81">
        <v>40245</v>
      </c>
      <c r="DX14" s="81">
        <v>43400</v>
      </c>
      <c r="DY14" s="81">
        <v>43648</v>
      </c>
      <c r="DZ14" s="81">
        <v>50885</v>
      </c>
      <c r="EA14" s="81">
        <v>40345</v>
      </c>
      <c r="EB14" s="81">
        <v>42075</v>
      </c>
      <c r="EC14" s="81">
        <v>43745</v>
      </c>
      <c r="ED14" s="81">
        <v>43780</v>
      </c>
      <c r="EE14" s="81">
        <v>48398</v>
      </c>
      <c r="EF14" s="81">
        <v>43737</v>
      </c>
      <c r="EG14" s="81">
        <v>44378</v>
      </c>
    </row>
    <row r="15" spans="1:138" x14ac:dyDescent="0.2">
      <c r="A15" s="77">
        <v>10</v>
      </c>
      <c r="B15" s="81">
        <v>44191</v>
      </c>
      <c r="C15" s="81">
        <v>43653</v>
      </c>
      <c r="D15" s="81">
        <v>55703</v>
      </c>
      <c r="E15" s="81">
        <v>44028</v>
      </c>
      <c r="F15" s="81">
        <v>42814</v>
      </c>
      <c r="G15" s="81">
        <v>40430</v>
      </c>
      <c r="H15" s="81">
        <v>45150</v>
      </c>
      <c r="I15" s="81">
        <v>51894</v>
      </c>
      <c r="J15" s="81">
        <v>52474</v>
      </c>
      <c r="K15" s="81">
        <v>47035</v>
      </c>
      <c r="L15" s="81">
        <v>46689</v>
      </c>
      <c r="M15" s="81">
        <v>41320</v>
      </c>
      <c r="N15" s="81">
        <v>42654</v>
      </c>
      <c r="O15" s="81">
        <v>40590</v>
      </c>
      <c r="P15" s="81">
        <v>40430</v>
      </c>
      <c r="Q15" s="81">
        <v>42703</v>
      </c>
      <c r="R15" s="81">
        <v>42770</v>
      </c>
      <c r="S15" s="81">
        <v>41968</v>
      </c>
      <c r="T15" s="81">
        <v>40432</v>
      </c>
      <c r="U15" s="81">
        <v>40825</v>
      </c>
      <c r="V15" s="81">
        <v>45885</v>
      </c>
      <c r="W15" s="81">
        <v>43666</v>
      </c>
      <c r="X15" s="81">
        <v>41383</v>
      </c>
      <c r="Y15" s="79">
        <v>40430</v>
      </c>
      <c r="Z15" s="81">
        <v>40430</v>
      </c>
      <c r="AA15" s="81">
        <v>41665</v>
      </c>
      <c r="AB15" s="81">
        <v>43695</v>
      </c>
      <c r="AC15" s="81">
        <v>43661</v>
      </c>
      <c r="AD15" s="81">
        <v>48111</v>
      </c>
      <c r="AE15" s="81">
        <v>44902</v>
      </c>
      <c r="AF15" s="81">
        <v>41205</v>
      </c>
      <c r="AG15" s="81">
        <v>43112</v>
      </c>
      <c r="AH15" s="81">
        <v>44499</v>
      </c>
      <c r="AI15" s="81">
        <v>40889</v>
      </c>
      <c r="AJ15" s="81">
        <v>50270</v>
      </c>
      <c r="AK15" s="81">
        <v>42683</v>
      </c>
      <c r="AL15" s="81">
        <v>42733</v>
      </c>
      <c r="AM15" s="81">
        <v>44135</v>
      </c>
      <c r="AN15" s="81">
        <v>43944</v>
      </c>
      <c r="AO15" s="81">
        <v>47558</v>
      </c>
      <c r="AP15" s="81">
        <v>41832</v>
      </c>
      <c r="AQ15" s="81">
        <v>40430</v>
      </c>
      <c r="AR15" s="81">
        <v>43268</v>
      </c>
      <c r="AS15" s="81">
        <v>42471</v>
      </c>
      <c r="AT15" s="81">
        <v>42249</v>
      </c>
      <c r="AU15" s="81">
        <v>41863</v>
      </c>
      <c r="AV15" s="81">
        <v>41205</v>
      </c>
      <c r="AW15" s="81">
        <v>41653</v>
      </c>
      <c r="AX15" s="81">
        <v>41832</v>
      </c>
      <c r="AY15" s="81">
        <v>40934</v>
      </c>
      <c r="AZ15" s="81">
        <v>42232</v>
      </c>
      <c r="BA15" s="81">
        <v>45421</v>
      </c>
      <c r="BB15" s="81">
        <v>41430</v>
      </c>
      <c r="BC15" s="81">
        <v>44736</v>
      </c>
      <c r="BD15" s="81">
        <v>47870</v>
      </c>
      <c r="BE15" s="81">
        <v>40430</v>
      </c>
      <c r="BF15" s="81">
        <v>42181</v>
      </c>
      <c r="BG15" s="81">
        <v>41364</v>
      </c>
      <c r="BH15" s="81">
        <v>41268</v>
      </c>
      <c r="BI15" s="81">
        <v>44344</v>
      </c>
      <c r="BJ15" s="81">
        <v>43695</v>
      </c>
      <c r="BK15" s="81">
        <v>43482</v>
      </c>
      <c r="BL15" s="81">
        <v>41426</v>
      </c>
      <c r="BM15" s="81">
        <v>44314</v>
      </c>
      <c r="BN15" s="81">
        <v>47395</v>
      </c>
      <c r="BO15" s="81">
        <v>41986</v>
      </c>
      <c r="BP15" s="81">
        <v>43107</v>
      </c>
      <c r="BQ15" s="81">
        <v>42120</v>
      </c>
      <c r="BR15" s="81">
        <v>40430</v>
      </c>
      <c r="BS15" s="81">
        <v>41953</v>
      </c>
      <c r="BT15" s="81">
        <v>40592</v>
      </c>
      <c r="BU15" s="81">
        <v>44615</v>
      </c>
      <c r="BV15" s="81">
        <v>40990</v>
      </c>
      <c r="BW15" s="81">
        <v>43127</v>
      </c>
      <c r="BX15" s="81">
        <v>42168</v>
      </c>
      <c r="BY15" s="81">
        <v>40430</v>
      </c>
      <c r="BZ15" s="81">
        <v>43774</v>
      </c>
      <c r="CA15" s="81">
        <v>45760</v>
      </c>
      <c r="CB15" s="81">
        <v>42022</v>
      </c>
      <c r="CC15" s="81">
        <v>45287</v>
      </c>
      <c r="CD15" s="81">
        <v>46646</v>
      </c>
      <c r="CE15" s="81">
        <v>49789</v>
      </c>
      <c r="CF15" s="81">
        <v>46398</v>
      </c>
      <c r="CG15" s="81">
        <v>41177</v>
      </c>
      <c r="CH15" s="81">
        <v>41323</v>
      </c>
      <c r="CI15" s="81">
        <v>47816</v>
      </c>
      <c r="CJ15" s="81">
        <v>42865</v>
      </c>
      <c r="CK15" s="81">
        <v>42825</v>
      </c>
      <c r="CL15" s="81">
        <v>44114</v>
      </c>
      <c r="CM15" s="81">
        <v>45638</v>
      </c>
      <c r="CN15" s="81">
        <v>45435</v>
      </c>
      <c r="CO15" s="81">
        <v>42627</v>
      </c>
      <c r="CP15" s="81">
        <v>44617</v>
      </c>
      <c r="CQ15" s="81">
        <v>47199</v>
      </c>
      <c r="CR15" s="81">
        <v>42851</v>
      </c>
      <c r="CS15" s="81">
        <v>40949</v>
      </c>
      <c r="CT15" s="81">
        <v>43810</v>
      </c>
      <c r="CU15" s="81">
        <v>42845</v>
      </c>
      <c r="CV15" s="81">
        <v>40430</v>
      </c>
      <c r="CW15" s="81">
        <v>40581</v>
      </c>
      <c r="CX15" s="81">
        <v>40431</v>
      </c>
      <c r="CY15" s="81">
        <v>45252</v>
      </c>
      <c r="CZ15" s="81">
        <v>45246</v>
      </c>
      <c r="DA15" s="81">
        <v>41689</v>
      </c>
      <c r="DB15" s="81">
        <v>44060</v>
      </c>
      <c r="DC15" s="81">
        <v>46935</v>
      </c>
      <c r="DD15" s="81">
        <v>42120</v>
      </c>
      <c r="DE15" s="81">
        <v>48883</v>
      </c>
      <c r="DF15" s="81">
        <v>50937</v>
      </c>
      <c r="DG15" s="81">
        <v>40603</v>
      </c>
      <c r="DH15" s="81">
        <v>40430</v>
      </c>
      <c r="DI15" s="81">
        <v>42957</v>
      </c>
      <c r="DJ15" s="81">
        <v>44285</v>
      </c>
      <c r="DK15" s="81">
        <v>54872</v>
      </c>
      <c r="DL15" s="81">
        <v>55203</v>
      </c>
      <c r="DM15" s="81">
        <v>41184</v>
      </c>
      <c r="DN15" s="81">
        <v>44567</v>
      </c>
      <c r="DO15" s="81">
        <v>42527</v>
      </c>
      <c r="DP15" s="81">
        <v>48805</v>
      </c>
      <c r="DQ15" s="81">
        <v>54886</v>
      </c>
      <c r="DR15" s="81">
        <v>45100</v>
      </c>
      <c r="DS15" s="81">
        <v>47980</v>
      </c>
      <c r="DT15" s="81">
        <v>40430</v>
      </c>
      <c r="DU15" s="81">
        <v>41622</v>
      </c>
      <c r="DV15" s="81">
        <v>42429</v>
      </c>
      <c r="DW15" s="81">
        <v>40533</v>
      </c>
      <c r="DX15" s="81">
        <v>43586</v>
      </c>
      <c r="DY15" s="81">
        <v>44297</v>
      </c>
      <c r="DZ15" s="81">
        <v>52005</v>
      </c>
      <c r="EA15" s="81">
        <v>40530</v>
      </c>
      <c r="EB15" s="81">
        <v>42270</v>
      </c>
      <c r="EC15" s="81">
        <v>43930</v>
      </c>
      <c r="ED15" s="81">
        <v>44720</v>
      </c>
      <c r="EE15" s="81">
        <v>49447</v>
      </c>
      <c r="EF15" s="81">
        <v>44475</v>
      </c>
      <c r="EG15" s="81">
        <v>44833</v>
      </c>
    </row>
    <row r="16" spans="1:138" x14ac:dyDescent="0.2">
      <c r="A16" s="77">
        <v>11</v>
      </c>
      <c r="B16" s="81">
        <v>44739</v>
      </c>
      <c r="C16" s="81">
        <v>44030</v>
      </c>
      <c r="D16" s="81">
        <v>56795</v>
      </c>
      <c r="E16" s="81">
        <v>44920</v>
      </c>
      <c r="F16" s="81">
        <v>43385</v>
      </c>
      <c r="G16" s="81">
        <v>41310</v>
      </c>
      <c r="H16" s="81">
        <v>46155</v>
      </c>
      <c r="I16" s="81">
        <v>52971</v>
      </c>
      <c r="J16" s="81">
        <v>53559</v>
      </c>
      <c r="K16" s="81">
        <v>47885</v>
      </c>
      <c r="L16" s="81">
        <v>47625</v>
      </c>
      <c r="M16" s="81">
        <v>42205</v>
      </c>
      <c r="N16" s="81">
        <v>43333</v>
      </c>
      <c r="O16" s="81">
        <v>41470</v>
      </c>
      <c r="P16" s="81">
        <v>41310</v>
      </c>
      <c r="Q16" s="81">
        <v>43635</v>
      </c>
      <c r="R16" s="81">
        <v>43690</v>
      </c>
      <c r="S16" s="81">
        <v>42863</v>
      </c>
      <c r="T16" s="81">
        <v>41308</v>
      </c>
      <c r="U16" s="81">
        <v>41710</v>
      </c>
      <c r="V16" s="81">
        <v>46430</v>
      </c>
      <c r="W16" s="81">
        <v>44337</v>
      </c>
      <c r="X16" s="81">
        <v>42259</v>
      </c>
      <c r="Y16" s="79">
        <v>41310</v>
      </c>
      <c r="Z16" s="81">
        <v>41310</v>
      </c>
      <c r="AA16" s="81">
        <v>42561</v>
      </c>
      <c r="AB16" s="81">
        <v>44575</v>
      </c>
      <c r="AC16" s="81">
        <v>44418</v>
      </c>
      <c r="AD16" s="81">
        <v>48911</v>
      </c>
      <c r="AE16" s="81">
        <v>45587</v>
      </c>
      <c r="AF16" s="81">
        <v>41845</v>
      </c>
      <c r="AG16" s="81">
        <v>43994</v>
      </c>
      <c r="AH16" s="81">
        <v>45552</v>
      </c>
      <c r="AI16" s="81">
        <v>41778</v>
      </c>
      <c r="AJ16" s="81">
        <v>51593</v>
      </c>
      <c r="AK16" s="81">
        <v>43560</v>
      </c>
      <c r="AL16" s="81">
        <v>43891</v>
      </c>
      <c r="AM16" s="81">
        <v>44849</v>
      </c>
      <c r="AN16" s="81">
        <v>44729</v>
      </c>
      <c r="AO16" s="81">
        <v>48676</v>
      </c>
      <c r="AP16" s="81">
        <v>42314</v>
      </c>
      <c r="AQ16" s="81">
        <v>41310</v>
      </c>
      <c r="AR16" s="81">
        <v>44205</v>
      </c>
      <c r="AS16" s="81">
        <v>43391</v>
      </c>
      <c r="AT16" s="81">
        <v>43165</v>
      </c>
      <c r="AU16" s="81">
        <v>42752</v>
      </c>
      <c r="AV16" s="81">
        <v>42100</v>
      </c>
      <c r="AW16" s="81">
        <v>42555</v>
      </c>
      <c r="AX16" s="81">
        <v>42915</v>
      </c>
      <c r="AY16" s="81">
        <v>41818</v>
      </c>
      <c r="AZ16" s="81">
        <v>43150</v>
      </c>
      <c r="BA16" s="81">
        <v>46184</v>
      </c>
      <c r="BB16" s="81">
        <v>42310</v>
      </c>
      <c r="BC16" s="81">
        <v>45470</v>
      </c>
      <c r="BD16" s="81">
        <v>48861</v>
      </c>
      <c r="BE16" s="81">
        <v>41310</v>
      </c>
      <c r="BF16" s="81">
        <v>43610</v>
      </c>
      <c r="BG16" s="81">
        <v>42264</v>
      </c>
      <c r="BH16" s="81">
        <v>41846</v>
      </c>
      <c r="BI16" s="81">
        <v>45261</v>
      </c>
      <c r="BJ16" s="81">
        <v>44155</v>
      </c>
      <c r="BK16" s="81">
        <v>44140</v>
      </c>
      <c r="BL16" s="81">
        <v>41871</v>
      </c>
      <c r="BM16" s="81">
        <v>45270</v>
      </c>
      <c r="BN16" s="81">
        <v>48060</v>
      </c>
      <c r="BO16" s="81">
        <v>42439</v>
      </c>
      <c r="BP16" s="81">
        <v>43928</v>
      </c>
      <c r="BQ16" s="81">
        <v>42756</v>
      </c>
      <c r="BR16" s="81">
        <v>41310</v>
      </c>
      <c r="BS16" s="81">
        <v>42866</v>
      </c>
      <c r="BT16" s="81">
        <v>41475</v>
      </c>
      <c r="BU16" s="81">
        <v>45570</v>
      </c>
      <c r="BV16" s="81">
        <v>41868</v>
      </c>
      <c r="BW16" s="81">
        <v>43898</v>
      </c>
      <c r="BX16" s="81">
        <v>43069</v>
      </c>
      <c r="BY16" s="81">
        <v>41310</v>
      </c>
      <c r="BZ16" s="81">
        <v>44723</v>
      </c>
      <c r="CA16" s="81">
        <v>46365</v>
      </c>
      <c r="CB16" s="81">
        <v>42605</v>
      </c>
      <c r="CC16" s="81">
        <v>45808</v>
      </c>
      <c r="CD16" s="81">
        <v>47160</v>
      </c>
      <c r="CE16" s="81">
        <v>50721</v>
      </c>
      <c r="CF16" s="81">
        <v>47159</v>
      </c>
      <c r="CG16" s="81">
        <v>42073</v>
      </c>
      <c r="CH16" s="81">
        <v>42248</v>
      </c>
      <c r="CI16" s="81">
        <v>48790</v>
      </c>
      <c r="CJ16" s="81">
        <v>43795</v>
      </c>
      <c r="CK16" s="81">
        <v>43525</v>
      </c>
      <c r="CL16" s="81">
        <v>44879</v>
      </c>
      <c r="CM16" s="81">
        <v>46532</v>
      </c>
      <c r="CN16" s="81">
        <v>46125</v>
      </c>
      <c r="CO16" s="81">
        <v>43386</v>
      </c>
      <c r="CP16" s="81">
        <v>45195</v>
      </c>
      <c r="CQ16" s="81">
        <v>48143</v>
      </c>
      <c r="CR16" s="81">
        <v>43761</v>
      </c>
      <c r="CS16" s="81">
        <v>41749</v>
      </c>
      <c r="CT16" s="81">
        <v>44745</v>
      </c>
      <c r="CU16" s="81">
        <v>43710</v>
      </c>
      <c r="CV16" s="81">
        <v>41310</v>
      </c>
      <c r="CW16" s="81">
        <v>41458</v>
      </c>
      <c r="CX16" s="81">
        <v>41310</v>
      </c>
      <c r="CY16" s="81">
        <v>45858</v>
      </c>
      <c r="CZ16" s="81">
        <v>45916</v>
      </c>
      <c r="DA16" s="81">
        <v>42315</v>
      </c>
      <c r="DB16" s="81">
        <v>44615</v>
      </c>
      <c r="DC16" s="81">
        <v>47881</v>
      </c>
      <c r="DD16" s="81">
        <v>44040</v>
      </c>
      <c r="DE16" s="81">
        <v>49615</v>
      </c>
      <c r="DF16" s="81">
        <v>51877</v>
      </c>
      <c r="DG16" s="81">
        <v>41310</v>
      </c>
      <c r="DH16" s="81">
        <v>41310</v>
      </c>
      <c r="DI16" s="81">
        <v>43754</v>
      </c>
      <c r="DJ16" s="81">
        <v>44980</v>
      </c>
      <c r="DK16" s="81">
        <v>56340</v>
      </c>
      <c r="DL16" s="81">
        <v>56679</v>
      </c>
      <c r="DM16" s="81">
        <v>42080</v>
      </c>
      <c r="DN16" s="81">
        <v>44938</v>
      </c>
      <c r="DO16" s="81">
        <v>43049</v>
      </c>
      <c r="DP16" s="81">
        <v>49482</v>
      </c>
      <c r="DQ16" s="81">
        <v>55581</v>
      </c>
      <c r="DR16" s="81">
        <v>45965</v>
      </c>
      <c r="DS16" s="81">
        <v>48725</v>
      </c>
      <c r="DT16" s="81">
        <v>41310</v>
      </c>
      <c r="DU16" s="81">
        <v>42527</v>
      </c>
      <c r="DV16" s="81">
        <v>43127</v>
      </c>
      <c r="DW16" s="81">
        <v>41310</v>
      </c>
      <c r="DX16" s="81">
        <v>44457</v>
      </c>
      <c r="DY16" s="81">
        <v>44960</v>
      </c>
      <c r="DZ16" s="81">
        <v>53153</v>
      </c>
      <c r="EA16" s="81">
        <v>41410</v>
      </c>
      <c r="EB16" s="81">
        <v>43177</v>
      </c>
      <c r="EC16" s="81">
        <v>44810</v>
      </c>
      <c r="ED16" s="81">
        <v>45690</v>
      </c>
      <c r="EE16" s="81">
        <v>50667</v>
      </c>
      <c r="EF16" s="81">
        <v>45218</v>
      </c>
      <c r="EG16" s="81">
        <v>46871</v>
      </c>
    </row>
    <row r="17" spans="1:137" x14ac:dyDescent="0.2">
      <c r="A17" s="77">
        <v>12</v>
      </c>
      <c r="B17" s="81">
        <v>45213</v>
      </c>
      <c r="C17" s="81">
        <v>44331</v>
      </c>
      <c r="D17" s="81">
        <v>57887</v>
      </c>
      <c r="E17" s="81">
        <v>45090</v>
      </c>
      <c r="F17" s="81">
        <v>43636</v>
      </c>
      <c r="G17" s="81">
        <v>41480</v>
      </c>
      <c r="H17" s="81">
        <v>46815</v>
      </c>
      <c r="I17" s="81">
        <v>54041</v>
      </c>
      <c r="J17" s="81">
        <v>54645</v>
      </c>
      <c r="K17" s="81">
        <v>48765</v>
      </c>
      <c r="L17" s="81">
        <v>48528</v>
      </c>
      <c r="M17" s="81">
        <v>42380</v>
      </c>
      <c r="N17" s="81">
        <v>44020</v>
      </c>
      <c r="O17" s="81">
        <v>41645</v>
      </c>
      <c r="P17" s="81">
        <v>41480</v>
      </c>
      <c r="Q17" s="81">
        <v>43811</v>
      </c>
      <c r="R17" s="81">
        <v>43875</v>
      </c>
      <c r="S17" s="81">
        <v>43043</v>
      </c>
      <c r="T17" s="81">
        <v>41484</v>
      </c>
      <c r="U17" s="81">
        <v>41886</v>
      </c>
      <c r="V17" s="81">
        <v>46944</v>
      </c>
      <c r="W17" s="81">
        <v>45009</v>
      </c>
      <c r="X17" s="81">
        <v>42433</v>
      </c>
      <c r="Y17" s="79">
        <v>41480</v>
      </c>
      <c r="Z17" s="81">
        <v>41480</v>
      </c>
      <c r="AA17" s="81">
        <v>42739</v>
      </c>
      <c r="AB17" s="81">
        <v>44745</v>
      </c>
      <c r="AC17" s="81">
        <v>45053</v>
      </c>
      <c r="AD17" s="81">
        <v>49636</v>
      </c>
      <c r="AE17" s="81">
        <v>46273</v>
      </c>
      <c r="AF17" s="81">
        <v>42445</v>
      </c>
      <c r="AG17" s="81">
        <v>44164</v>
      </c>
      <c r="AH17" s="81">
        <v>46531</v>
      </c>
      <c r="AI17" s="81">
        <v>41960</v>
      </c>
      <c r="AJ17" s="81">
        <v>52916</v>
      </c>
      <c r="AK17" s="81">
        <v>43739</v>
      </c>
      <c r="AL17" s="81">
        <v>44302</v>
      </c>
      <c r="AM17" s="81">
        <v>45491</v>
      </c>
      <c r="AN17" s="81">
        <v>45545</v>
      </c>
      <c r="AO17" s="81">
        <v>49799</v>
      </c>
      <c r="AP17" s="81">
        <v>42708</v>
      </c>
      <c r="AQ17" s="81">
        <v>41480</v>
      </c>
      <c r="AR17" s="81">
        <v>44424</v>
      </c>
      <c r="AS17" s="81">
        <v>43573</v>
      </c>
      <c r="AT17" s="81">
        <v>43343</v>
      </c>
      <c r="AU17" s="81">
        <v>42930</v>
      </c>
      <c r="AV17" s="81">
        <v>42275</v>
      </c>
      <c r="AW17" s="81">
        <v>42735</v>
      </c>
      <c r="AX17" s="81">
        <v>43085</v>
      </c>
      <c r="AY17" s="81">
        <v>41989</v>
      </c>
      <c r="AZ17" s="81">
        <v>43327</v>
      </c>
      <c r="BA17" s="81">
        <v>46974</v>
      </c>
      <c r="BB17" s="81">
        <v>42480</v>
      </c>
      <c r="BC17" s="81">
        <v>46192</v>
      </c>
      <c r="BD17" s="81">
        <v>49851</v>
      </c>
      <c r="BE17" s="81">
        <v>41480</v>
      </c>
      <c r="BF17" s="81">
        <v>44184</v>
      </c>
      <c r="BG17" s="81">
        <v>42439</v>
      </c>
      <c r="BH17" s="81">
        <v>42311</v>
      </c>
      <c r="BI17" s="81">
        <v>45437</v>
      </c>
      <c r="BJ17" s="81">
        <v>44545</v>
      </c>
      <c r="BK17" s="81">
        <v>44697</v>
      </c>
      <c r="BL17" s="81">
        <v>42284</v>
      </c>
      <c r="BM17" s="81">
        <v>45464</v>
      </c>
      <c r="BN17" s="81">
        <v>48680</v>
      </c>
      <c r="BO17" s="81">
        <v>42833</v>
      </c>
      <c r="BP17" s="81">
        <v>44155</v>
      </c>
      <c r="BQ17" s="81">
        <v>43309</v>
      </c>
      <c r="BR17" s="81">
        <v>41480</v>
      </c>
      <c r="BS17" s="81">
        <v>43043</v>
      </c>
      <c r="BT17" s="81">
        <v>41646</v>
      </c>
      <c r="BU17" s="81">
        <v>46420</v>
      </c>
      <c r="BV17" s="81">
        <v>42041</v>
      </c>
      <c r="BW17" s="81">
        <v>44399</v>
      </c>
      <c r="BX17" s="81">
        <v>43244</v>
      </c>
      <c r="BY17" s="81">
        <v>41480</v>
      </c>
      <c r="BZ17" s="81">
        <v>44907</v>
      </c>
      <c r="CA17" s="81">
        <v>46920</v>
      </c>
      <c r="CB17" s="81">
        <v>43187</v>
      </c>
      <c r="CC17" s="81">
        <v>46600</v>
      </c>
      <c r="CD17" s="81">
        <v>47881</v>
      </c>
      <c r="CE17" s="81">
        <v>51596</v>
      </c>
      <c r="CF17" s="81">
        <v>47779</v>
      </c>
      <c r="CG17" s="81">
        <v>42246</v>
      </c>
      <c r="CH17" s="81">
        <v>42615</v>
      </c>
      <c r="CI17" s="81">
        <v>49595</v>
      </c>
      <c r="CJ17" s="81">
        <v>43980</v>
      </c>
      <c r="CK17" s="81">
        <v>43880</v>
      </c>
      <c r="CL17" s="81">
        <v>45522</v>
      </c>
      <c r="CM17" s="81">
        <v>47372</v>
      </c>
      <c r="CN17" s="81">
        <v>46755</v>
      </c>
      <c r="CO17" s="81">
        <v>44556</v>
      </c>
      <c r="CP17" s="81">
        <v>45723</v>
      </c>
      <c r="CQ17" s="81">
        <v>49106</v>
      </c>
      <c r="CR17" s="81">
        <v>43969</v>
      </c>
      <c r="CS17" s="81">
        <v>41919</v>
      </c>
      <c r="CT17" s="81">
        <v>44940</v>
      </c>
      <c r="CU17" s="81">
        <v>44570</v>
      </c>
      <c r="CV17" s="81">
        <v>41480</v>
      </c>
      <c r="CW17" s="81">
        <v>41632</v>
      </c>
      <c r="CX17" s="81">
        <v>41482</v>
      </c>
      <c r="CY17" s="81">
        <v>46392</v>
      </c>
      <c r="CZ17" s="81">
        <v>46474</v>
      </c>
      <c r="DA17" s="81">
        <v>42719</v>
      </c>
      <c r="DB17" s="81">
        <v>45120</v>
      </c>
      <c r="DC17" s="81">
        <v>48116</v>
      </c>
      <c r="DD17" s="81">
        <v>44364</v>
      </c>
      <c r="DE17" s="81">
        <v>50337</v>
      </c>
      <c r="DF17" s="81">
        <v>52842</v>
      </c>
      <c r="DG17" s="81">
        <v>41571</v>
      </c>
      <c r="DH17" s="81">
        <v>41480</v>
      </c>
      <c r="DI17" s="81">
        <v>44237</v>
      </c>
      <c r="DJ17" s="81">
        <v>45915</v>
      </c>
      <c r="DK17" s="81">
        <v>57591</v>
      </c>
      <c r="DL17" s="81">
        <v>57939</v>
      </c>
      <c r="DM17" s="81">
        <v>42254</v>
      </c>
      <c r="DN17" s="81">
        <v>45268</v>
      </c>
      <c r="DO17" s="81">
        <v>43650</v>
      </c>
      <c r="DP17" s="81">
        <v>50148</v>
      </c>
      <c r="DQ17" s="81">
        <v>56182</v>
      </c>
      <c r="DR17" s="81">
        <v>46715</v>
      </c>
      <c r="DS17" s="81">
        <v>49440</v>
      </c>
      <c r="DT17" s="81">
        <v>41480</v>
      </c>
      <c r="DU17" s="81">
        <v>42701</v>
      </c>
      <c r="DV17" s="81">
        <v>43707</v>
      </c>
      <c r="DW17" s="81">
        <v>41480</v>
      </c>
      <c r="DX17" s="81">
        <v>44627</v>
      </c>
      <c r="DY17" s="81">
        <v>45584</v>
      </c>
      <c r="DZ17" s="81">
        <v>54318</v>
      </c>
      <c r="EA17" s="81">
        <v>41580</v>
      </c>
      <c r="EB17" s="81">
        <v>43361</v>
      </c>
      <c r="EC17" s="81">
        <v>44980</v>
      </c>
      <c r="ED17" s="81">
        <v>46665</v>
      </c>
      <c r="EE17" s="81">
        <v>51917</v>
      </c>
      <c r="EF17" s="81">
        <v>45961</v>
      </c>
      <c r="EG17" s="81">
        <v>47320</v>
      </c>
    </row>
    <row r="18" spans="1:137" x14ac:dyDescent="0.2">
      <c r="A18" s="77">
        <v>13</v>
      </c>
      <c r="B18" s="81">
        <v>46169</v>
      </c>
      <c r="C18" s="81">
        <v>45696</v>
      </c>
      <c r="D18" s="81">
        <v>58979</v>
      </c>
      <c r="E18" s="81">
        <v>46010</v>
      </c>
      <c r="F18" s="81">
        <v>44647</v>
      </c>
      <c r="G18" s="81">
        <v>42385</v>
      </c>
      <c r="H18" s="81">
        <v>47825</v>
      </c>
      <c r="I18" s="81">
        <v>55117</v>
      </c>
      <c r="J18" s="81">
        <v>55731</v>
      </c>
      <c r="K18" s="81">
        <v>49730</v>
      </c>
      <c r="L18" s="81">
        <v>49498</v>
      </c>
      <c r="M18" s="81">
        <v>43290</v>
      </c>
      <c r="N18" s="81">
        <v>44719</v>
      </c>
      <c r="O18" s="81">
        <v>42555</v>
      </c>
      <c r="P18" s="81">
        <v>42385</v>
      </c>
      <c r="Q18" s="81">
        <v>44769</v>
      </c>
      <c r="R18" s="81">
        <v>44835</v>
      </c>
      <c r="S18" s="81">
        <v>43953</v>
      </c>
      <c r="T18" s="81">
        <v>42385</v>
      </c>
      <c r="U18" s="81">
        <v>42797</v>
      </c>
      <c r="V18" s="81">
        <v>47494</v>
      </c>
      <c r="W18" s="81">
        <v>45681</v>
      </c>
      <c r="X18" s="81">
        <v>43336</v>
      </c>
      <c r="Y18" s="79">
        <v>42385</v>
      </c>
      <c r="Z18" s="81">
        <v>42385</v>
      </c>
      <c r="AA18" s="81">
        <v>43658</v>
      </c>
      <c r="AB18" s="81">
        <v>45650</v>
      </c>
      <c r="AC18" s="81">
        <v>45754</v>
      </c>
      <c r="AD18" s="81">
        <v>50469</v>
      </c>
      <c r="AE18" s="81">
        <v>46958</v>
      </c>
      <c r="AF18" s="81">
        <v>43085</v>
      </c>
      <c r="AG18" s="81">
        <v>45070</v>
      </c>
      <c r="AH18" s="81">
        <v>47606</v>
      </c>
      <c r="AI18" s="81">
        <v>42874</v>
      </c>
      <c r="AJ18" s="81">
        <v>54239</v>
      </c>
      <c r="AK18" s="81">
        <v>44643</v>
      </c>
      <c r="AL18" s="81">
        <v>45032</v>
      </c>
      <c r="AM18" s="81">
        <v>46234</v>
      </c>
      <c r="AN18" s="81">
        <v>46353</v>
      </c>
      <c r="AO18" s="81">
        <v>50926</v>
      </c>
      <c r="AP18" s="81">
        <v>43211</v>
      </c>
      <c r="AQ18" s="81">
        <v>42385</v>
      </c>
      <c r="AR18" s="81">
        <v>45358</v>
      </c>
      <c r="AS18" s="81">
        <v>44521</v>
      </c>
      <c r="AT18" s="81">
        <v>44283</v>
      </c>
      <c r="AU18" s="81">
        <v>43849</v>
      </c>
      <c r="AV18" s="81">
        <v>43200</v>
      </c>
      <c r="AW18" s="81">
        <v>43665</v>
      </c>
      <c r="AX18" s="81">
        <v>43990</v>
      </c>
      <c r="AY18" s="81">
        <v>42903</v>
      </c>
      <c r="AZ18" s="81">
        <v>44274</v>
      </c>
      <c r="BA18" s="81">
        <v>47755</v>
      </c>
      <c r="BB18" s="81">
        <v>43385</v>
      </c>
      <c r="BC18" s="81">
        <v>46959</v>
      </c>
      <c r="BD18" s="81">
        <v>50842</v>
      </c>
      <c r="BE18" s="81">
        <v>42385</v>
      </c>
      <c r="BF18" s="81">
        <v>45373</v>
      </c>
      <c r="BG18" s="81">
        <v>43365</v>
      </c>
      <c r="BH18" s="81">
        <v>42909</v>
      </c>
      <c r="BI18" s="81">
        <v>46377</v>
      </c>
      <c r="BJ18" s="81">
        <v>45025</v>
      </c>
      <c r="BK18" s="81">
        <v>45378</v>
      </c>
      <c r="BL18" s="81">
        <v>42765</v>
      </c>
      <c r="BM18" s="81">
        <v>46457</v>
      </c>
      <c r="BN18" s="81">
        <v>49370</v>
      </c>
      <c r="BO18" s="81">
        <v>43311</v>
      </c>
      <c r="BP18" s="81">
        <v>45013</v>
      </c>
      <c r="BQ18" s="81">
        <v>43942</v>
      </c>
      <c r="BR18" s="81">
        <v>42385</v>
      </c>
      <c r="BS18" s="81">
        <v>43981</v>
      </c>
      <c r="BT18" s="81">
        <v>42554</v>
      </c>
      <c r="BU18" s="81">
        <v>47380</v>
      </c>
      <c r="BV18" s="81">
        <v>42945</v>
      </c>
      <c r="BW18" s="81">
        <v>45070</v>
      </c>
      <c r="BX18" s="81">
        <v>44170</v>
      </c>
      <c r="BY18" s="81">
        <v>42385</v>
      </c>
      <c r="BZ18" s="81">
        <v>45882</v>
      </c>
      <c r="CA18" s="81">
        <v>47550</v>
      </c>
      <c r="CB18" s="81">
        <v>43770</v>
      </c>
      <c r="CC18" s="81">
        <v>47470</v>
      </c>
      <c r="CD18" s="81">
        <v>48432</v>
      </c>
      <c r="CE18" s="81">
        <v>52497</v>
      </c>
      <c r="CF18" s="81">
        <v>48213</v>
      </c>
      <c r="CG18" s="81">
        <v>43167</v>
      </c>
      <c r="CH18" s="81">
        <v>43206</v>
      </c>
      <c r="CI18" s="81">
        <v>50479</v>
      </c>
      <c r="CJ18" s="81">
        <v>44935</v>
      </c>
      <c r="CK18" s="81">
        <v>44450</v>
      </c>
      <c r="CL18" s="81">
        <v>46313</v>
      </c>
      <c r="CM18" s="81">
        <v>48295</v>
      </c>
      <c r="CN18" s="81">
        <v>47440</v>
      </c>
      <c r="CO18" s="81">
        <v>45353</v>
      </c>
      <c r="CP18" s="81">
        <v>46239</v>
      </c>
      <c r="CQ18" s="81">
        <v>50088</v>
      </c>
      <c r="CR18" s="81">
        <v>44903</v>
      </c>
      <c r="CS18" s="81">
        <v>42824</v>
      </c>
      <c r="CT18" s="81">
        <v>45890</v>
      </c>
      <c r="CU18" s="81">
        <v>45480</v>
      </c>
      <c r="CV18" s="81">
        <v>42385</v>
      </c>
      <c r="CW18" s="81">
        <v>42534</v>
      </c>
      <c r="CX18" s="81">
        <v>42386</v>
      </c>
      <c r="CY18" s="81">
        <v>47027</v>
      </c>
      <c r="CZ18" s="81">
        <v>47175</v>
      </c>
      <c r="DA18" s="81">
        <v>43193</v>
      </c>
      <c r="DB18" s="81">
        <v>45710</v>
      </c>
      <c r="DC18" s="81">
        <v>49089</v>
      </c>
      <c r="DD18" s="81">
        <v>44736</v>
      </c>
      <c r="DE18" s="81">
        <v>50910</v>
      </c>
      <c r="DF18" s="81">
        <v>53536</v>
      </c>
      <c r="DG18" s="81">
        <v>42385</v>
      </c>
      <c r="DH18" s="81">
        <v>42385</v>
      </c>
      <c r="DI18" s="81">
        <v>44869</v>
      </c>
      <c r="DJ18" s="81">
        <v>46830</v>
      </c>
      <c r="DK18" s="81">
        <v>58827</v>
      </c>
      <c r="DL18" s="81">
        <v>59182</v>
      </c>
      <c r="DM18" s="81">
        <v>43175</v>
      </c>
      <c r="DN18" s="81">
        <v>45639</v>
      </c>
      <c r="DO18" s="81">
        <v>44423</v>
      </c>
      <c r="DP18" s="81">
        <v>50821</v>
      </c>
      <c r="DQ18" s="81">
        <v>56560</v>
      </c>
      <c r="DR18" s="81">
        <v>47645</v>
      </c>
      <c r="DS18" s="81">
        <v>50145</v>
      </c>
      <c r="DT18" s="81">
        <v>42385</v>
      </c>
      <c r="DU18" s="81">
        <v>43635</v>
      </c>
      <c r="DV18" s="81">
        <v>44428</v>
      </c>
      <c r="DW18" s="81">
        <v>42385</v>
      </c>
      <c r="DX18" s="81">
        <v>45523</v>
      </c>
      <c r="DY18" s="81">
        <v>46276</v>
      </c>
      <c r="DZ18" s="81">
        <v>55515</v>
      </c>
      <c r="EA18" s="81">
        <v>42485</v>
      </c>
      <c r="EB18" s="81">
        <v>44297</v>
      </c>
      <c r="EC18" s="81">
        <v>45885</v>
      </c>
      <c r="ED18" s="81">
        <v>47685</v>
      </c>
      <c r="EE18" s="81">
        <v>53202</v>
      </c>
      <c r="EF18" s="81">
        <v>46699</v>
      </c>
      <c r="EG18" s="81">
        <v>47837</v>
      </c>
    </row>
    <row r="19" spans="1:137" x14ac:dyDescent="0.2">
      <c r="A19" s="77">
        <v>14</v>
      </c>
      <c r="B19" s="81">
        <v>46718</v>
      </c>
      <c r="C19" s="81">
        <v>46081</v>
      </c>
      <c r="D19" s="81">
        <v>60072</v>
      </c>
      <c r="E19" s="81">
        <v>46214</v>
      </c>
      <c r="F19" s="81">
        <v>45052</v>
      </c>
      <c r="G19" s="81">
        <v>42590</v>
      </c>
      <c r="H19" s="81">
        <v>48835</v>
      </c>
      <c r="I19" s="81">
        <v>56191</v>
      </c>
      <c r="J19" s="81">
        <v>56816</v>
      </c>
      <c r="K19" s="81">
        <v>50645</v>
      </c>
      <c r="L19" s="81">
        <v>50448</v>
      </c>
      <c r="M19" s="81">
        <v>43500</v>
      </c>
      <c r="N19" s="81">
        <v>45362</v>
      </c>
      <c r="O19" s="81">
        <v>42760</v>
      </c>
      <c r="P19" s="81">
        <v>42590</v>
      </c>
      <c r="Q19" s="81">
        <v>44982</v>
      </c>
      <c r="R19" s="81">
        <v>45045</v>
      </c>
      <c r="S19" s="81">
        <v>44163</v>
      </c>
      <c r="T19" s="81">
        <v>42589</v>
      </c>
      <c r="U19" s="81">
        <v>43004</v>
      </c>
      <c r="V19" s="81">
        <v>48044</v>
      </c>
      <c r="W19" s="81">
        <v>46353</v>
      </c>
      <c r="X19" s="81">
        <v>43685</v>
      </c>
      <c r="Y19" s="79">
        <v>42590</v>
      </c>
      <c r="Z19" s="81">
        <v>42590</v>
      </c>
      <c r="AA19" s="81">
        <v>43869</v>
      </c>
      <c r="AB19" s="81">
        <v>45855</v>
      </c>
      <c r="AC19" s="81">
        <v>46441</v>
      </c>
      <c r="AD19" s="81">
        <v>51506</v>
      </c>
      <c r="AE19" s="81">
        <v>47644</v>
      </c>
      <c r="AF19" s="81">
        <v>43895</v>
      </c>
      <c r="AG19" s="81">
        <v>45275</v>
      </c>
      <c r="AH19" s="81">
        <v>48643</v>
      </c>
      <c r="AI19" s="81">
        <v>43082</v>
      </c>
      <c r="AJ19" s="81">
        <v>55562</v>
      </c>
      <c r="AK19" s="81">
        <v>44847</v>
      </c>
      <c r="AL19" s="81">
        <v>45505</v>
      </c>
      <c r="AM19" s="81">
        <v>46934</v>
      </c>
      <c r="AN19" s="81">
        <v>47234</v>
      </c>
      <c r="AO19" s="81">
        <v>52112</v>
      </c>
      <c r="AP19" s="81">
        <v>43664</v>
      </c>
      <c r="AQ19" s="81">
        <v>42590</v>
      </c>
      <c r="AR19" s="81">
        <v>45824</v>
      </c>
      <c r="AS19" s="81">
        <v>44732</v>
      </c>
      <c r="AT19" s="81">
        <v>44501</v>
      </c>
      <c r="AU19" s="81">
        <v>44058</v>
      </c>
      <c r="AV19" s="81">
        <v>43405</v>
      </c>
      <c r="AW19" s="81">
        <v>43874</v>
      </c>
      <c r="AX19" s="81">
        <v>44195</v>
      </c>
      <c r="AY19" s="81">
        <v>43110</v>
      </c>
      <c r="AZ19" s="81">
        <v>44484</v>
      </c>
      <c r="BA19" s="81">
        <v>48532</v>
      </c>
      <c r="BB19" s="81">
        <v>43590</v>
      </c>
      <c r="BC19" s="81">
        <v>47715</v>
      </c>
      <c r="BD19" s="81">
        <v>51832</v>
      </c>
      <c r="BE19" s="81">
        <v>42590</v>
      </c>
      <c r="BF19" s="81">
        <v>45470</v>
      </c>
      <c r="BG19" s="81">
        <v>43575</v>
      </c>
      <c r="BH19" s="81">
        <v>43433</v>
      </c>
      <c r="BI19" s="81">
        <v>46590</v>
      </c>
      <c r="BJ19" s="81">
        <v>45765</v>
      </c>
      <c r="BK19" s="81">
        <v>45978</v>
      </c>
      <c r="BL19" s="81">
        <v>43241</v>
      </c>
      <c r="BM19" s="81">
        <v>46671</v>
      </c>
      <c r="BN19" s="81">
        <v>49985</v>
      </c>
      <c r="BO19" s="81">
        <v>43755</v>
      </c>
      <c r="BP19" s="81">
        <v>45284</v>
      </c>
      <c r="BQ19" s="81">
        <v>44553</v>
      </c>
      <c r="BR19" s="81">
        <v>42590</v>
      </c>
      <c r="BS19" s="81">
        <v>44194</v>
      </c>
      <c r="BT19" s="81">
        <v>42760</v>
      </c>
      <c r="BU19" s="81">
        <v>48285</v>
      </c>
      <c r="BV19" s="81">
        <v>43148</v>
      </c>
      <c r="BW19" s="81">
        <v>45608</v>
      </c>
      <c r="BX19" s="81">
        <v>44380</v>
      </c>
      <c r="BY19" s="81">
        <v>42590</v>
      </c>
      <c r="BZ19" s="81">
        <v>46103</v>
      </c>
      <c r="CA19" s="81">
        <v>48160</v>
      </c>
      <c r="CB19" s="81">
        <v>44352</v>
      </c>
      <c r="CC19" s="81">
        <v>48618</v>
      </c>
      <c r="CD19" s="81">
        <v>48965</v>
      </c>
      <c r="CE19" s="81">
        <v>53512</v>
      </c>
      <c r="CF19" s="81">
        <v>48847</v>
      </c>
      <c r="CG19" s="81">
        <v>43376</v>
      </c>
      <c r="CH19" s="81">
        <v>43715</v>
      </c>
      <c r="CI19" s="81">
        <v>50857</v>
      </c>
      <c r="CJ19" s="81">
        <v>45150</v>
      </c>
      <c r="CK19" s="81">
        <v>44930</v>
      </c>
      <c r="CL19" s="81">
        <v>47007</v>
      </c>
      <c r="CM19" s="81">
        <v>49196</v>
      </c>
      <c r="CN19" s="81">
        <v>48135</v>
      </c>
      <c r="CO19" s="81">
        <v>46766</v>
      </c>
      <c r="CP19" s="81">
        <v>48037</v>
      </c>
      <c r="CQ19" s="81">
        <v>51090</v>
      </c>
      <c r="CR19" s="81">
        <v>45142</v>
      </c>
      <c r="CS19" s="81">
        <v>43029</v>
      </c>
      <c r="CT19" s="81">
        <v>46200</v>
      </c>
      <c r="CU19" s="81">
        <v>46385</v>
      </c>
      <c r="CV19" s="81">
        <v>42590</v>
      </c>
      <c r="CW19" s="81">
        <v>42739</v>
      </c>
      <c r="CX19" s="81">
        <v>42589</v>
      </c>
      <c r="CY19" s="81">
        <v>47621</v>
      </c>
      <c r="CZ19" s="81">
        <v>47780</v>
      </c>
      <c r="DA19" s="81">
        <v>43652</v>
      </c>
      <c r="DB19" s="81">
        <v>46295</v>
      </c>
      <c r="DC19" s="81">
        <v>49361</v>
      </c>
      <c r="DD19" s="81">
        <v>45072</v>
      </c>
      <c r="DE19" s="81">
        <v>51470</v>
      </c>
      <c r="DF19" s="81">
        <v>54199</v>
      </c>
      <c r="DG19" s="81">
        <v>42608</v>
      </c>
      <c r="DH19" s="81">
        <v>42590</v>
      </c>
      <c r="DI19" s="81">
        <v>45419</v>
      </c>
      <c r="DJ19" s="81">
        <v>47510</v>
      </c>
      <c r="DK19" s="81">
        <v>60150</v>
      </c>
      <c r="DL19" s="81">
        <v>60512</v>
      </c>
      <c r="DM19" s="81">
        <v>43384</v>
      </c>
      <c r="DN19" s="81">
        <v>45979</v>
      </c>
      <c r="DO19" s="81">
        <v>45498</v>
      </c>
      <c r="DP19" s="81">
        <v>51507</v>
      </c>
      <c r="DQ19" s="81">
        <v>56596</v>
      </c>
      <c r="DR19" s="81">
        <v>48490</v>
      </c>
      <c r="DS19" s="81">
        <v>50785</v>
      </c>
      <c r="DT19" s="81">
        <v>42590</v>
      </c>
      <c r="DU19" s="81">
        <v>43846</v>
      </c>
      <c r="DV19" s="81">
        <v>45065</v>
      </c>
      <c r="DW19" s="81">
        <v>42590</v>
      </c>
      <c r="DX19" s="81">
        <v>45728</v>
      </c>
      <c r="DY19" s="81">
        <v>46951</v>
      </c>
      <c r="DZ19" s="81">
        <v>56737</v>
      </c>
      <c r="EA19" s="81">
        <v>42690</v>
      </c>
      <c r="EB19" s="81">
        <v>44538</v>
      </c>
      <c r="EC19" s="81">
        <v>46090</v>
      </c>
      <c r="ED19" s="81">
        <v>48715</v>
      </c>
      <c r="EE19" s="81">
        <v>54518</v>
      </c>
      <c r="EF19" s="81">
        <v>47442</v>
      </c>
      <c r="EG19" s="81">
        <v>48340</v>
      </c>
    </row>
    <row r="20" spans="1:137" x14ac:dyDescent="0.2">
      <c r="A20" s="77">
        <v>15</v>
      </c>
      <c r="B20" s="81">
        <v>47918</v>
      </c>
      <c r="C20" s="81">
        <v>46648</v>
      </c>
      <c r="D20" s="81">
        <v>61164</v>
      </c>
      <c r="E20" s="81">
        <v>47142</v>
      </c>
      <c r="F20" s="81">
        <v>45575</v>
      </c>
      <c r="G20" s="81">
        <v>43500</v>
      </c>
      <c r="H20" s="81">
        <v>49830</v>
      </c>
      <c r="I20" s="81">
        <v>57263</v>
      </c>
      <c r="J20" s="81">
        <v>57902</v>
      </c>
      <c r="K20" s="81">
        <v>51525</v>
      </c>
      <c r="L20" s="81">
        <v>51356</v>
      </c>
      <c r="M20" s="81">
        <v>44420</v>
      </c>
      <c r="N20" s="81">
        <v>46133</v>
      </c>
      <c r="O20" s="81">
        <v>43670</v>
      </c>
      <c r="P20" s="81">
        <v>43500</v>
      </c>
      <c r="Q20" s="81">
        <v>45946</v>
      </c>
      <c r="R20" s="81">
        <v>46010</v>
      </c>
      <c r="S20" s="81">
        <v>45088</v>
      </c>
      <c r="T20" s="81">
        <v>43501</v>
      </c>
      <c r="U20" s="81">
        <v>43926</v>
      </c>
      <c r="V20" s="81">
        <v>48968</v>
      </c>
      <c r="W20" s="81">
        <v>47025</v>
      </c>
      <c r="X20" s="81">
        <v>44488</v>
      </c>
      <c r="Y20" s="79">
        <v>43500</v>
      </c>
      <c r="Z20" s="81">
        <v>43500</v>
      </c>
      <c r="AA20" s="81">
        <v>44806</v>
      </c>
      <c r="AB20" s="81">
        <v>46765</v>
      </c>
      <c r="AC20" s="81">
        <v>47141</v>
      </c>
      <c r="AD20" s="81">
        <v>52658</v>
      </c>
      <c r="AE20" s="81">
        <v>48329</v>
      </c>
      <c r="AF20" s="81">
        <v>44730</v>
      </c>
      <c r="AG20" s="81">
        <v>46183</v>
      </c>
      <c r="AH20" s="81">
        <v>49687</v>
      </c>
      <c r="AI20" s="81">
        <v>44001</v>
      </c>
      <c r="AJ20" s="81">
        <v>56885</v>
      </c>
      <c r="AK20" s="81">
        <v>45761</v>
      </c>
      <c r="AL20" s="81">
        <v>46030</v>
      </c>
      <c r="AM20" s="81">
        <v>47643</v>
      </c>
      <c r="AN20" s="81">
        <v>47998</v>
      </c>
      <c r="AO20" s="81">
        <v>53604</v>
      </c>
      <c r="AP20" s="81">
        <v>44141</v>
      </c>
      <c r="AQ20" s="81">
        <v>43500</v>
      </c>
      <c r="AR20" s="81">
        <v>46566</v>
      </c>
      <c r="AS20" s="81">
        <v>45692</v>
      </c>
      <c r="AT20" s="81">
        <v>45457</v>
      </c>
      <c r="AU20" s="81">
        <v>44983</v>
      </c>
      <c r="AV20" s="81">
        <v>44335</v>
      </c>
      <c r="AW20" s="81">
        <v>44814</v>
      </c>
      <c r="AX20" s="81">
        <v>45105</v>
      </c>
      <c r="AY20" s="81">
        <v>44029</v>
      </c>
      <c r="AZ20" s="81">
        <v>45437</v>
      </c>
      <c r="BA20" s="81">
        <v>49609</v>
      </c>
      <c r="BB20" s="81">
        <v>44500</v>
      </c>
      <c r="BC20" s="81">
        <v>48449</v>
      </c>
      <c r="BD20" s="81">
        <v>53153</v>
      </c>
      <c r="BE20" s="81">
        <v>43500</v>
      </c>
      <c r="BF20" s="81">
        <v>47868</v>
      </c>
      <c r="BG20" s="81">
        <v>44505</v>
      </c>
      <c r="BH20" s="81">
        <v>44070</v>
      </c>
      <c r="BI20" s="81">
        <v>47537</v>
      </c>
      <c r="BJ20" s="81">
        <v>47040</v>
      </c>
      <c r="BK20" s="81">
        <v>46640</v>
      </c>
      <c r="BL20" s="81">
        <v>45002</v>
      </c>
      <c r="BM20" s="81">
        <v>47680</v>
      </c>
      <c r="BN20" s="81">
        <v>50705</v>
      </c>
      <c r="BO20" s="81">
        <v>44207</v>
      </c>
      <c r="BP20" s="81">
        <v>46139</v>
      </c>
      <c r="BQ20" s="81">
        <v>45162</v>
      </c>
      <c r="BR20" s="81">
        <v>43500</v>
      </c>
      <c r="BS20" s="81">
        <v>45138</v>
      </c>
      <c r="BT20" s="81">
        <v>43674</v>
      </c>
      <c r="BU20" s="81">
        <v>49455</v>
      </c>
      <c r="BV20" s="81">
        <v>44057</v>
      </c>
      <c r="BW20" s="81">
        <v>46564</v>
      </c>
      <c r="BX20" s="81">
        <v>45313</v>
      </c>
      <c r="BY20" s="81">
        <v>43500</v>
      </c>
      <c r="BZ20" s="81">
        <v>47084</v>
      </c>
      <c r="CA20" s="81">
        <v>48765</v>
      </c>
      <c r="CB20" s="81">
        <v>44935</v>
      </c>
      <c r="CC20" s="81">
        <v>49474</v>
      </c>
      <c r="CD20" s="81">
        <v>49735</v>
      </c>
      <c r="CE20" s="81">
        <v>54783</v>
      </c>
      <c r="CF20" s="81">
        <v>49939</v>
      </c>
      <c r="CG20" s="81">
        <v>44304</v>
      </c>
      <c r="CH20" s="81">
        <v>44286</v>
      </c>
      <c r="CI20" s="81">
        <v>51297</v>
      </c>
      <c r="CJ20" s="81">
        <v>46115</v>
      </c>
      <c r="CK20" s="81">
        <v>45435</v>
      </c>
      <c r="CL20" s="81">
        <v>47772</v>
      </c>
      <c r="CM20" s="81">
        <v>50083</v>
      </c>
      <c r="CN20" s="81">
        <v>48795</v>
      </c>
      <c r="CO20" s="81">
        <v>47405</v>
      </c>
      <c r="CP20" s="81">
        <v>49732</v>
      </c>
      <c r="CQ20" s="81">
        <v>52112</v>
      </c>
      <c r="CR20" s="81">
        <v>45685</v>
      </c>
      <c r="CS20" s="81">
        <v>43939</v>
      </c>
      <c r="CT20" s="81">
        <v>47155</v>
      </c>
      <c r="CU20" s="81">
        <v>47280</v>
      </c>
      <c r="CV20" s="81">
        <v>43500</v>
      </c>
      <c r="CW20" s="81">
        <v>43701</v>
      </c>
      <c r="CX20" s="81">
        <v>43498</v>
      </c>
      <c r="CY20" s="81">
        <v>48207</v>
      </c>
      <c r="CZ20" s="81">
        <v>48458</v>
      </c>
      <c r="DA20" s="81">
        <v>44092</v>
      </c>
      <c r="DB20" s="81">
        <v>46850</v>
      </c>
      <c r="DC20" s="81">
        <v>50340</v>
      </c>
      <c r="DD20" s="81">
        <v>46188</v>
      </c>
      <c r="DE20" s="81">
        <v>52048</v>
      </c>
      <c r="DF20" s="81">
        <v>54844</v>
      </c>
      <c r="DG20" s="81">
        <v>43500</v>
      </c>
      <c r="DH20" s="81">
        <v>43500</v>
      </c>
      <c r="DI20" s="81">
        <v>46023</v>
      </c>
      <c r="DJ20" s="81">
        <v>48455</v>
      </c>
      <c r="DK20" s="81">
        <v>61360</v>
      </c>
      <c r="DL20" s="81">
        <v>61730</v>
      </c>
      <c r="DM20" s="81">
        <v>44311</v>
      </c>
      <c r="DN20" s="81">
        <v>46675</v>
      </c>
      <c r="DO20" s="81">
        <v>46048</v>
      </c>
      <c r="DP20" s="81">
        <v>52175</v>
      </c>
      <c r="DQ20" s="81">
        <v>56605</v>
      </c>
      <c r="DR20" s="81">
        <v>49390</v>
      </c>
      <c r="DS20" s="81">
        <v>51540</v>
      </c>
      <c r="DT20" s="81">
        <v>43500</v>
      </c>
      <c r="DU20" s="81">
        <v>44781</v>
      </c>
      <c r="DV20" s="81">
        <v>45755</v>
      </c>
      <c r="DW20" s="81">
        <v>43500</v>
      </c>
      <c r="DX20" s="81">
        <v>46629</v>
      </c>
      <c r="DY20" s="81">
        <v>47617</v>
      </c>
      <c r="DZ20" s="81">
        <v>57983</v>
      </c>
      <c r="EA20" s="81">
        <v>43600</v>
      </c>
      <c r="EB20" s="81">
        <v>45477</v>
      </c>
      <c r="EC20" s="81">
        <v>47000</v>
      </c>
      <c r="ED20" s="81">
        <v>49780</v>
      </c>
      <c r="EE20" s="81">
        <v>55864</v>
      </c>
      <c r="EF20" s="81">
        <v>48185</v>
      </c>
      <c r="EG20" s="81">
        <v>49030</v>
      </c>
    </row>
    <row r="21" spans="1:137" x14ac:dyDescent="0.2">
      <c r="A21" s="77">
        <v>16</v>
      </c>
      <c r="B21" s="81">
        <v>48306</v>
      </c>
      <c r="C21" s="81">
        <v>47347</v>
      </c>
      <c r="D21" s="81">
        <v>61164</v>
      </c>
      <c r="E21" s="81">
        <v>47145</v>
      </c>
      <c r="F21" s="81">
        <v>45599</v>
      </c>
      <c r="G21" s="81">
        <v>43500</v>
      </c>
      <c r="H21" s="81">
        <v>50835</v>
      </c>
      <c r="I21" s="81">
        <v>58336</v>
      </c>
      <c r="J21" s="81">
        <v>58988</v>
      </c>
      <c r="K21" s="81">
        <v>52865</v>
      </c>
      <c r="L21" s="81">
        <v>52750</v>
      </c>
      <c r="M21" s="81">
        <v>44420</v>
      </c>
      <c r="N21" s="81">
        <v>46203</v>
      </c>
      <c r="O21" s="81">
        <v>43670</v>
      </c>
      <c r="P21" s="81">
        <v>43500</v>
      </c>
      <c r="Q21" s="81">
        <v>45946</v>
      </c>
      <c r="R21" s="81">
        <v>46010</v>
      </c>
      <c r="S21" s="81">
        <v>45088</v>
      </c>
      <c r="T21" s="81">
        <v>43501</v>
      </c>
      <c r="U21" s="81">
        <v>43926</v>
      </c>
      <c r="V21" s="81">
        <v>48968</v>
      </c>
      <c r="W21" s="81">
        <v>47696</v>
      </c>
      <c r="X21" s="81">
        <v>44488</v>
      </c>
      <c r="Y21" s="79">
        <v>43500</v>
      </c>
      <c r="Z21" s="81">
        <v>43500</v>
      </c>
      <c r="AA21" s="81">
        <v>44818</v>
      </c>
      <c r="AB21" s="81">
        <v>46765</v>
      </c>
      <c r="AC21" s="81">
        <v>47554</v>
      </c>
      <c r="AD21" s="81">
        <v>53350</v>
      </c>
      <c r="AE21" s="81">
        <v>49015</v>
      </c>
      <c r="AF21" s="81">
        <v>45230</v>
      </c>
      <c r="AG21" s="81">
        <v>46183</v>
      </c>
      <c r="AH21" s="81">
        <v>49928</v>
      </c>
      <c r="AI21" s="81">
        <v>44011</v>
      </c>
      <c r="AJ21" s="81">
        <v>56968</v>
      </c>
      <c r="AK21" s="81">
        <v>45761</v>
      </c>
      <c r="AL21" s="81">
        <v>46382</v>
      </c>
      <c r="AM21" s="81">
        <v>47962</v>
      </c>
      <c r="AN21" s="81">
        <v>48465</v>
      </c>
      <c r="AO21" s="81">
        <v>53604</v>
      </c>
      <c r="AP21" s="81">
        <v>44141</v>
      </c>
      <c r="AQ21" s="81">
        <v>43500</v>
      </c>
      <c r="AR21" s="81">
        <v>46860</v>
      </c>
      <c r="AS21" s="81">
        <v>45692</v>
      </c>
      <c r="AT21" s="81">
        <v>45457</v>
      </c>
      <c r="AU21" s="81">
        <v>45087</v>
      </c>
      <c r="AV21" s="81">
        <v>44335</v>
      </c>
      <c r="AW21" s="81">
        <v>44814</v>
      </c>
      <c r="AX21" s="81">
        <v>45105</v>
      </c>
      <c r="AY21" s="81">
        <v>44064</v>
      </c>
      <c r="AZ21" s="81">
        <v>45567</v>
      </c>
      <c r="BA21" s="81">
        <v>50068</v>
      </c>
      <c r="BB21" s="81">
        <v>44500</v>
      </c>
      <c r="BC21" s="81">
        <v>48805</v>
      </c>
      <c r="BD21" s="81">
        <v>53153</v>
      </c>
      <c r="BE21" s="81">
        <v>43500</v>
      </c>
      <c r="BF21" s="81">
        <v>48760</v>
      </c>
      <c r="BG21" s="81">
        <v>44505</v>
      </c>
      <c r="BH21" s="81">
        <v>44228</v>
      </c>
      <c r="BI21" s="81">
        <v>47537</v>
      </c>
      <c r="BJ21" s="81">
        <v>47235</v>
      </c>
      <c r="BK21" s="81">
        <v>46698</v>
      </c>
      <c r="BL21" s="81">
        <v>45002</v>
      </c>
      <c r="BM21" s="81">
        <v>47680</v>
      </c>
      <c r="BN21" s="81">
        <v>50945</v>
      </c>
      <c r="BO21" s="81">
        <v>44242</v>
      </c>
      <c r="BP21" s="81">
        <v>46139</v>
      </c>
      <c r="BQ21" s="81">
        <v>45397</v>
      </c>
      <c r="BR21" s="81">
        <v>43500</v>
      </c>
      <c r="BS21" s="81">
        <v>45138</v>
      </c>
      <c r="BT21" s="81">
        <v>43674</v>
      </c>
      <c r="BU21" s="81">
        <v>50095</v>
      </c>
      <c r="BV21" s="81">
        <v>44057</v>
      </c>
      <c r="BW21" s="81">
        <v>46924</v>
      </c>
      <c r="BX21" s="81">
        <v>45313</v>
      </c>
      <c r="BY21" s="81">
        <v>43500</v>
      </c>
      <c r="BZ21" s="81">
        <v>47084</v>
      </c>
      <c r="CA21" s="81">
        <v>49215</v>
      </c>
      <c r="CB21" s="81">
        <v>45518</v>
      </c>
      <c r="CC21" s="81">
        <v>50055</v>
      </c>
      <c r="CD21" s="81">
        <v>49788</v>
      </c>
      <c r="CE21" s="81">
        <v>54783</v>
      </c>
      <c r="CF21" s="81">
        <v>49990</v>
      </c>
      <c r="CG21" s="81">
        <v>44304</v>
      </c>
      <c r="CH21" s="81">
        <v>44438</v>
      </c>
      <c r="CI21" s="81">
        <v>51297</v>
      </c>
      <c r="CJ21" s="81">
        <v>46115</v>
      </c>
      <c r="CK21" s="81">
        <v>45435</v>
      </c>
      <c r="CL21" s="81">
        <v>48099</v>
      </c>
      <c r="CM21" s="81">
        <v>50083</v>
      </c>
      <c r="CN21" s="81">
        <v>49040</v>
      </c>
      <c r="CO21" s="81">
        <v>47429</v>
      </c>
      <c r="CP21" s="81">
        <v>49732</v>
      </c>
      <c r="CQ21" s="81">
        <v>53154</v>
      </c>
      <c r="CR21" s="81">
        <v>46061</v>
      </c>
      <c r="CS21" s="81">
        <v>43939</v>
      </c>
      <c r="CT21" s="81">
        <v>47395</v>
      </c>
      <c r="CU21" s="81">
        <v>47280</v>
      </c>
      <c r="CV21" s="81">
        <v>43500</v>
      </c>
      <c r="CW21" s="81">
        <v>43701</v>
      </c>
      <c r="CX21" s="81">
        <v>43498</v>
      </c>
      <c r="CY21" s="81">
        <v>48398</v>
      </c>
      <c r="CZ21" s="81">
        <v>48518</v>
      </c>
      <c r="DA21" s="81">
        <v>44180</v>
      </c>
      <c r="DB21" s="81">
        <v>47025</v>
      </c>
      <c r="DC21" s="81">
        <v>50407</v>
      </c>
      <c r="DD21" s="81">
        <v>46524</v>
      </c>
      <c r="DE21" s="81">
        <v>52534</v>
      </c>
      <c r="DF21" s="81">
        <v>54844</v>
      </c>
      <c r="DG21" s="81">
        <v>43500</v>
      </c>
      <c r="DH21" s="81">
        <v>43500</v>
      </c>
      <c r="DI21" s="81">
        <v>46383</v>
      </c>
      <c r="DJ21" s="81">
        <v>49145</v>
      </c>
      <c r="DK21" s="81">
        <v>61932</v>
      </c>
      <c r="DL21" s="81">
        <v>62305</v>
      </c>
      <c r="DM21" s="81">
        <v>44311</v>
      </c>
      <c r="DN21" s="81">
        <v>47006</v>
      </c>
      <c r="DO21" s="81">
        <v>46592</v>
      </c>
      <c r="DP21" s="81">
        <v>52758</v>
      </c>
      <c r="DQ21" s="81">
        <v>57107</v>
      </c>
      <c r="DR21" s="81">
        <v>49990</v>
      </c>
      <c r="DS21" s="81">
        <v>51540</v>
      </c>
      <c r="DT21" s="81">
        <v>43500</v>
      </c>
      <c r="DU21" s="81">
        <v>44781</v>
      </c>
      <c r="DV21" s="81">
        <v>45810</v>
      </c>
      <c r="DW21" s="81">
        <v>43500</v>
      </c>
      <c r="DX21" s="81">
        <v>46640</v>
      </c>
      <c r="DY21" s="81">
        <v>47910</v>
      </c>
      <c r="DZ21" s="81">
        <v>59258</v>
      </c>
      <c r="EA21" s="81">
        <v>43600</v>
      </c>
      <c r="EB21" s="81">
        <v>45557</v>
      </c>
      <c r="EC21" s="81">
        <v>47000</v>
      </c>
      <c r="ED21" s="81">
        <v>50845</v>
      </c>
      <c r="EE21" s="81">
        <v>57775</v>
      </c>
      <c r="EF21" s="81">
        <v>48923</v>
      </c>
      <c r="EG21" s="81">
        <v>50738</v>
      </c>
    </row>
    <row r="22" spans="1:137" x14ac:dyDescent="0.2">
      <c r="A22" s="77">
        <v>17</v>
      </c>
      <c r="B22" s="81">
        <v>48342</v>
      </c>
      <c r="C22" s="81">
        <v>48416</v>
      </c>
      <c r="D22" s="81">
        <v>61164</v>
      </c>
      <c r="E22" s="81">
        <v>47909</v>
      </c>
      <c r="F22" s="81">
        <v>46335</v>
      </c>
      <c r="G22" s="81">
        <v>44260</v>
      </c>
      <c r="H22" s="81">
        <v>51840</v>
      </c>
      <c r="I22" s="81">
        <v>59411</v>
      </c>
      <c r="J22" s="81">
        <v>58988</v>
      </c>
      <c r="K22" s="81">
        <v>53365</v>
      </c>
      <c r="L22" s="81">
        <v>53263</v>
      </c>
      <c r="M22" s="81">
        <v>45185</v>
      </c>
      <c r="N22" s="81">
        <v>46347</v>
      </c>
      <c r="O22" s="81">
        <v>44435</v>
      </c>
      <c r="P22" s="81">
        <v>44260</v>
      </c>
      <c r="Q22" s="81">
        <v>46745</v>
      </c>
      <c r="R22" s="81">
        <v>46805</v>
      </c>
      <c r="S22" s="81">
        <v>45858</v>
      </c>
      <c r="T22" s="81">
        <v>44260</v>
      </c>
      <c r="U22" s="81">
        <v>44691</v>
      </c>
      <c r="V22" s="81">
        <v>48968</v>
      </c>
      <c r="W22" s="81">
        <v>48368</v>
      </c>
      <c r="X22" s="81">
        <v>45208</v>
      </c>
      <c r="Y22" s="79">
        <v>44260</v>
      </c>
      <c r="Z22" s="81">
        <v>44260</v>
      </c>
      <c r="AA22" s="81">
        <v>45591</v>
      </c>
      <c r="AB22" s="81">
        <v>47525</v>
      </c>
      <c r="AC22" s="81">
        <v>47900</v>
      </c>
      <c r="AD22" s="81">
        <v>54705</v>
      </c>
      <c r="AE22" s="81">
        <v>49700</v>
      </c>
      <c r="AF22" s="81">
        <v>45960</v>
      </c>
      <c r="AG22" s="81">
        <v>46946</v>
      </c>
      <c r="AH22" s="81">
        <v>50205</v>
      </c>
      <c r="AI22" s="81">
        <v>44778</v>
      </c>
      <c r="AJ22" s="81">
        <v>56968</v>
      </c>
      <c r="AK22" s="81">
        <v>46525</v>
      </c>
      <c r="AL22" s="81">
        <v>46589</v>
      </c>
      <c r="AM22" s="81">
        <v>48323</v>
      </c>
      <c r="AN22" s="81">
        <v>48465</v>
      </c>
      <c r="AO22" s="81">
        <v>53604</v>
      </c>
      <c r="AP22" s="81">
        <v>44461</v>
      </c>
      <c r="AQ22" s="81">
        <v>44260</v>
      </c>
      <c r="AR22" s="81">
        <v>47359</v>
      </c>
      <c r="AS22" s="81">
        <v>46485</v>
      </c>
      <c r="AT22" s="81">
        <v>46244</v>
      </c>
      <c r="AU22" s="81">
        <v>45859</v>
      </c>
      <c r="AV22" s="81">
        <v>45110</v>
      </c>
      <c r="AW22" s="81">
        <v>45593</v>
      </c>
      <c r="AX22" s="81">
        <v>45865</v>
      </c>
      <c r="AY22" s="81">
        <v>44796</v>
      </c>
      <c r="AZ22" s="81">
        <v>46227</v>
      </c>
      <c r="BA22" s="81">
        <v>50857</v>
      </c>
      <c r="BB22" s="81">
        <v>45260</v>
      </c>
      <c r="BC22" s="81">
        <v>49168</v>
      </c>
      <c r="BD22" s="81">
        <v>54143</v>
      </c>
      <c r="BE22" s="81">
        <v>44260</v>
      </c>
      <c r="BF22" s="81">
        <v>48781</v>
      </c>
      <c r="BG22" s="81">
        <v>45282</v>
      </c>
      <c r="BH22" s="81">
        <v>44585</v>
      </c>
      <c r="BI22" s="81">
        <v>48328</v>
      </c>
      <c r="BJ22" s="81">
        <v>47365</v>
      </c>
      <c r="BK22" s="81">
        <v>47112</v>
      </c>
      <c r="BL22" s="81">
        <v>45002</v>
      </c>
      <c r="BM22" s="81">
        <v>48501</v>
      </c>
      <c r="BN22" s="81">
        <v>51245</v>
      </c>
      <c r="BO22" s="81">
        <v>44323</v>
      </c>
      <c r="BP22" s="81">
        <v>46907</v>
      </c>
      <c r="BQ22" s="81">
        <v>45648</v>
      </c>
      <c r="BR22" s="81">
        <v>44260</v>
      </c>
      <c r="BS22" s="81">
        <v>45927</v>
      </c>
      <c r="BT22" s="81">
        <v>44437</v>
      </c>
      <c r="BU22" s="81">
        <v>50790</v>
      </c>
      <c r="BV22" s="81">
        <v>44819</v>
      </c>
      <c r="BW22" s="81">
        <v>47230</v>
      </c>
      <c r="BX22" s="81">
        <v>46091</v>
      </c>
      <c r="BY22" s="81">
        <v>44260</v>
      </c>
      <c r="BZ22" s="81">
        <v>47905</v>
      </c>
      <c r="CA22" s="81">
        <v>49480</v>
      </c>
      <c r="CB22" s="81">
        <v>46100</v>
      </c>
      <c r="CC22" s="81">
        <v>50577</v>
      </c>
      <c r="CD22" s="81">
        <v>49862</v>
      </c>
      <c r="CE22" s="81">
        <v>54783</v>
      </c>
      <c r="CF22" s="81">
        <v>50059</v>
      </c>
      <c r="CG22" s="81">
        <v>45078</v>
      </c>
      <c r="CH22" s="81">
        <v>45010</v>
      </c>
      <c r="CI22" s="81">
        <v>51297</v>
      </c>
      <c r="CJ22" s="81">
        <v>46915</v>
      </c>
      <c r="CK22" s="81">
        <v>45520</v>
      </c>
      <c r="CL22" s="81">
        <v>48542</v>
      </c>
      <c r="CM22" s="81">
        <v>50850</v>
      </c>
      <c r="CN22" s="81">
        <v>49370</v>
      </c>
      <c r="CO22" s="81">
        <v>48434</v>
      </c>
      <c r="CP22" s="81">
        <v>49770</v>
      </c>
      <c r="CQ22" s="81">
        <v>54217</v>
      </c>
      <c r="CR22" s="81">
        <v>46660</v>
      </c>
      <c r="CS22" s="81">
        <v>44699</v>
      </c>
      <c r="CT22" s="81">
        <v>47735</v>
      </c>
      <c r="CU22" s="81">
        <v>47280</v>
      </c>
      <c r="CV22" s="81">
        <v>44260</v>
      </c>
      <c r="CW22" s="81">
        <v>44460</v>
      </c>
      <c r="CX22" s="81">
        <v>44260</v>
      </c>
      <c r="CY22" s="81">
        <v>49025</v>
      </c>
      <c r="CZ22" s="81">
        <v>48835</v>
      </c>
      <c r="DA22" s="81">
        <v>44260</v>
      </c>
      <c r="DB22" s="81">
        <v>47235</v>
      </c>
      <c r="DC22" s="81">
        <v>51237</v>
      </c>
      <c r="DD22" s="81">
        <v>46896</v>
      </c>
      <c r="DE22" s="81">
        <v>52580</v>
      </c>
      <c r="DF22" s="81">
        <v>54844</v>
      </c>
      <c r="DG22" s="81">
        <v>44260</v>
      </c>
      <c r="DH22" s="81">
        <v>44260</v>
      </c>
      <c r="DI22" s="81">
        <v>46634</v>
      </c>
      <c r="DJ22" s="81">
        <v>50105</v>
      </c>
      <c r="DK22" s="81">
        <v>62503</v>
      </c>
      <c r="DL22" s="81">
        <v>62881</v>
      </c>
      <c r="DM22" s="81">
        <v>45085</v>
      </c>
      <c r="DN22" s="81">
        <v>47697</v>
      </c>
      <c r="DO22" s="81">
        <v>46604</v>
      </c>
      <c r="DP22" s="81">
        <v>53351</v>
      </c>
      <c r="DQ22" s="81">
        <v>57107</v>
      </c>
      <c r="DR22" s="81">
        <v>50510</v>
      </c>
      <c r="DS22" s="81">
        <v>52415</v>
      </c>
      <c r="DT22" s="81">
        <v>44260</v>
      </c>
      <c r="DU22" s="81">
        <v>45565</v>
      </c>
      <c r="DV22" s="81">
        <v>45964</v>
      </c>
      <c r="DW22" s="81">
        <v>44260</v>
      </c>
      <c r="DX22" s="81">
        <v>47385</v>
      </c>
      <c r="DY22" s="81">
        <v>48219</v>
      </c>
      <c r="DZ22" s="81">
        <v>60564</v>
      </c>
      <c r="EA22" s="81">
        <v>44360</v>
      </c>
      <c r="EB22" s="81">
        <v>46186</v>
      </c>
      <c r="EC22" s="81">
        <v>47760</v>
      </c>
      <c r="ED22" s="81">
        <v>51950</v>
      </c>
      <c r="EE22" s="81">
        <v>59507</v>
      </c>
      <c r="EF22" s="81">
        <v>49666</v>
      </c>
      <c r="EG22" s="81">
        <v>50987</v>
      </c>
    </row>
    <row r="23" spans="1:137" x14ac:dyDescent="0.2">
      <c r="A23" s="77">
        <v>18</v>
      </c>
      <c r="B23" s="81">
        <v>48342</v>
      </c>
      <c r="C23" s="81">
        <v>49577</v>
      </c>
      <c r="D23" s="81">
        <v>61164</v>
      </c>
      <c r="E23" s="81">
        <v>47912</v>
      </c>
      <c r="F23" s="81">
        <v>46335</v>
      </c>
      <c r="G23" s="81">
        <v>44260</v>
      </c>
      <c r="H23" s="81">
        <v>52840</v>
      </c>
      <c r="I23" s="81">
        <v>60485</v>
      </c>
      <c r="J23" s="81">
        <v>58988</v>
      </c>
      <c r="K23" s="81">
        <v>53855</v>
      </c>
      <c r="L23" s="81">
        <v>53689</v>
      </c>
      <c r="M23" s="81">
        <v>45185</v>
      </c>
      <c r="N23" s="81">
        <v>46415</v>
      </c>
      <c r="O23" s="81">
        <v>44435</v>
      </c>
      <c r="P23" s="81">
        <v>44260</v>
      </c>
      <c r="Q23" s="81">
        <v>46745</v>
      </c>
      <c r="R23" s="81">
        <v>46805</v>
      </c>
      <c r="S23" s="81">
        <v>45858</v>
      </c>
      <c r="T23" s="81">
        <v>44260</v>
      </c>
      <c r="U23" s="81">
        <v>44691</v>
      </c>
      <c r="V23" s="81">
        <v>48968</v>
      </c>
      <c r="W23" s="81">
        <v>49040</v>
      </c>
      <c r="X23" s="81">
        <v>45208</v>
      </c>
      <c r="Y23" s="79">
        <v>44260</v>
      </c>
      <c r="Z23" s="81">
        <v>44260</v>
      </c>
      <c r="AA23" s="81">
        <v>45601</v>
      </c>
      <c r="AB23" s="81">
        <v>47525</v>
      </c>
      <c r="AC23" s="81">
        <v>48223</v>
      </c>
      <c r="AD23" s="81">
        <v>54812</v>
      </c>
      <c r="AE23" s="81">
        <v>50386</v>
      </c>
      <c r="AF23" s="81">
        <v>46660</v>
      </c>
      <c r="AG23" s="81">
        <v>46946</v>
      </c>
      <c r="AH23" s="81">
        <v>50440</v>
      </c>
      <c r="AI23" s="81">
        <v>44788</v>
      </c>
      <c r="AJ23" s="81">
        <v>56968</v>
      </c>
      <c r="AK23" s="81">
        <v>46525</v>
      </c>
      <c r="AL23" s="81">
        <v>46705</v>
      </c>
      <c r="AM23" s="81">
        <v>48642</v>
      </c>
      <c r="AN23" s="81">
        <v>48465</v>
      </c>
      <c r="AO23" s="81">
        <v>53604</v>
      </c>
      <c r="AP23" s="81">
        <v>44461</v>
      </c>
      <c r="AQ23" s="81">
        <v>44260</v>
      </c>
      <c r="AR23" s="81">
        <v>47499</v>
      </c>
      <c r="AS23" s="81">
        <v>46485</v>
      </c>
      <c r="AT23" s="81">
        <v>46244</v>
      </c>
      <c r="AU23" s="81">
        <v>45859</v>
      </c>
      <c r="AV23" s="81">
        <v>45110</v>
      </c>
      <c r="AW23" s="81">
        <v>45593</v>
      </c>
      <c r="AX23" s="81">
        <v>45865</v>
      </c>
      <c r="AY23" s="81">
        <v>44796</v>
      </c>
      <c r="AZ23" s="81">
        <v>46227</v>
      </c>
      <c r="BA23" s="81">
        <v>51624</v>
      </c>
      <c r="BB23" s="81">
        <v>45260</v>
      </c>
      <c r="BC23" s="81">
        <v>49401</v>
      </c>
      <c r="BD23" s="81">
        <v>54143</v>
      </c>
      <c r="BE23" s="81">
        <v>44260</v>
      </c>
      <c r="BF23" s="81">
        <v>48781</v>
      </c>
      <c r="BG23" s="81">
        <v>45282</v>
      </c>
      <c r="BH23" s="81">
        <v>44645</v>
      </c>
      <c r="BI23" s="81">
        <v>48328</v>
      </c>
      <c r="BJ23" s="81">
        <v>47425</v>
      </c>
      <c r="BK23" s="81">
        <v>47168</v>
      </c>
      <c r="BL23" s="81">
        <v>45002</v>
      </c>
      <c r="BM23" s="81">
        <v>48501</v>
      </c>
      <c r="BN23" s="81">
        <v>51245</v>
      </c>
      <c r="BO23" s="81">
        <v>44357</v>
      </c>
      <c r="BP23" s="81">
        <v>46907</v>
      </c>
      <c r="BQ23" s="81">
        <v>45910</v>
      </c>
      <c r="BR23" s="81">
        <v>44260</v>
      </c>
      <c r="BS23" s="81">
        <v>45927</v>
      </c>
      <c r="BT23" s="81">
        <v>44437</v>
      </c>
      <c r="BU23" s="81">
        <v>51430</v>
      </c>
      <c r="BV23" s="81">
        <v>44819</v>
      </c>
      <c r="BW23" s="81">
        <v>47445</v>
      </c>
      <c r="BX23" s="81">
        <v>46091</v>
      </c>
      <c r="BY23" s="81">
        <v>44260</v>
      </c>
      <c r="BZ23" s="81">
        <v>47905</v>
      </c>
      <c r="CA23" s="81">
        <v>49735</v>
      </c>
      <c r="CB23" s="81">
        <v>46683</v>
      </c>
      <c r="CC23" s="81">
        <v>51096</v>
      </c>
      <c r="CD23" s="81">
        <v>50012</v>
      </c>
      <c r="CE23" s="81">
        <v>54783</v>
      </c>
      <c r="CF23" s="81">
        <v>50186</v>
      </c>
      <c r="CG23" s="81">
        <v>45078</v>
      </c>
      <c r="CH23" s="81">
        <v>45010</v>
      </c>
      <c r="CI23" s="81">
        <v>51297</v>
      </c>
      <c r="CJ23" s="81">
        <v>46915</v>
      </c>
      <c r="CK23" s="81">
        <v>45520</v>
      </c>
      <c r="CL23" s="81">
        <v>48854</v>
      </c>
      <c r="CM23" s="81">
        <v>50850</v>
      </c>
      <c r="CN23" s="81">
        <v>49480</v>
      </c>
      <c r="CO23" s="81">
        <v>48738</v>
      </c>
      <c r="CP23" s="81">
        <v>49770</v>
      </c>
      <c r="CQ23" s="81">
        <v>55301</v>
      </c>
      <c r="CR23" s="81">
        <v>46826</v>
      </c>
      <c r="CS23" s="81">
        <v>44699</v>
      </c>
      <c r="CT23" s="81">
        <v>47875</v>
      </c>
      <c r="CU23" s="81">
        <v>47280</v>
      </c>
      <c r="CV23" s="81">
        <v>44260</v>
      </c>
      <c r="CW23" s="81">
        <v>44460</v>
      </c>
      <c r="CX23" s="81">
        <v>44260</v>
      </c>
      <c r="CY23" s="81">
        <v>49025</v>
      </c>
      <c r="CZ23" s="81">
        <v>49041</v>
      </c>
      <c r="DA23" s="81">
        <v>46778</v>
      </c>
      <c r="DB23" s="81">
        <v>47425</v>
      </c>
      <c r="DC23" s="81">
        <v>51305</v>
      </c>
      <c r="DD23" s="81">
        <v>47232</v>
      </c>
      <c r="DE23" s="81">
        <v>52653</v>
      </c>
      <c r="DF23" s="81">
        <v>54844</v>
      </c>
      <c r="DG23" s="81">
        <v>44260</v>
      </c>
      <c r="DH23" s="81">
        <v>44260</v>
      </c>
      <c r="DI23" s="81">
        <v>46784</v>
      </c>
      <c r="DJ23" s="81">
        <v>50390</v>
      </c>
      <c r="DK23" s="81">
        <v>63392</v>
      </c>
      <c r="DL23" s="81">
        <v>63775</v>
      </c>
      <c r="DM23" s="81">
        <v>45085</v>
      </c>
      <c r="DN23" s="81">
        <v>49349</v>
      </c>
      <c r="DO23" s="81">
        <v>46604</v>
      </c>
      <c r="DP23" s="81">
        <v>53929</v>
      </c>
      <c r="DQ23" s="81">
        <v>57107</v>
      </c>
      <c r="DR23" s="81">
        <v>51095</v>
      </c>
      <c r="DS23" s="81">
        <v>52415</v>
      </c>
      <c r="DT23" s="81">
        <v>44260</v>
      </c>
      <c r="DU23" s="81">
        <v>45565</v>
      </c>
      <c r="DV23" s="81">
        <v>46018</v>
      </c>
      <c r="DW23" s="81">
        <v>44260</v>
      </c>
      <c r="DX23" s="81">
        <v>47385</v>
      </c>
      <c r="DY23" s="81">
        <v>48511</v>
      </c>
      <c r="DZ23" s="81">
        <v>60564</v>
      </c>
      <c r="EA23" s="81">
        <v>44360</v>
      </c>
      <c r="EB23" s="81">
        <v>46235</v>
      </c>
      <c r="EC23" s="81">
        <v>47760</v>
      </c>
      <c r="ED23" s="81">
        <v>53050</v>
      </c>
      <c r="EE23" s="81">
        <v>59717</v>
      </c>
      <c r="EF23" s="81">
        <v>50410</v>
      </c>
      <c r="EG23" s="81">
        <v>51304</v>
      </c>
    </row>
    <row r="24" spans="1:137" x14ac:dyDescent="0.2">
      <c r="A24" s="77">
        <v>19</v>
      </c>
      <c r="B24" s="81">
        <v>48362</v>
      </c>
      <c r="C24" s="81">
        <v>52539</v>
      </c>
      <c r="D24" s="81">
        <v>61164</v>
      </c>
      <c r="E24" s="81">
        <v>48697</v>
      </c>
      <c r="F24" s="81">
        <v>47100</v>
      </c>
      <c r="G24" s="81">
        <v>45025</v>
      </c>
      <c r="H24" s="81">
        <v>53845</v>
      </c>
      <c r="I24" s="81">
        <v>60486</v>
      </c>
      <c r="J24" s="81">
        <v>58988</v>
      </c>
      <c r="K24" s="81">
        <v>53855</v>
      </c>
      <c r="L24" s="81">
        <v>53689</v>
      </c>
      <c r="M24" s="81">
        <v>45955</v>
      </c>
      <c r="N24" s="81">
        <v>46543</v>
      </c>
      <c r="O24" s="81">
        <v>45205</v>
      </c>
      <c r="P24" s="81">
        <v>45025</v>
      </c>
      <c r="Q24" s="81">
        <v>47560</v>
      </c>
      <c r="R24" s="81">
        <v>47620</v>
      </c>
      <c r="S24" s="81">
        <v>46638</v>
      </c>
      <c r="T24" s="81">
        <v>45025</v>
      </c>
      <c r="U24" s="81">
        <v>45462</v>
      </c>
      <c r="V24" s="81">
        <v>48968</v>
      </c>
      <c r="W24" s="81">
        <v>49040</v>
      </c>
      <c r="X24" s="81">
        <v>45975</v>
      </c>
      <c r="Y24" s="79">
        <v>45025</v>
      </c>
      <c r="Z24" s="81">
        <v>45025</v>
      </c>
      <c r="AA24" s="81">
        <v>46381</v>
      </c>
      <c r="AB24" s="81">
        <v>48290</v>
      </c>
      <c r="AC24" s="81">
        <v>48557</v>
      </c>
      <c r="AD24" s="81">
        <v>55004</v>
      </c>
      <c r="AE24" s="81">
        <v>51071</v>
      </c>
      <c r="AF24" s="81">
        <v>47390</v>
      </c>
      <c r="AG24" s="81">
        <v>47710</v>
      </c>
      <c r="AH24" s="81">
        <v>50716</v>
      </c>
      <c r="AI24" s="81">
        <v>45570</v>
      </c>
      <c r="AJ24" s="81">
        <v>56968</v>
      </c>
      <c r="AK24" s="81">
        <v>47294</v>
      </c>
      <c r="AL24" s="81">
        <v>46892</v>
      </c>
      <c r="AM24" s="81">
        <v>48993</v>
      </c>
      <c r="AN24" s="81">
        <v>48465</v>
      </c>
      <c r="AO24" s="81">
        <v>53604</v>
      </c>
      <c r="AP24" s="81">
        <v>45227</v>
      </c>
      <c r="AQ24" s="81">
        <v>45025</v>
      </c>
      <c r="AR24" s="81">
        <v>48182</v>
      </c>
      <c r="AS24" s="81">
        <v>47292</v>
      </c>
      <c r="AT24" s="81">
        <v>47043</v>
      </c>
      <c r="AU24" s="81">
        <v>46637</v>
      </c>
      <c r="AV24" s="81">
        <v>45890</v>
      </c>
      <c r="AW24" s="81">
        <v>46384</v>
      </c>
      <c r="AX24" s="81">
        <v>46630</v>
      </c>
      <c r="AY24" s="81">
        <v>45568</v>
      </c>
      <c r="AZ24" s="81">
        <v>47031</v>
      </c>
      <c r="BA24" s="81">
        <v>51632</v>
      </c>
      <c r="BB24" s="81">
        <v>46025</v>
      </c>
      <c r="BC24" s="81">
        <v>49871</v>
      </c>
      <c r="BD24" s="81">
        <v>55133</v>
      </c>
      <c r="BE24" s="81">
        <v>45025</v>
      </c>
      <c r="BF24" s="81">
        <v>48790</v>
      </c>
      <c r="BG24" s="81">
        <v>46066</v>
      </c>
      <c r="BH24" s="81">
        <v>45350</v>
      </c>
      <c r="BI24" s="81">
        <v>49127</v>
      </c>
      <c r="BJ24" s="81">
        <v>47965</v>
      </c>
      <c r="BK24" s="81">
        <v>47987</v>
      </c>
      <c r="BL24" s="81">
        <v>45136</v>
      </c>
      <c r="BM24" s="81">
        <v>49342</v>
      </c>
      <c r="BN24" s="81">
        <v>52055</v>
      </c>
      <c r="BO24" s="81">
        <v>45035</v>
      </c>
      <c r="BP24" s="81">
        <v>47679</v>
      </c>
      <c r="BQ24" s="81">
        <v>46319</v>
      </c>
      <c r="BR24" s="81">
        <v>45025</v>
      </c>
      <c r="BS24" s="81">
        <v>46721</v>
      </c>
      <c r="BT24" s="81">
        <v>45205</v>
      </c>
      <c r="BU24" s="81">
        <v>52115</v>
      </c>
      <c r="BV24" s="81">
        <v>45586</v>
      </c>
      <c r="BW24" s="81">
        <v>47925</v>
      </c>
      <c r="BX24" s="81">
        <v>46876</v>
      </c>
      <c r="BY24" s="81">
        <v>45025</v>
      </c>
      <c r="BZ24" s="81">
        <v>48730</v>
      </c>
      <c r="CA24" s="81">
        <v>50000</v>
      </c>
      <c r="CB24" s="81">
        <v>47265</v>
      </c>
      <c r="CC24" s="81">
        <v>51759</v>
      </c>
      <c r="CD24" s="81">
        <v>50416</v>
      </c>
      <c r="CE24" s="81">
        <v>54783</v>
      </c>
      <c r="CF24" s="81">
        <v>50516</v>
      </c>
      <c r="CG24" s="81">
        <v>45857</v>
      </c>
      <c r="CH24" s="81">
        <v>45775</v>
      </c>
      <c r="CI24" s="81">
        <v>51297</v>
      </c>
      <c r="CJ24" s="81">
        <v>47725</v>
      </c>
      <c r="CK24" s="81">
        <v>45595</v>
      </c>
      <c r="CL24" s="81">
        <v>49282</v>
      </c>
      <c r="CM24" s="81">
        <v>51631</v>
      </c>
      <c r="CN24" s="81">
        <v>50255</v>
      </c>
      <c r="CO24" s="81">
        <v>48738</v>
      </c>
      <c r="CP24" s="81">
        <v>49805</v>
      </c>
      <c r="CQ24" s="81">
        <v>56407</v>
      </c>
      <c r="CR24" s="81">
        <v>47308</v>
      </c>
      <c r="CS24" s="81">
        <v>45464</v>
      </c>
      <c r="CT24" s="81">
        <v>48680</v>
      </c>
      <c r="CU24" s="81">
        <v>47280</v>
      </c>
      <c r="CV24" s="81">
        <v>45025</v>
      </c>
      <c r="CW24" s="81">
        <v>45223</v>
      </c>
      <c r="CX24" s="81">
        <v>45027</v>
      </c>
      <c r="CY24" s="81">
        <v>49055</v>
      </c>
      <c r="CZ24" s="81">
        <v>49162</v>
      </c>
      <c r="DA24" s="81">
        <v>47462</v>
      </c>
      <c r="DB24" s="81">
        <v>47630</v>
      </c>
      <c r="DC24" s="81">
        <v>52142</v>
      </c>
      <c r="DD24" s="81">
        <v>48648</v>
      </c>
      <c r="DE24" s="81">
        <v>52768</v>
      </c>
      <c r="DF24" s="81">
        <v>54844</v>
      </c>
      <c r="DG24" s="81">
        <v>45025</v>
      </c>
      <c r="DH24" s="81">
        <v>45025</v>
      </c>
      <c r="DI24" s="81">
        <v>47148</v>
      </c>
      <c r="DJ24" s="81">
        <v>50665</v>
      </c>
      <c r="DK24" s="81">
        <v>63392</v>
      </c>
      <c r="DL24" s="81">
        <v>63775</v>
      </c>
      <c r="DM24" s="81">
        <v>45865</v>
      </c>
      <c r="DN24" s="81">
        <v>49349</v>
      </c>
      <c r="DO24" s="81">
        <v>46782</v>
      </c>
      <c r="DP24" s="81">
        <v>54506</v>
      </c>
      <c r="DQ24" s="81">
        <v>57108</v>
      </c>
      <c r="DR24" s="81">
        <v>51670</v>
      </c>
      <c r="DS24" s="81">
        <v>53340</v>
      </c>
      <c r="DT24" s="81">
        <v>45025</v>
      </c>
      <c r="DU24" s="81">
        <v>46351</v>
      </c>
      <c r="DV24" s="81">
        <v>46526</v>
      </c>
      <c r="DW24" s="81">
        <v>45025</v>
      </c>
      <c r="DX24" s="81">
        <v>48135</v>
      </c>
      <c r="DY24" s="81">
        <v>48817</v>
      </c>
      <c r="DZ24" s="81">
        <v>60565</v>
      </c>
      <c r="EA24" s="81">
        <v>45125</v>
      </c>
      <c r="EB24" s="81">
        <v>47033</v>
      </c>
      <c r="EC24" s="81">
        <v>48525</v>
      </c>
      <c r="ED24" s="81">
        <v>54180</v>
      </c>
      <c r="EE24" s="81">
        <v>59926</v>
      </c>
      <c r="EF24" s="81">
        <v>51148</v>
      </c>
      <c r="EG24" s="81">
        <v>51620</v>
      </c>
    </row>
    <row r="25" spans="1:137" x14ac:dyDescent="0.2">
      <c r="A25" s="77">
        <v>20</v>
      </c>
      <c r="B25" s="81">
        <v>48565</v>
      </c>
      <c r="C25" s="81">
        <v>53569</v>
      </c>
      <c r="D25" s="81">
        <v>62620</v>
      </c>
      <c r="E25" s="81">
        <v>48700</v>
      </c>
      <c r="F25" s="81">
        <v>47100</v>
      </c>
      <c r="G25" s="81">
        <v>45025</v>
      </c>
      <c r="H25" s="81">
        <v>54850</v>
      </c>
      <c r="I25" s="81">
        <v>60486</v>
      </c>
      <c r="J25" s="81">
        <v>58988</v>
      </c>
      <c r="K25" s="81">
        <v>53855</v>
      </c>
      <c r="L25" s="81">
        <v>54179</v>
      </c>
      <c r="M25" s="81">
        <v>45955</v>
      </c>
      <c r="N25" s="81">
        <v>47913</v>
      </c>
      <c r="O25" s="81">
        <v>45205</v>
      </c>
      <c r="P25" s="81">
        <v>45025</v>
      </c>
      <c r="Q25" s="81">
        <v>47560</v>
      </c>
      <c r="R25" s="81">
        <v>47620</v>
      </c>
      <c r="S25" s="81">
        <v>46638</v>
      </c>
      <c r="T25" s="81">
        <v>45025</v>
      </c>
      <c r="U25" s="81">
        <v>45462</v>
      </c>
      <c r="V25" s="81">
        <v>48968</v>
      </c>
      <c r="W25" s="81">
        <v>49040</v>
      </c>
      <c r="X25" s="81">
        <v>45975</v>
      </c>
      <c r="Y25" s="79">
        <v>45025</v>
      </c>
      <c r="Z25" s="81">
        <v>45025</v>
      </c>
      <c r="AA25" s="81">
        <v>46403</v>
      </c>
      <c r="AB25" s="81">
        <v>48290</v>
      </c>
      <c r="AC25" s="81">
        <v>48911</v>
      </c>
      <c r="AD25" s="81">
        <v>55059</v>
      </c>
      <c r="AE25" s="81">
        <v>51757</v>
      </c>
      <c r="AF25" s="81">
        <v>48090</v>
      </c>
      <c r="AG25" s="81">
        <v>47710</v>
      </c>
      <c r="AH25" s="81">
        <v>50957</v>
      </c>
      <c r="AI25" s="81">
        <v>45580</v>
      </c>
      <c r="AJ25" s="81">
        <v>56968</v>
      </c>
      <c r="AK25" s="81">
        <v>47294</v>
      </c>
      <c r="AL25" s="81">
        <v>46892</v>
      </c>
      <c r="AM25" s="81">
        <v>49311</v>
      </c>
      <c r="AN25" s="81">
        <v>48465</v>
      </c>
      <c r="AO25" s="81">
        <v>53604</v>
      </c>
      <c r="AP25" s="81">
        <v>45227</v>
      </c>
      <c r="AQ25" s="81">
        <v>45525</v>
      </c>
      <c r="AR25" s="81">
        <v>48503</v>
      </c>
      <c r="AS25" s="81">
        <v>47292</v>
      </c>
      <c r="AT25" s="81">
        <v>47043</v>
      </c>
      <c r="AU25" s="81">
        <v>46637</v>
      </c>
      <c r="AV25" s="81">
        <v>45890</v>
      </c>
      <c r="AW25" s="81">
        <v>46384</v>
      </c>
      <c r="AX25" s="81">
        <v>46630</v>
      </c>
      <c r="AY25" s="81">
        <v>45568</v>
      </c>
      <c r="AZ25" s="81">
        <v>47031</v>
      </c>
      <c r="BA25" s="81">
        <v>51632</v>
      </c>
      <c r="BB25" s="81">
        <v>46025</v>
      </c>
      <c r="BC25" s="81">
        <v>50220</v>
      </c>
      <c r="BD25" s="81">
        <v>55133</v>
      </c>
      <c r="BE25" s="81">
        <v>45025</v>
      </c>
      <c r="BF25" s="81">
        <v>48790</v>
      </c>
      <c r="BG25" s="81">
        <v>46066</v>
      </c>
      <c r="BH25" s="81">
        <v>45350</v>
      </c>
      <c r="BI25" s="81">
        <v>49127</v>
      </c>
      <c r="BJ25" s="81">
        <v>48495</v>
      </c>
      <c r="BK25" s="81">
        <v>48041</v>
      </c>
      <c r="BL25" s="81">
        <v>45330</v>
      </c>
      <c r="BM25" s="81">
        <v>49342</v>
      </c>
      <c r="BN25" s="81">
        <v>52055</v>
      </c>
      <c r="BO25" s="81">
        <v>45042</v>
      </c>
      <c r="BP25" s="81">
        <v>47679</v>
      </c>
      <c r="BQ25" s="81">
        <v>46544</v>
      </c>
      <c r="BR25" s="81">
        <v>45025</v>
      </c>
      <c r="BS25" s="81">
        <v>46721</v>
      </c>
      <c r="BT25" s="81">
        <v>45205</v>
      </c>
      <c r="BU25" s="81">
        <v>53810</v>
      </c>
      <c r="BV25" s="81">
        <v>45586</v>
      </c>
      <c r="BW25" s="81">
        <v>48405</v>
      </c>
      <c r="BX25" s="81">
        <v>46876</v>
      </c>
      <c r="BY25" s="81">
        <v>45025</v>
      </c>
      <c r="BZ25" s="81">
        <v>48730</v>
      </c>
      <c r="CA25" s="81">
        <v>50250</v>
      </c>
      <c r="CB25" s="81">
        <v>47848</v>
      </c>
      <c r="CC25" s="81">
        <v>53450</v>
      </c>
      <c r="CD25" s="81">
        <v>50801</v>
      </c>
      <c r="CE25" s="81">
        <v>54783</v>
      </c>
      <c r="CF25" s="81">
        <v>50896</v>
      </c>
      <c r="CG25" s="81">
        <v>45857</v>
      </c>
      <c r="CH25" s="81">
        <v>45775</v>
      </c>
      <c r="CI25" s="81">
        <v>51297</v>
      </c>
      <c r="CJ25" s="81">
        <v>47725</v>
      </c>
      <c r="CK25" s="81">
        <v>45805</v>
      </c>
      <c r="CL25" s="81">
        <v>49619</v>
      </c>
      <c r="CM25" s="81">
        <v>51631</v>
      </c>
      <c r="CN25" s="81">
        <v>50255</v>
      </c>
      <c r="CO25" s="81">
        <v>48738</v>
      </c>
      <c r="CP25" s="81">
        <v>49805</v>
      </c>
      <c r="CQ25" s="81">
        <v>57535</v>
      </c>
      <c r="CR25" s="81">
        <v>47574</v>
      </c>
      <c r="CS25" s="81">
        <v>45464</v>
      </c>
      <c r="CT25" s="81">
        <v>48880</v>
      </c>
      <c r="CU25" s="81">
        <v>47280</v>
      </c>
      <c r="CV25" s="81">
        <v>45025</v>
      </c>
      <c r="CW25" s="81">
        <v>45273</v>
      </c>
      <c r="CX25" s="81">
        <v>45027</v>
      </c>
      <c r="CY25" s="81">
        <v>49055</v>
      </c>
      <c r="CZ25" s="81">
        <v>49237</v>
      </c>
      <c r="DA25" s="81">
        <v>48146</v>
      </c>
      <c r="DB25" s="81">
        <v>47840</v>
      </c>
      <c r="DC25" s="81">
        <v>52211</v>
      </c>
      <c r="DD25" s="81">
        <v>48936</v>
      </c>
      <c r="DE25" s="81">
        <v>53256</v>
      </c>
      <c r="DF25" s="81">
        <v>55594</v>
      </c>
      <c r="DG25" s="81">
        <v>45025</v>
      </c>
      <c r="DH25" s="81">
        <v>45025</v>
      </c>
      <c r="DI25" s="81">
        <v>47148</v>
      </c>
      <c r="DJ25" s="81">
        <v>50950</v>
      </c>
      <c r="DK25" s="81">
        <v>63392</v>
      </c>
      <c r="DL25" s="81">
        <v>63775</v>
      </c>
      <c r="DM25" s="81">
        <v>45865</v>
      </c>
      <c r="DN25" s="81">
        <v>49349</v>
      </c>
      <c r="DO25" s="81">
        <v>47178</v>
      </c>
      <c r="DP25" s="81">
        <v>55106</v>
      </c>
      <c r="DQ25" s="81">
        <v>57108</v>
      </c>
      <c r="DR25" s="81">
        <v>53285</v>
      </c>
      <c r="DS25" s="81">
        <v>53340</v>
      </c>
      <c r="DT25" s="81">
        <v>45025</v>
      </c>
      <c r="DU25" s="81">
        <v>46605</v>
      </c>
      <c r="DV25" s="81">
        <v>46711</v>
      </c>
      <c r="DW25" s="81">
        <v>45025</v>
      </c>
      <c r="DX25" s="81">
        <v>48152</v>
      </c>
      <c r="DY25" s="81">
        <v>49110</v>
      </c>
      <c r="DZ25" s="81">
        <v>61231</v>
      </c>
      <c r="EA25" s="81">
        <v>45125</v>
      </c>
      <c r="EB25" s="81">
        <v>47033</v>
      </c>
      <c r="EC25" s="81">
        <v>48525</v>
      </c>
      <c r="ED25" s="81">
        <v>57905</v>
      </c>
      <c r="EE25" s="81">
        <v>60135</v>
      </c>
      <c r="EF25" s="81">
        <v>53003</v>
      </c>
      <c r="EG25" s="81">
        <v>54271</v>
      </c>
    </row>
    <row r="26" spans="1:137" x14ac:dyDescent="0.2">
      <c r="A26" s="77">
        <v>21</v>
      </c>
      <c r="B26" s="81">
        <v>48565</v>
      </c>
      <c r="C26" s="81">
        <v>53796</v>
      </c>
      <c r="D26" s="81">
        <v>62620</v>
      </c>
      <c r="E26" s="81">
        <v>48703</v>
      </c>
      <c r="F26" s="81">
        <v>47100</v>
      </c>
      <c r="G26" s="81">
        <v>45025</v>
      </c>
      <c r="H26" s="81">
        <v>55850</v>
      </c>
      <c r="I26" s="81">
        <v>60486</v>
      </c>
      <c r="J26" s="81">
        <v>58988</v>
      </c>
      <c r="K26" s="81">
        <v>54310</v>
      </c>
      <c r="L26" s="81">
        <v>54179</v>
      </c>
      <c r="M26" s="81">
        <v>45955</v>
      </c>
      <c r="N26" s="81">
        <v>47913</v>
      </c>
      <c r="O26" s="81">
        <v>45205</v>
      </c>
      <c r="P26" s="81">
        <v>45025</v>
      </c>
      <c r="Q26" s="81">
        <v>47560</v>
      </c>
      <c r="R26" s="81">
        <v>47620</v>
      </c>
      <c r="S26" s="81">
        <v>46638</v>
      </c>
      <c r="T26" s="81">
        <v>45025</v>
      </c>
      <c r="U26" s="81">
        <v>45462</v>
      </c>
      <c r="V26" s="81">
        <v>48968</v>
      </c>
      <c r="W26" s="81">
        <v>49040</v>
      </c>
      <c r="X26" s="81">
        <v>45975</v>
      </c>
      <c r="Y26" s="79">
        <v>45025</v>
      </c>
      <c r="Z26" s="81">
        <v>45025</v>
      </c>
      <c r="AA26" s="81">
        <v>46457</v>
      </c>
      <c r="AB26" s="81">
        <v>48290</v>
      </c>
      <c r="AC26" s="81">
        <v>49354</v>
      </c>
      <c r="AD26" s="81">
        <v>55059</v>
      </c>
      <c r="AE26" s="81">
        <v>52442</v>
      </c>
      <c r="AF26" s="81">
        <v>48090</v>
      </c>
      <c r="AG26" s="81">
        <v>47710</v>
      </c>
      <c r="AH26" s="81">
        <v>50957</v>
      </c>
      <c r="AI26" s="81">
        <v>45590</v>
      </c>
      <c r="AJ26" s="81">
        <v>56968</v>
      </c>
      <c r="AK26" s="81">
        <v>47294</v>
      </c>
      <c r="AL26" s="81">
        <v>46943</v>
      </c>
      <c r="AM26" s="81">
        <v>49311</v>
      </c>
      <c r="AN26" s="81">
        <v>48465</v>
      </c>
      <c r="AO26" s="81">
        <v>53604</v>
      </c>
      <c r="AP26" s="81">
        <v>45227</v>
      </c>
      <c r="AQ26" s="81">
        <v>45525</v>
      </c>
      <c r="AR26" s="81">
        <v>48503</v>
      </c>
      <c r="AS26" s="81">
        <v>47292</v>
      </c>
      <c r="AT26" s="81">
        <v>47043</v>
      </c>
      <c r="AU26" s="81">
        <v>46637</v>
      </c>
      <c r="AV26" s="81">
        <v>45890</v>
      </c>
      <c r="AW26" s="81">
        <v>46384</v>
      </c>
      <c r="AX26" s="81">
        <v>46833</v>
      </c>
      <c r="AY26" s="81">
        <v>45568</v>
      </c>
      <c r="AZ26" s="81">
        <v>47031</v>
      </c>
      <c r="BA26" s="81">
        <v>51632</v>
      </c>
      <c r="BB26" s="81">
        <v>46025</v>
      </c>
      <c r="BC26" s="81">
        <v>50369</v>
      </c>
      <c r="BD26" s="81">
        <v>55133</v>
      </c>
      <c r="BE26" s="81">
        <v>45025</v>
      </c>
      <c r="BF26" s="81">
        <v>48790</v>
      </c>
      <c r="BG26" s="81">
        <v>46066</v>
      </c>
      <c r="BH26" s="81">
        <v>46291</v>
      </c>
      <c r="BI26" s="81">
        <v>49147</v>
      </c>
      <c r="BJ26" s="81">
        <v>48495</v>
      </c>
      <c r="BK26" s="81">
        <v>48041</v>
      </c>
      <c r="BL26" s="81">
        <v>45330</v>
      </c>
      <c r="BM26" s="81">
        <v>49342</v>
      </c>
      <c r="BN26" s="81">
        <v>52055</v>
      </c>
      <c r="BO26" s="81">
        <v>45061</v>
      </c>
      <c r="BP26" s="81">
        <v>47679</v>
      </c>
      <c r="BQ26" s="81">
        <v>46544</v>
      </c>
      <c r="BR26" s="81">
        <v>45025</v>
      </c>
      <c r="BS26" s="81">
        <v>46721</v>
      </c>
      <c r="BT26" s="81">
        <v>45205</v>
      </c>
      <c r="BU26" s="81">
        <v>53810</v>
      </c>
      <c r="BV26" s="81">
        <v>45586</v>
      </c>
      <c r="BW26" s="81">
        <v>48905</v>
      </c>
      <c r="BX26" s="81">
        <v>46876</v>
      </c>
      <c r="BY26" s="81">
        <v>45025</v>
      </c>
      <c r="BZ26" s="81">
        <v>48730</v>
      </c>
      <c r="CA26" s="81">
        <v>50250</v>
      </c>
      <c r="CB26" s="81">
        <v>48431</v>
      </c>
      <c r="CC26" s="81">
        <v>53450</v>
      </c>
      <c r="CD26" s="81">
        <v>50801</v>
      </c>
      <c r="CE26" s="81">
        <v>54783</v>
      </c>
      <c r="CF26" s="81">
        <v>50896</v>
      </c>
      <c r="CG26" s="81">
        <v>45857</v>
      </c>
      <c r="CH26" s="81">
        <v>45925</v>
      </c>
      <c r="CI26" s="81">
        <v>51297</v>
      </c>
      <c r="CJ26" s="81">
        <v>47750</v>
      </c>
      <c r="CK26" s="81">
        <v>45805</v>
      </c>
      <c r="CL26" s="81">
        <v>49951</v>
      </c>
      <c r="CM26" s="81">
        <v>51631</v>
      </c>
      <c r="CN26" s="81">
        <v>50255</v>
      </c>
      <c r="CO26" s="81">
        <v>48738</v>
      </c>
      <c r="CP26" s="81">
        <v>49805</v>
      </c>
      <c r="CQ26" s="81">
        <v>57535</v>
      </c>
      <c r="CR26" s="81">
        <v>47742</v>
      </c>
      <c r="CS26" s="81">
        <v>45464</v>
      </c>
      <c r="CT26" s="81">
        <v>48880</v>
      </c>
      <c r="CU26" s="81">
        <v>47280</v>
      </c>
      <c r="CV26" s="81">
        <v>45025</v>
      </c>
      <c r="CW26" s="81">
        <v>45273</v>
      </c>
      <c r="CX26" s="81">
        <v>45027</v>
      </c>
      <c r="CY26" s="81">
        <v>49055</v>
      </c>
      <c r="CZ26" s="81">
        <v>49237</v>
      </c>
      <c r="DA26" s="81">
        <v>48146</v>
      </c>
      <c r="DB26" s="81">
        <v>48045</v>
      </c>
      <c r="DC26" s="81">
        <v>52211</v>
      </c>
      <c r="DD26" s="81">
        <v>49236</v>
      </c>
      <c r="DE26" s="81">
        <v>53401</v>
      </c>
      <c r="DF26" s="81">
        <v>55594</v>
      </c>
      <c r="DG26" s="81">
        <v>45025</v>
      </c>
      <c r="DH26" s="81">
        <v>45025</v>
      </c>
      <c r="DI26" s="81">
        <v>47363</v>
      </c>
      <c r="DJ26" s="81">
        <v>51225</v>
      </c>
      <c r="DK26" s="81">
        <v>63392</v>
      </c>
      <c r="DL26" s="81">
        <v>63775</v>
      </c>
      <c r="DM26" s="81">
        <v>45865</v>
      </c>
      <c r="DN26" s="81">
        <v>49349</v>
      </c>
      <c r="DO26" s="81">
        <v>47178</v>
      </c>
      <c r="DP26" s="81">
        <v>55543</v>
      </c>
      <c r="DQ26" s="81">
        <v>57618</v>
      </c>
      <c r="DR26" s="81">
        <v>53285</v>
      </c>
      <c r="DS26" s="81">
        <v>53340</v>
      </c>
      <c r="DT26" s="81">
        <v>45025</v>
      </c>
      <c r="DU26" s="81">
        <v>46605</v>
      </c>
      <c r="DV26" s="81">
        <v>46711</v>
      </c>
      <c r="DW26" s="81">
        <v>45025</v>
      </c>
      <c r="DX26" s="81">
        <v>48152</v>
      </c>
      <c r="DY26" s="81">
        <v>49402</v>
      </c>
      <c r="DZ26" s="81">
        <v>61231</v>
      </c>
      <c r="EA26" s="81">
        <v>45125</v>
      </c>
      <c r="EB26" s="81">
        <v>47457</v>
      </c>
      <c r="EC26" s="81">
        <v>47525</v>
      </c>
      <c r="ED26" s="81">
        <v>64085</v>
      </c>
      <c r="EE26" s="81">
        <v>60346</v>
      </c>
      <c r="EF26" s="81">
        <v>53003</v>
      </c>
      <c r="EG26" s="81">
        <v>54271</v>
      </c>
    </row>
    <row r="27" spans="1:137" x14ac:dyDescent="0.2">
      <c r="A27" s="77">
        <v>22</v>
      </c>
      <c r="B27" s="81">
        <v>48565</v>
      </c>
      <c r="C27" s="81">
        <v>53900</v>
      </c>
      <c r="D27" s="81">
        <v>62620</v>
      </c>
      <c r="E27" s="81">
        <v>48706</v>
      </c>
      <c r="F27" s="81">
        <v>47100</v>
      </c>
      <c r="G27" s="81">
        <v>45025</v>
      </c>
      <c r="H27" s="81">
        <v>55850</v>
      </c>
      <c r="I27" s="81">
        <v>60486</v>
      </c>
      <c r="J27" s="81">
        <v>58988</v>
      </c>
      <c r="K27" s="81">
        <v>54310</v>
      </c>
      <c r="L27" s="81">
        <v>54179</v>
      </c>
      <c r="M27" s="81">
        <v>45955</v>
      </c>
      <c r="N27" s="81">
        <v>47913</v>
      </c>
      <c r="O27" s="81">
        <v>45205</v>
      </c>
      <c r="P27" s="81">
        <v>45025</v>
      </c>
      <c r="Q27" s="81">
        <v>47560</v>
      </c>
      <c r="R27" s="81">
        <v>47620</v>
      </c>
      <c r="S27" s="81">
        <v>46638</v>
      </c>
      <c r="T27" s="81">
        <v>45025</v>
      </c>
      <c r="U27" s="81">
        <v>45462</v>
      </c>
      <c r="V27" s="81">
        <v>48968</v>
      </c>
      <c r="W27" s="81">
        <v>49040</v>
      </c>
      <c r="X27" s="81">
        <v>45975</v>
      </c>
      <c r="Y27" s="79">
        <v>45025</v>
      </c>
      <c r="Z27" s="81">
        <v>45025</v>
      </c>
      <c r="AA27" s="81">
        <v>46513</v>
      </c>
      <c r="AB27" s="81">
        <v>48290</v>
      </c>
      <c r="AC27" s="81">
        <v>49709</v>
      </c>
      <c r="AD27" s="81">
        <v>55059</v>
      </c>
      <c r="AE27" s="81">
        <v>53128</v>
      </c>
      <c r="AF27" s="81">
        <v>48090</v>
      </c>
      <c r="AG27" s="81">
        <v>47710</v>
      </c>
      <c r="AH27" s="81">
        <v>50957</v>
      </c>
      <c r="AI27" s="81">
        <v>45600</v>
      </c>
      <c r="AJ27" s="81">
        <v>56968</v>
      </c>
      <c r="AK27" s="81">
        <v>47294</v>
      </c>
      <c r="AL27" s="81">
        <v>46943</v>
      </c>
      <c r="AM27" s="81">
        <v>49311</v>
      </c>
      <c r="AN27" s="81">
        <v>48465</v>
      </c>
      <c r="AO27" s="81">
        <v>53604</v>
      </c>
      <c r="AP27" s="81">
        <v>45227</v>
      </c>
      <c r="AQ27" s="81">
        <v>45525</v>
      </c>
      <c r="AR27" s="81">
        <v>48503</v>
      </c>
      <c r="AS27" s="81">
        <v>47601</v>
      </c>
      <c r="AT27" s="81">
        <v>47043</v>
      </c>
      <c r="AU27" s="81">
        <v>46637</v>
      </c>
      <c r="AV27" s="81">
        <v>45890</v>
      </c>
      <c r="AW27" s="81">
        <v>46384</v>
      </c>
      <c r="AX27" s="81">
        <v>46833</v>
      </c>
      <c r="AY27" s="81">
        <v>45568</v>
      </c>
      <c r="AZ27" s="81">
        <v>47155</v>
      </c>
      <c r="BA27" s="81">
        <v>51632</v>
      </c>
      <c r="BB27" s="81">
        <v>46025</v>
      </c>
      <c r="BC27" s="81">
        <v>50869</v>
      </c>
      <c r="BD27" s="81">
        <v>55133</v>
      </c>
      <c r="BE27" s="81">
        <v>45025</v>
      </c>
      <c r="BF27" s="81">
        <v>48790</v>
      </c>
      <c r="BG27" s="81">
        <v>46066</v>
      </c>
      <c r="BH27" s="81">
        <v>46291</v>
      </c>
      <c r="BI27" s="81">
        <v>49545</v>
      </c>
      <c r="BJ27" s="81">
        <v>48495</v>
      </c>
      <c r="BK27" s="81">
        <v>48041</v>
      </c>
      <c r="BL27" s="81">
        <v>45330</v>
      </c>
      <c r="BM27" s="81">
        <v>49342</v>
      </c>
      <c r="BN27" s="81">
        <v>52055</v>
      </c>
      <c r="BO27" s="81">
        <v>45100</v>
      </c>
      <c r="BP27" s="81">
        <v>47679</v>
      </c>
      <c r="BQ27" s="81">
        <v>46544</v>
      </c>
      <c r="BR27" s="81">
        <v>45025</v>
      </c>
      <c r="BS27" s="81">
        <v>46721</v>
      </c>
      <c r="BT27" s="81">
        <v>45205</v>
      </c>
      <c r="BU27" s="81">
        <v>53810</v>
      </c>
      <c r="BV27" s="81">
        <v>45586</v>
      </c>
      <c r="BW27" s="81">
        <v>48905</v>
      </c>
      <c r="BX27" s="81">
        <v>46876</v>
      </c>
      <c r="BY27" s="81">
        <v>45025</v>
      </c>
      <c r="BZ27" s="81">
        <v>48730</v>
      </c>
      <c r="CA27" s="81">
        <v>50250</v>
      </c>
      <c r="CB27" s="81">
        <v>49013</v>
      </c>
      <c r="CC27" s="81">
        <v>53450</v>
      </c>
      <c r="CD27" s="81">
        <v>50801</v>
      </c>
      <c r="CE27" s="81">
        <v>54783</v>
      </c>
      <c r="CF27" s="81">
        <v>50896</v>
      </c>
      <c r="CG27" s="81">
        <v>45857</v>
      </c>
      <c r="CH27" s="81">
        <v>45925</v>
      </c>
      <c r="CI27" s="81">
        <v>51297</v>
      </c>
      <c r="CJ27" s="81">
        <v>47775</v>
      </c>
      <c r="CK27" s="81">
        <v>45805</v>
      </c>
      <c r="CL27" s="81">
        <v>50282</v>
      </c>
      <c r="CM27" s="81">
        <v>51631</v>
      </c>
      <c r="CN27" s="81">
        <v>50255</v>
      </c>
      <c r="CO27" s="81">
        <v>48738</v>
      </c>
      <c r="CP27" s="81">
        <v>49805</v>
      </c>
      <c r="CQ27" s="81">
        <v>57535</v>
      </c>
      <c r="CR27" s="81">
        <v>47958</v>
      </c>
      <c r="CS27" s="81">
        <v>45464</v>
      </c>
      <c r="CT27" s="81">
        <v>48880</v>
      </c>
      <c r="CU27" s="81">
        <v>47280</v>
      </c>
      <c r="CV27" s="81">
        <v>45025</v>
      </c>
      <c r="CW27" s="81">
        <v>45273</v>
      </c>
      <c r="CX27" s="81">
        <v>45027</v>
      </c>
      <c r="CY27" s="81">
        <v>49055</v>
      </c>
      <c r="CZ27" s="81">
        <v>49237</v>
      </c>
      <c r="DA27" s="81">
        <v>48146</v>
      </c>
      <c r="DB27" s="81">
        <v>48265</v>
      </c>
      <c r="DC27" s="81">
        <v>52211</v>
      </c>
      <c r="DD27" s="81">
        <v>49512</v>
      </c>
      <c r="DE27" s="81">
        <v>53615</v>
      </c>
      <c r="DF27" s="81">
        <v>55594</v>
      </c>
      <c r="DG27" s="81">
        <v>45025</v>
      </c>
      <c r="DH27" s="81">
        <v>45025</v>
      </c>
      <c r="DI27" s="81">
        <v>47363</v>
      </c>
      <c r="DJ27" s="81">
        <v>51790</v>
      </c>
      <c r="DK27" s="81">
        <v>63392</v>
      </c>
      <c r="DL27" s="81">
        <v>63775</v>
      </c>
      <c r="DM27" s="81">
        <v>45865</v>
      </c>
      <c r="DN27" s="81">
        <v>49349</v>
      </c>
      <c r="DO27" s="81">
        <v>47178</v>
      </c>
      <c r="DP27" s="81">
        <v>55918</v>
      </c>
      <c r="DQ27" s="81">
        <v>57618</v>
      </c>
      <c r="DR27" s="81">
        <v>53285</v>
      </c>
      <c r="DS27" s="81">
        <v>53340</v>
      </c>
      <c r="DT27" s="81">
        <v>45025</v>
      </c>
      <c r="DU27" s="81">
        <v>46605</v>
      </c>
      <c r="DV27" s="81">
        <v>46711</v>
      </c>
      <c r="DW27" s="81">
        <v>45025</v>
      </c>
      <c r="DX27" s="81">
        <v>48152</v>
      </c>
      <c r="DY27" s="81">
        <v>49694</v>
      </c>
      <c r="DZ27" s="81">
        <v>61231</v>
      </c>
      <c r="EA27" s="81">
        <v>45125</v>
      </c>
      <c r="EB27" s="81">
        <v>47457</v>
      </c>
      <c r="EC27" s="81">
        <v>47893</v>
      </c>
      <c r="ED27" s="81">
        <v>64085</v>
      </c>
      <c r="EE27" s="81">
        <v>62154</v>
      </c>
      <c r="EF27" s="81">
        <v>53003</v>
      </c>
      <c r="EG27" s="81">
        <v>54271</v>
      </c>
    </row>
    <row r="28" spans="1:137" x14ac:dyDescent="0.2">
      <c r="A28" s="77">
        <v>23</v>
      </c>
      <c r="B28" s="81">
        <v>48565</v>
      </c>
      <c r="C28" s="81">
        <v>54003</v>
      </c>
      <c r="D28" s="81">
        <v>62620</v>
      </c>
      <c r="E28" s="81">
        <v>48710</v>
      </c>
      <c r="F28" s="81">
        <v>47100</v>
      </c>
      <c r="G28" s="81">
        <v>45025</v>
      </c>
      <c r="H28" s="81">
        <v>55850</v>
      </c>
      <c r="I28" s="81">
        <v>60486</v>
      </c>
      <c r="J28" s="81">
        <v>58988</v>
      </c>
      <c r="K28" s="81">
        <v>54310</v>
      </c>
      <c r="L28" s="81">
        <v>54179</v>
      </c>
      <c r="M28" s="81">
        <v>45955</v>
      </c>
      <c r="N28" s="81">
        <v>47913</v>
      </c>
      <c r="O28" s="81">
        <v>45205</v>
      </c>
      <c r="P28" s="81">
        <v>45025</v>
      </c>
      <c r="Q28" s="81">
        <v>47560</v>
      </c>
      <c r="R28" s="81">
        <v>47620</v>
      </c>
      <c r="S28" s="81">
        <v>46638</v>
      </c>
      <c r="T28" s="81">
        <v>45025</v>
      </c>
      <c r="U28" s="81">
        <v>45462</v>
      </c>
      <c r="V28" s="81">
        <v>48968</v>
      </c>
      <c r="W28" s="81">
        <v>49040</v>
      </c>
      <c r="X28" s="81">
        <v>45975</v>
      </c>
      <c r="Y28" s="79">
        <v>45025</v>
      </c>
      <c r="Z28" s="81">
        <v>45025</v>
      </c>
      <c r="AA28" s="81">
        <v>46567</v>
      </c>
      <c r="AB28" s="81">
        <v>48290</v>
      </c>
      <c r="AC28" s="81">
        <v>49709</v>
      </c>
      <c r="AD28" s="81">
        <v>55059</v>
      </c>
      <c r="AE28" s="81">
        <v>53813</v>
      </c>
      <c r="AF28" s="81">
        <v>48090</v>
      </c>
      <c r="AG28" s="81">
        <v>47710</v>
      </c>
      <c r="AH28" s="81">
        <v>50957</v>
      </c>
      <c r="AI28" s="81">
        <v>45610</v>
      </c>
      <c r="AJ28" s="81">
        <v>56968</v>
      </c>
      <c r="AK28" s="81">
        <v>47294</v>
      </c>
      <c r="AL28" s="81">
        <v>46943</v>
      </c>
      <c r="AM28" s="81">
        <v>49311</v>
      </c>
      <c r="AN28" s="81">
        <v>48465</v>
      </c>
      <c r="AO28" s="81">
        <v>53604</v>
      </c>
      <c r="AP28" s="81">
        <v>45227</v>
      </c>
      <c r="AQ28" s="81">
        <v>45525</v>
      </c>
      <c r="AR28" s="81">
        <v>48503</v>
      </c>
      <c r="AS28" s="81">
        <v>47601</v>
      </c>
      <c r="AT28" s="81">
        <v>47043</v>
      </c>
      <c r="AU28" s="81">
        <v>46637</v>
      </c>
      <c r="AV28" s="81">
        <v>45890</v>
      </c>
      <c r="AW28" s="81">
        <v>46384</v>
      </c>
      <c r="AX28" s="81">
        <v>46833</v>
      </c>
      <c r="AY28" s="81">
        <v>45568</v>
      </c>
      <c r="AZ28" s="81">
        <v>47272</v>
      </c>
      <c r="BA28" s="81">
        <v>51632</v>
      </c>
      <c r="BB28" s="81">
        <v>46025</v>
      </c>
      <c r="BC28" s="81">
        <v>50869</v>
      </c>
      <c r="BD28" s="81">
        <v>55133</v>
      </c>
      <c r="BE28" s="81">
        <v>45025</v>
      </c>
      <c r="BF28" s="81">
        <v>48790</v>
      </c>
      <c r="BG28" s="81">
        <v>46066</v>
      </c>
      <c r="BH28" s="81">
        <v>46291</v>
      </c>
      <c r="BI28" s="81">
        <v>49962</v>
      </c>
      <c r="BJ28" s="81">
        <v>48495</v>
      </c>
      <c r="BK28" s="81">
        <v>48041</v>
      </c>
      <c r="BL28" s="81">
        <v>45330</v>
      </c>
      <c r="BM28" s="81">
        <v>49342</v>
      </c>
      <c r="BN28" s="81">
        <v>52055</v>
      </c>
      <c r="BO28" s="81">
        <v>45140</v>
      </c>
      <c r="BP28" s="81">
        <v>47679</v>
      </c>
      <c r="BQ28" s="81">
        <v>46544</v>
      </c>
      <c r="BR28" s="81">
        <v>45025</v>
      </c>
      <c r="BS28" s="81">
        <v>46721</v>
      </c>
      <c r="BT28" s="81">
        <v>45205</v>
      </c>
      <c r="BU28" s="81">
        <v>53810</v>
      </c>
      <c r="BV28" s="81">
        <v>45586</v>
      </c>
      <c r="BW28" s="81">
        <v>48905</v>
      </c>
      <c r="BX28" s="81">
        <v>46876</v>
      </c>
      <c r="BY28" s="81">
        <v>45025</v>
      </c>
      <c r="BZ28" s="81">
        <v>48730</v>
      </c>
      <c r="CA28" s="81">
        <v>50250</v>
      </c>
      <c r="CB28" s="81">
        <v>49596</v>
      </c>
      <c r="CC28" s="81">
        <v>53450</v>
      </c>
      <c r="CD28" s="81">
        <v>50801</v>
      </c>
      <c r="CE28" s="81">
        <v>54783</v>
      </c>
      <c r="CF28" s="81">
        <v>50896</v>
      </c>
      <c r="CG28" s="81">
        <v>45857</v>
      </c>
      <c r="CH28" s="81">
        <v>45925</v>
      </c>
      <c r="CI28" s="81">
        <v>51297</v>
      </c>
      <c r="CJ28" s="81">
        <v>47800</v>
      </c>
      <c r="CK28" s="81">
        <v>45805</v>
      </c>
      <c r="CL28" s="81">
        <v>50282</v>
      </c>
      <c r="CM28" s="81">
        <v>51631</v>
      </c>
      <c r="CN28" s="81">
        <v>50255</v>
      </c>
      <c r="CO28" s="81">
        <v>48738</v>
      </c>
      <c r="CP28" s="81">
        <v>49805</v>
      </c>
      <c r="CQ28" s="81">
        <v>57535</v>
      </c>
      <c r="CR28" s="81">
        <v>48076</v>
      </c>
      <c r="CS28" s="81">
        <v>45464</v>
      </c>
      <c r="CT28" s="81">
        <v>48880</v>
      </c>
      <c r="CU28" s="81">
        <v>47280</v>
      </c>
      <c r="CV28" s="81">
        <v>45025</v>
      </c>
      <c r="CW28" s="81">
        <v>45273</v>
      </c>
      <c r="CX28" s="81">
        <v>45027</v>
      </c>
      <c r="CY28" s="81">
        <v>49055</v>
      </c>
      <c r="CZ28" s="81">
        <v>49237</v>
      </c>
      <c r="DA28" s="81">
        <v>48146</v>
      </c>
      <c r="DB28" s="81">
        <v>48490</v>
      </c>
      <c r="DC28" s="81">
        <v>52211</v>
      </c>
      <c r="DD28" s="81">
        <v>49800</v>
      </c>
      <c r="DE28" s="81">
        <v>53761</v>
      </c>
      <c r="DF28" s="81">
        <v>55594</v>
      </c>
      <c r="DG28" s="81">
        <v>45025</v>
      </c>
      <c r="DH28" s="81">
        <v>45025</v>
      </c>
      <c r="DI28" s="81">
        <v>47363</v>
      </c>
      <c r="DJ28" s="81">
        <v>52075</v>
      </c>
      <c r="DK28" s="81">
        <v>63392</v>
      </c>
      <c r="DL28" s="81">
        <v>63775</v>
      </c>
      <c r="DM28" s="81">
        <v>45865</v>
      </c>
      <c r="DN28" s="81">
        <v>49349</v>
      </c>
      <c r="DO28" s="81">
        <v>47178</v>
      </c>
      <c r="DP28" s="81">
        <v>56361</v>
      </c>
      <c r="DQ28" s="81">
        <v>57618</v>
      </c>
      <c r="DR28" s="81">
        <v>53285</v>
      </c>
      <c r="DS28" s="81">
        <v>53340</v>
      </c>
      <c r="DT28" s="81">
        <v>45025</v>
      </c>
      <c r="DU28" s="81">
        <v>46605</v>
      </c>
      <c r="DV28" s="81">
        <v>46711</v>
      </c>
      <c r="DW28" s="81">
        <v>45025</v>
      </c>
      <c r="DX28" s="81">
        <v>48152</v>
      </c>
      <c r="DY28" s="81">
        <v>49988</v>
      </c>
      <c r="DZ28" s="81">
        <v>61231</v>
      </c>
      <c r="EA28" s="81">
        <v>45125</v>
      </c>
      <c r="EB28" s="81">
        <v>47457</v>
      </c>
      <c r="EC28" s="81">
        <v>47893</v>
      </c>
      <c r="ED28" s="81">
        <v>64085</v>
      </c>
      <c r="EE28" s="81">
        <v>62447</v>
      </c>
      <c r="EF28" s="81">
        <v>53003</v>
      </c>
      <c r="EG28" s="81">
        <v>54271</v>
      </c>
    </row>
    <row r="29" spans="1:137" x14ac:dyDescent="0.2">
      <c r="A29" s="77">
        <v>24</v>
      </c>
      <c r="B29" s="81">
        <v>48565</v>
      </c>
      <c r="C29" s="81">
        <v>54106</v>
      </c>
      <c r="D29" s="81">
        <v>62620</v>
      </c>
      <c r="E29" s="81">
        <v>48937</v>
      </c>
      <c r="F29" s="81">
        <v>47100</v>
      </c>
      <c r="G29" s="81">
        <v>45025</v>
      </c>
      <c r="H29" s="81">
        <v>55850</v>
      </c>
      <c r="I29" s="81">
        <v>60486</v>
      </c>
      <c r="J29" s="81">
        <v>58988</v>
      </c>
      <c r="K29" s="81">
        <v>54310</v>
      </c>
      <c r="L29" s="81">
        <v>54647</v>
      </c>
      <c r="M29" s="81">
        <v>45955</v>
      </c>
      <c r="N29" s="81">
        <v>47913</v>
      </c>
      <c r="O29" s="81">
        <v>45205</v>
      </c>
      <c r="P29" s="81">
        <v>45025</v>
      </c>
      <c r="Q29" s="81">
        <v>47560</v>
      </c>
      <c r="R29" s="81">
        <v>47620</v>
      </c>
      <c r="S29" s="81">
        <v>46638</v>
      </c>
      <c r="T29" s="81">
        <v>45025</v>
      </c>
      <c r="U29" s="81">
        <v>45462</v>
      </c>
      <c r="V29" s="81">
        <v>48968</v>
      </c>
      <c r="W29" s="81">
        <v>49040</v>
      </c>
      <c r="X29" s="81">
        <v>45975</v>
      </c>
      <c r="Y29" s="79">
        <v>45025</v>
      </c>
      <c r="Z29" s="81">
        <v>45025</v>
      </c>
      <c r="AA29" s="81">
        <v>46623</v>
      </c>
      <c r="AB29" s="81">
        <v>48290</v>
      </c>
      <c r="AC29" s="81">
        <v>49709</v>
      </c>
      <c r="AD29" s="81">
        <v>55059</v>
      </c>
      <c r="AE29" s="81">
        <v>54499</v>
      </c>
      <c r="AF29" s="81">
        <v>48090</v>
      </c>
      <c r="AG29" s="81">
        <v>47710</v>
      </c>
      <c r="AH29" s="81">
        <v>50957</v>
      </c>
      <c r="AI29" s="81">
        <v>45630</v>
      </c>
      <c r="AJ29" s="81">
        <v>56968</v>
      </c>
      <c r="AK29" s="81">
        <v>47294</v>
      </c>
      <c r="AL29" s="81">
        <v>46943</v>
      </c>
      <c r="AM29" s="81">
        <v>49311</v>
      </c>
      <c r="AN29" s="81">
        <v>48465</v>
      </c>
      <c r="AO29" s="81">
        <v>53604</v>
      </c>
      <c r="AP29" s="81">
        <v>45227</v>
      </c>
      <c r="AQ29" s="81">
        <v>45525</v>
      </c>
      <c r="AR29" s="81">
        <v>48503</v>
      </c>
      <c r="AS29" s="81">
        <v>47601</v>
      </c>
      <c r="AT29" s="81">
        <v>47043</v>
      </c>
      <c r="AU29" s="81">
        <v>46637</v>
      </c>
      <c r="AV29" s="81">
        <v>45890</v>
      </c>
      <c r="AW29" s="81">
        <v>46384</v>
      </c>
      <c r="AX29" s="81">
        <v>46833</v>
      </c>
      <c r="AY29" s="81">
        <v>45568</v>
      </c>
      <c r="AZ29" s="81">
        <v>47399</v>
      </c>
      <c r="BA29" s="81">
        <v>51632</v>
      </c>
      <c r="BB29" s="81">
        <v>46025</v>
      </c>
      <c r="BC29" s="81">
        <v>50869</v>
      </c>
      <c r="BD29" s="81">
        <v>55133</v>
      </c>
      <c r="BE29" s="81">
        <v>45025</v>
      </c>
      <c r="BF29" s="81">
        <v>48790</v>
      </c>
      <c r="BG29" s="81">
        <v>46066</v>
      </c>
      <c r="BH29" s="81">
        <v>46291</v>
      </c>
      <c r="BI29" s="81">
        <v>50395</v>
      </c>
      <c r="BJ29" s="81">
        <v>48495</v>
      </c>
      <c r="BK29" s="81">
        <v>48041</v>
      </c>
      <c r="BL29" s="81">
        <v>45330</v>
      </c>
      <c r="BM29" s="81">
        <v>49342</v>
      </c>
      <c r="BN29" s="81">
        <v>52055</v>
      </c>
      <c r="BO29" s="81">
        <v>45181</v>
      </c>
      <c r="BP29" s="81">
        <v>47679</v>
      </c>
      <c r="BQ29" s="81">
        <v>46544</v>
      </c>
      <c r="BR29" s="81">
        <v>45025</v>
      </c>
      <c r="BS29" s="81">
        <v>46721</v>
      </c>
      <c r="BT29" s="81">
        <v>45205</v>
      </c>
      <c r="BU29" s="81">
        <v>53810</v>
      </c>
      <c r="BV29" s="81">
        <v>45586</v>
      </c>
      <c r="BW29" s="81">
        <v>48905</v>
      </c>
      <c r="BX29" s="81">
        <v>46876</v>
      </c>
      <c r="BY29" s="81">
        <v>45025</v>
      </c>
      <c r="BZ29" s="81">
        <v>48730</v>
      </c>
      <c r="CA29" s="81">
        <v>50250</v>
      </c>
      <c r="CB29" s="81">
        <v>50178</v>
      </c>
      <c r="CC29" s="81">
        <v>53450</v>
      </c>
      <c r="CD29" s="81">
        <v>50801</v>
      </c>
      <c r="CE29" s="81">
        <v>54783</v>
      </c>
      <c r="CF29" s="81">
        <v>50896</v>
      </c>
      <c r="CG29" s="81">
        <v>45857</v>
      </c>
      <c r="CH29" s="81">
        <v>45925</v>
      </c>
      <c r="CI29" s="81">
        <v>51297</v>
      </c>
      <c r="CJ29" s="81">
        <v>47825</v>
      </c>
      <c r="CK29" s="81">
        <v>45805</v>
      </c>
      <c r="CL29" s="81">
        <v>50282</v>
      </c>
      <c r="CM29" s="81">
        <v>51631</v>
      </c>
      <c r="CN29" s="81">
        <v>50255</v>
      </c>
      <c r="CO29" s="81">
        <v>48738</v>
      </c>
      <c r="CP29" s="81">
        <v>49805</v>
      </c>
      <c r="CQ29" s="81">
        <v>57535</v>
      </c>
      <c r="CR29" s="81">
        <v>48185</v>
      </c>
      <c r="CS29" s="81">
        <v>45464</v>
      </c>
      <c r="CT29" s="81">
        <v>48880</v>
      </c>
      <c r="CU29" s="81">
        <v>47280</v>
      </c>
      <c r="CV29" s="81">
        <v>45025</v>
      </c>
      <c r="CW29" s="81">
        <v>45273</v>
      </c>
      <c r="CX29" s="81">
        <v>45027</v>
      </c>
      <c r="CY29" s="81">
        <v>49055</v>
      </c>
      <c r="CZ29" s="81">
        <v>49237</v>
      </c>
      <c r="DA29" s="81">
        <v>48146</v>
      </c>
      <c r="DB29" s="81">
        <v>48710</v>
      </c>
      <c r="DC29" s="81">
        <v>52211</v>
      </c>
      <c r="DD29" s="81">
        <v>50088</v>
      </c>
      <c r="DE29" s="81">
        <v>54002</v>
      </c>
      <c r="DF29" s="81">
        <v>55594</v>
      </c>
      <c r="DG29" s="81">
        <v>45025</v>
      </c>
      <c r="DH29" s="81">
        <v>45025</v>
      </c>
      <c r="DI29" s="81">
        <v>47363</v>
      </c>
      <c r="DJ29" s="81">
        <v>52350</v>
      </c>
      <c r="DK29" s="81">
        <v>63392</v>
      </c>
      <c r="DL29" s="81">
        <v>63775</v>
      </c>
      <c r="DM29" s="81">
        <v>45981</v>
      </c>
      <c r="DN29" s="81">
        <v>49349</v>
      </c>
      <c r="DO29" s="81">
        <v>47344</v>
      </c>
      <c r="DP29" s="81">
        <v>56731</v>
      </c>
      <c r="DQ29" s="81">
        <v>57618</v>
      </c>
      <c r="DR29" s="81">
        <v>53285</v>
      </c>
      <c r="DS29" s="81">
        <v>53340</v>
      </c>
      <c r="DT29" s="81">
        <v>45025</v>
      </c>
      <c r="DU29" s="81">
        <v>46605</v>
      </c>
      <c r="DV29" s="81">
        <v>46711</v>
      </c>
      <c r="DW29" s="81">
        <v>45025</v>
      </c>
      <c r="DX29" s="81">
        <v>48152</v>
      </c>
      <c r="DY29" s="81">
        <v>50281</v>
      </c>
      <c r="DZ29" s="81">
        <v>61231</v>
      </c>
      <c r="EA29" s="81">
        <v>45125</v>
      </c>
      <c r="EB29" s="81">
        <v>47457</v>
      </c>
      <c r="EC29" s="81">
        <v>47893</v>
      </c>
      <c r="ED29" s="81">
        <v>64085</v>
      </c>
      <c r="EE29" s="81">
        <v>62740</v>
      </c>
      <c r="EF29" s="81">
        <v>53003</v>
      </c>
      <c r="EG29" s="81">
        <v>54271</v>
      </c>
    </row>
    <row r="30" spans="1:137" x14ac:dyDescent="0.2">
      <c r="A30" s="77">
        <v>25</v>
      </c>
      <c r="B30" s="81">
        <v>48565</v>
      </c>
      <c r="C30" s="81">
        <v>54664</v>
      </c>
      <c r="D30" s="81">
        <v>62620</v>
      </c>
      <c r="E30" s="81">
        <v>49181</v>
      </c>
      <c r="F30" s="81">
        <v>47100</v>
      </c>
      <c r="G30" s="81">
        <v>45025</v>
      </c>
      <c r="H30" s="81">
        <v>55850</v>
      </c>
      <c r="I30" s="81">
        <v>61559</v>
      </c>
      <c r="J30" s="81">
        <v>62606</v>
      </c>
      <c r="K30" s="81">
        <v>54310</v>
      </c>
      <c r="L30" s="81">
        <v>55344</v>
      </c>
      <c r="M30" s="81">
        <v>45955</v>
      </c>
      <c r="N30" s="81">
        <v>47913</v>
      </c>
      <c r="O30" s="81">
        <v>45205</v>
      </c>
      <c r="P30" s="81">
        <v>45025</v>
      </c>
      <c r="Q30" s="81">
        <v>47560</v>
      </c>
      <c r="R30" s="81">
        <v>47620</v>
      </c>
      <c r="S30" s="81">
        <v>46638</v>
      </c>
      <c r="T30" s="81">
        <v>45025</v>
      </c>
      <c r="U30" s="81">
        <v>45462</v>
      </c>
      <c r="V30" s="81">
        <v>48968</v>
      </c>
      <c r="W30" s="81">
        <v>49040</v>
      </c>
      <c r="X30" s="81">
        <v>46868</v>
      </c>
      <c r="Y30" s="79">
        <v>45025</v>
      </c>
      <c r="Z30" s="81">
        <v>45025</v>
      </c>
      <c r="AA30" s="81">
        <v>46677</v>
      </c>
      <c r="AB30" s="81">
        <v>48290</v>
      </c>
      <c r="AC30" s="81">
        <v>50094</v>
      </c>
      <c r="AD30" s="81">
        <v>55588</v>
      </c>
      <c r="AE30" s="81">
        <v>55184</v>
      </c>
      <c r="AF30" s="81">
        <v>48090</v>
      </c>
      <c r="AG30" s="81">
        <v>47710</v>
      </c>
      <c r="AH30" s="81">
        <v>50957</v>
      </c>
      <c r="AI30" s="81">
        <v>45655</v>
      </c>
      <c r="AJ30" s="81">
        <v>58290</v>
      </c>
      <c r="AK30" s="81">
        <v>47294</v>
      </c>
      <c r="AL30" s="81">
        <v>46943</v>
      </c>
      <c r="AM30" s="81">
        <v>49628</v>
      </c>
      <c r="AN30" s="81">
        <v>48465</v>
      </c>
      <c r="AO30" s="81">
        <v>53604</v>
      </c>
      <c r="AP30" s="81">
        <v>45227</v>
      </c>
      <c r="AQ30" s="81">
        <v>46025</v>
      </c>
      <c r="AR30" s="81">
        <v>48503</v>
      </c>
      <c r="AS30" s="81">
        <v>48194</v>
      </c>
      <c r="AT30" s="81">
        <v>47043</v>
      </c>
      <c r="AU30" s="81">
        <v>46637</v>
      </c>
      <c r="AV30" s="81">
        <v>45890</v>
      </c>
      <c r="AW30" s="81">
        <v>46847</v>
      </c>
      <c r="AX30" s="81">
        <v>46833</v>
      </c>
      <c r="AY30" s="81">
        <v>45568</v>
      </c>
      <c r="AZ30" s="81">
        <v>47635</v>
      </c>
      <c r="BA30" s="81">
        <v>51632</v>
      </c>
      <c r="BB30" s="81">
        <v>46025</v>
      </c>
      <c r="BC30" s="81">
        <v>50869</v>
      </c>
      <c r="BD30" s="81">
        <v>56454</v>
      </c>
      <c r="BE30" s="81">
        <v>45025</v>
      </c>
      <c r="BF30" s="81">
        <v>48790</v>
      </c>
      <c r="BG30" s="81">
        <v>46066</v>
      </c>
      <c r="BH30" s="81">
        <v>46291</v>
      </c>
      <c r="BI30" s="81">
        <v>50844</v>
      </c>
      <c r="BJ30" s="81">
        <v>48495</v>
      </c>
      <c r="BK30" s="81">
        <v>48041</v>
      </c>
      <c r="BL30" s="81">
        <v>45658</v>
      </c>
      <c r="BM30" s="81">
        <v>49342</v>
      </c>
      <c r="BN30" s="81">
        <v>52055</v>
      </c>
      <c r="BO30" s="81">
        <v>45223</v>
      </c>
      <c r="BP30" s="81">
        <v>47679</v>
      </c>
      <c r="BQ30" s="81">
        <v>47073</v>
      </c>
      <c r="BR30" s="81">
        <v>45025</v>
      </c>
      <c r="BS30" s="81">
        <v>46721</v>
      </c>
      <c r="BT30" s="81">
        <v>45205</v>
      </c>
      <c r="BU30" s="81">
        <v>53810</v>
      </c>
      <c r="BV30" s="81">
        <v>45586</v>
      </c>
      <c r="BW30" s="81">
        <v>48905</v>
      </c>
      <c r="BX30" s="81">
        <v>46876</v>
      </c>
      <c r="BY30" s="81">
        <v>45025</v>
      </c>
      <c r="BZ30" s="81">
        <v>48730</v>
      </c>
      <c r="CA30" s="81">
        <v>50495</v>
      </c>
      <c r="CB30" s="81">
        <v>50761</v>
      </c>
      <c r="CC30" s="81">
        <v>53450</v>
      </c>
      <c r="CD30" s="81">
        <v>50801</v>
      </c>
      <c r="CE30" s="81">
        <v>54783</v>
      </c>
      <c r="CF30" s="81">
        <v>50896</v>
      </c>
      <c r="CG30" s="81">
        <v>45857</v>
      </c>
      <c r="CH30" s="81">
        <v>45925</v>
      </c>
      <c r="CI30" s="81">
        <v>51297</v>
      </c>
      <c r="CJ30" s="81">
        <v>47985</v>
      </c>
      <c r="CK30" s="81">
        <v>46020</v>
      </c>
      <c r="CL30" s="81">
        <v>50282</v>
      </c>
      <c r="CM30" s="81">
        <v>51631</v>
      </c>
      <c r="CN30" s="81">
        <v>50255</v>
      </c>
      <c r="CO30" s="81">
        <v>48738</v>
      </c>
      <c r="CP30" s="81">
        <v>49805</v>
      </c>
      <c r="CQ30" s="81">
        <v>57535</v>
      </c>
      <c r="CR30" s="81">
        <v>48242</v>
      </c>
      <c r="CS30" s="81">
        <v>45464</v>
      </c>
      <c r="CT30" s="81">
        <v>48880</v>
      </c>
      <c r="CU30" s="81">
        <v>47280</v>
      </c>
      <c r="CV30" s="81">
        <v>45025</v>
      </c>
      <c r="CW30" s="81">
        <v>45323</v>
      </c>
      <c r="CX30" s="81">
        <v>45027</v>
      </c>
      <c r="CY30" s="81">
        <v>49055</v>
      </c>
      <c r="CZ30" s="81">
        <v>49237</v>
      </c>
      <c r="DA30" s="81">
        <v>48146</v>
      </c>
      <c r="DB30" s="81">
        <v>48945</v>
      </c>
      <c r="DC30" s="81">
        <v>52211</v>
      </c>
      <c r="DD30" s="81">
        <v>50364</v>
      </c>
      <c r="DE30" s="81">
        <v>54443</v>
      </c>
      <c r="DF30" s="81">
        <v>56494</v>
      </c>
      <c r="DG30" s="81">
        <v>45025</v>
      </c>
      <c r="DH30" s="81">
        <v>45025</v>
      </c>
      <c r="DI30" s="81">
        <v>47363</v>
      </c>
      <c r="DJ30" s="81">
        <v>52635</v>
      </c>
      <c r="DK30" s="81">
        <v>63392</v>
      </c>
      <c r="DL30" s="81">
        <v>63775</v>
      </c>
      <c r="DM30" s="81">
        <v>46239</v>
      </c>
      <c r="DN30" s="81">
        <v>49349</v>
      </c>
      <c r="DO30" s="81">
        <v>47798</v>
      </c>
      <c r="DP30" s="81">
        <v>57392</v>
      </c>
      <c r="DQ30" s="81">
        <v>57618</v>
      </c>
      <c r="DR30" s="81">
        <v>53285</v>
      </c>
      <c r="DS30" s="81">
        <v>53340</v>
      </c>
      <c r="DT30" s="81">
        <v>45025</v>
      </c>
      <c r="DU30" s="81">
        <v>46859</v>
      </c>
      <c r="DV30" s="81">
        <v>46711</v>
      </c>
      <c r="DW30" s="81">
        <v>45025</v>
      </c>
      <c r="DX30" s="81">
        <v>48180</v>
      </c>
      <c r="DY30" s="81">
        <v>50573</v>
      </c>
      <c r="DZ30" s="81">
        <v>61905</v>
      </c>
      <c r="EA30" s="81">
        <v>45125</v>
      </c>
      <c r="EB30" s="81">
        <v>47457</v>
      </c>
      <c r="EC30" s="81">
        <v>47893</v>
      </c>
      <c r="ED30" s="81">
        <v>64085</v>
      </c>
      <c r="EE30" s="81">
        <v>63033</v>
      </c>
      <c r="EF30" s="81">
        <v>53003</v>
      </c>
      <c r="EG30" s="81">
        <v>54271</v>
      </c>
    </row>
    <row r="31" spans="1:137" x14ac:dyDescent="0.2">
      <c r="A31" s="77">
        <v>26</v>
      </c>
      <c r="B31" s="81">
        <v>49709</v>
      </c>
      <c r="C31" s="81">
        <v>55200</v>
      </c>
      <c r="D31" s="81">
        <v>62620</v>
      </c>
      <c r="E31" s="81">
        <v>49441</v>
      </c>
      <c r="F31" s="81">
        <v>47100</v>
      </c>
      <c r="G31" s="81">
        <v>45025</v>
      </c>
      <c r="H31" s="81">
        <v>55850</v>
      </c>
      <c r="I31" s="81">
        <v>61559</v>
      </c>
      <c r="J31" s="81">
        <v>62606</v>
      </c>
      <c r="K31" s="81">
        <v>54780</v>
      </c>
      <c r="L31" s="81">
        <v>55344</v>
      </c>
      <c r="M31" s="81">
        <v>45955</v>
      </c>
      <c r="N31" s="81">
        <v>47913</v>
      </c>
      <c r="O31" s="81">
        <v>45205</v>
      </c>
      <c r="P31" s="81">
        <v>45025</v>
      </c>
      <c r="Q31" s="81">
        <v>47560</v>
      </c>
      <c r="R31" s="81">
        <v>47620</v>
      </c>
      <c r="S31" s="81">
        <v>46642</v>
      </c>
      <c r="T31" s="81">
        <v>45025</v>
      </c>
      <c r="U31" s="81">
        <v>45462</v>
      </c>
      <c r="V31" s="81">
        <v>48968</v>
      </c>
      <c r="W31" s="81">
        <v>49040</v>
      </c>
      <c r="X31" s="81">
        <v>46868</v>
      </c>
      <c r="Y31" s="79">
        <v>45025</v>
      </c>
      <c r="Z31" s="81">
        <v>45025</v>
      </c>
      <c r="AA31" s="81">
        <v>46733</v>
      </c>
      <c r="AB31" s="81">
        <v>48290</v>
      </c>
      <c r="AC31" s="81">
        <v>50094</v>
      </c>
      <c r="AD31" s="81">
        <v>55588</v>
      </c>
      <c r="AE31" s="81">
        <v>55184</v>
      </c>
      <c r="AF31" s="81">
        <v>48090</v>
      </c>
      <c r="AG31" s="81">
        <v>47710</v>
      </c>
      <c r="AH31" s="81">
        <v>50957</v>
      </c>
      <c r="AI31" s="81">
        <v>45655</v>
      </c>
      <c r="AJ31" s="81">
        <v>58290</v>
      </c>
      <c r="AK31" s="81">
        <v>47294</v>
      </c>
      <c r="AL31" s="81">
        <v>47046</v>
      </c>
      <c r="AM31" s="81">
        <v>49628</v>
      </c>
      <c r="AN31" s="81">
        <v>48465</v>
      </c>
      <c r="AO31" s="81">
        <v>53604</v>
      </c>
      <c r="AP31" s="81">
        <v>45227</v>
      </c>
      <c r="AQ31" s="81">
        <v>46025</v>
      </c>
      <c r="AR31" s="81">
        <v>48503</v>
      </c>
      <c r="AS31" s="81">
        <v>48194</v>
      </c>
      <c r="AT31" s="81">
        <v>47043</v>
      </c>
      <c r="AU31" s="81">
        <v>46637</v>
      </c>
      <c r="AV31" s="81">
        <v>45890</v>
      </c>
      <c r="AW31" s="81">
        <v>46847</v>
      </c>
      <c r="AX31" s="81">
        <v>46833</v>
      </c>
      <c r="AY31" s="81">
        <v>45568</v>
      </c>
      <c r="AZ31" s="81">
        <v>47894</v>
      </c>
      <c r="BA31" s="81">
        <v>51632</v>
      </c>
      <c r="BB31" s="81">
        <v>46025</v>
      </c>
      <c r="BC31" s="81">
        <v>50869</v>
      </c>
      <c r="BD31" s="81">
        <v>56454</v>
      </c>
      <c r="BE31" s="81">
        <v>45025</v>
      </c>
      <c r="BF31" s="81">
        <v>48790</v>
      </c>
      <c r="BG31" s="81">
        <v>46066</v>
      </c>
      <c r="BH31" s="81">
        <v>46291</v>
      </c>
      <c r="BI31" s="81">
        <v>51310</v>
      </c>
      <c r="BJ31" s="81">
        <v>48495</v>
      </c>
      <c r="BK31" s="81">
        <v>48041</v>
      </c>
      <c r="BL31" s="81">
        <v>45658</v>
      </c>
      <c r="BM31" s="81">
        <v>49342</v>
      </c>
      <c r="BN31" s="81">
        <v>52055</v>
      </c>
      <c r="BO31" s="81">
        <v>45266</v>
      </c>
      <c r="BP31" s="81">
        <v>47679</v>
      </c>
      <c r="BQ31" s="81">
        <v>47073</v>
      </c>
      <c r="BR31" s="81">
        <v>45025</v>
      </c>
      <c r="BS31" s="81">
        <v>46721</v>
      </c>
      <c r="BT31" s="81">
        <v>45205</v>
      </c>
      <c r="BU31" s="81">
        <v>53810</v>
      </c>
      <c r="BV31" s="81">
        <v>45586</v>
      </c>
      <c r="BW31" s="81">
        <v>48905</v>
      </c>
      <c r="BX31" s="81">
        <v>46876</v>
      </c>
      <c r="BY31" s="81">
        <v>45025</v>
      </c>
      <c r="BZ31" s="81">
        <v>48730</v>
      </c>
      <c r="CA31" s="81">
        <v>50495</v>
      </c>
      <c r="CB31" s="81">
        <v>51851</v>
      </c>
      <c r="CC31" s="81">
        <v>53450</v>
      </c>
      <c r="CD31" s="81">
        <v>50801</v>
      </c>
      <c r="CE31" s="81">
        <v>54783</v>
      </c>
      <c r="CF31" s="81">
        <v>50896</v>
      </c>
      <c r="CG31" s="81">
        <v>45857</v>
      </c>
      <c r="CH31" s="81">
        <v>45925</v>
      </c>
      <c r="CI31" s="81">
        <v>51297</v>
      </c>
      <c r="CJ31" s="81">
        <v>48010</v>
      </c>
      <c r="CK31" s="81">
        <v>46020</v>
      </c>
      <c r="CL31" s="81">
        <v>50282</v>
      </c>
      <c r="CM31" s="81">
        <v>51631</v>
      </c>
      <c r="CN31" s="81">
        <v>50255</v>
      </c>
      <c r="CO31" s="81">
        <v>48738</v>
      </c>
      <c r="CP31" s="81">
        <v>49805</v>
      </c>
      <c r="CQ31" s="81">
        <v>57535</v>
      </c>
      <c r="CR31" s="81">
        <v>48343</v>
      </c>
      <c r="CS31" s="81">
        <v>45464</v>
      </c>
      <c r="CT31" s="81">
        <v>48880</v>
      </c>
      <c r="CU31" s="81">
        <v>47280</v>
      </c>
      <c r="CV31" s="81">
        <v>45025</v>
      </c>
      <c r="CW31" s="81">
        <v>45323</v>
      </c>
      <c r="CX31" s="81">
        <v>45027</v>
      </c>
      <c r="CY31" s="81">
        <v>49055</v>
      </c>
      <c r="CZ31" s="81">
        <v>49237</v>
      </c>
      <c r="DA31" s="81">
        <v>48146</v>
      </c>
      <c r="DB31" s="81">
        <v>49180</v>
      </c>
      <c r="DC31" s="81">
        <v>52211</v>
      </c>
      <c r="DD31" s="81">
        <v>50652</v>
      </c>
      <c r="DE31" s="81">
        <v>54443</v>
      </c>
      <c r="DF31" s="81">
        <v>56494</v>
      </c>
      <c r="DG31" s="81">
        <v>45025</v>
      </c>
      <c r="DH31" s="81">
        <v>45025</v>
      </c>
      <c r="DI31" s="81">
        <v>47579</v>
      </c>
      <c r="DJ31" s="81">
        <v>52915</v>
      </c>
      <c r="DK31" s="81">
        <v>63392</v>
      </c>
      <c r="DL31" s="81">
        <v>63775</v>
      </c>
      <c r="DM31" s="81">
        <v>46239</v>
      </c>
      <c r="DN31" s="81">
        <v>49349</v>
      </c>
      <c r="DO31" s="81">
        <v>47798</v>
      </c>
      <c r="DP31" s="81">
        <v>57923</v>
      </c>
      <c r="DQ31" s="81">
        <v>58145</v>
      </c>
      <c r="DR31" s="81">
        <v>53285</v>
      </c>
      <c r="DS31" s="81">
        <v>53340</v>
      </c>
      <c r="DT31" s="81">
        <v>45025</v>
      </c>
      <c r="DU31" s="81">
        <v>46859</v>
      </c>
      <c r="DV31" s="81">
        <v>46711</v>
      </c>
      <c r="DW31" s="81">
        <v>45025</v>
      </c>
      <c r="DX31" s="81">
        <v>48680</v>
      </c>
      <c r="DY31" s="81">
        <v>50573</v>
      </c>
      <c r="DZ31" s="81">
        <v>61905</v>
      </c>
      <c r="EA31" s="81">
        <v>45125</v>
      </c>
      <c r="EB31" s="81">
        <v>47457</v>
      </c>
      <c r="EC31" s="81">
        <v>47893</v>
      </c>
      <c r="ED31" s="81">
        <v>64085</v>
      </c>
      <c r="EE31" s="81">
        <v>64609</v>
      </c>
      <c r="EF31" s="81">
        <v>53003</v>
      </c>
      <c r="EG31" s="81">
        <v>54271</v>
      </c>
    </row>
    <row r="32" spans="1:137" x14ac:dyDescent="0.2">
      <c r="A32" s="77">
        <v>27</v>
      </c>
      <c r="B32" s="81">
        <v>49709</v>
      </c>
      <c r="C32" s="81">
        <v>55200</v>
      </c>
      <c r="D32" s="81">
        <v>62620</v>
      </c>
      <c r="E32" s="81">
        <v>49720</v>
      </c>
      <c r="F32" s="81">
        <v>47100</v>
      </c>
      <c r="G32" s="81">
        <v>45025</v>
      </c>
      <c r="H32" s="81">
        <v>55850</v>
      </c>
      <c r="I32" s="81">
        <v>61559</v>
      </c>
      <c r="J32" s="81">
        <v>62606</v>
      </c>
      <c r="K32" s="81">
        <v>54780</v>
      </c>
      <c r="L32" s="81">
        <v>55344</v>
      </c>
      <c r="M32" s="81">
        <v>45955</v>
      </c>
      <c r="N32" s="81">
        <v>47913</v>
      </c>
      <c r="O32" s="81">
        <v>45205</v>
      </c>
      <c r="P32" s="81">
        <v>45025</v>
      </c>
      <c r="Q32" s="81">
        <v>47560</v>
      </c>
      <c r="R32" s="81">
        <v>47620</v>
      </c>
      <c r="S32" s="81">
        <v>46642</v>
      </c>
      <c r="T32" s="81">
        <v>45025</v>
      </c>
      <c r="U32" s="81">
        <v>45462</v>
      </c>
      <c r="V32" s="81">
        <v>48968</v>
      </c>
      <c r="W32" s="81">
        <v>49040</v>
      </c>
      <c r="X32" s="81">
        <v>46868</v>
      </c>
      <c r="Y32" s="79">
        <v>45025</v>
      </c>
      <c r="Z32" s="81">
        <v>45025</v>
      </c>
      <c r="AA32" s="81">
        <v>46787</v>
      </c>
      <c r="AB32" s="81">
        <v>48290</v>
      </c>
      <c r="AC32" s="81">
        <v>50094</v>
      </c>
      <c r="AD32" s="81">
        <v>55588</v>
      </c>
      <c r="AE32" s="81">
        <v>55184</v>
      </c>
      <c r="AF32" s="81">
        <v>48090</v>
      </c>
      <c r="AG32" s="81">
        <v>47710</v>
      </c>
      <c r="AH32" s="81">
        <v>50957</v>
      </c>
      <c r="AI32" s="81">
        <v>45655</v>
      </c>
      <c r="AJ32" s="81">
        <v>58290</v>
      </c>
      <c r="AK32" s="81">
        <v>47294</v>
      </c>
      <c r="AL32" s="81">
        <v>47046</v>
      </c>
      <c r="AM32" s="81">
        <v>49628</v>
      </c>
      <c r="AN32" s="81">
        <v>48465</v>
      </c>
      <c r="AO32" s="81">
        <v>53604</v>
      </c>
      <c r="AP32" s="81">
        <v>45227</v>
      </c>
      <c r="AQ32" s="81">
        <v>46025</v>
      </c>
      <c r="AR32" s="81">
        <v>48503</v>
      </c>
      <c r="AS32" s="81">
        <v>48194</v>
      </c>
      <c r="AT32" s="81">
        <v>47043</v>
      </c>
      <c r="AU32" s="81">
        <v>46637</v>
      </c>
      <c r="AV32" s="81">
        <v>45890</v>
      </c>
      <c r="AW32" s="81">
        <v>46847</v>
      </c>
      <c r="AX32" s="81">
        <v>46833</v>
      </c>
      <c r="AY32" s="81">
        <v>45568</v>
      </c>
      <c r="AZ32" s="81">
        <v>47894</v>
      </c>
      <c r="BA32" s="81">
        <v>51632</v>
      </c>
      <c r="BB32" s="81">
        <v>46025</v>
      </c>
      <c r="BC32" s="81">
        <v>50869</v>
      </c>
      <c r="BD32" s="81">
        <v>56454</v>
      </c>
      <c r="BE32" s="81">
        <v>45025</v>
      </c>
      <c r="BF32" s="81">
        <v>48790</v>
      </c>
      <c r="BG32" s="81">
        <v>46066</v>
      </c>
      <c r="BH32" s="81">
        <v>46291</v>
      </c>
      <c r="BI32" s="81">
        <v>51800</v>
      </c>
      <c r="BJ32" s="81">
        <v>48495</v>
      </c>
      <c r="BK32" s="81">
        <v>48041</v>
      </c>
      <c r="BL32" s="81">
        <v>45658</v>
      </c>
      <c r="BM32" s="81">
        <v>49342</v>
      </c>
      <c r="BN32" s="81">
        <v>52055</v>
      </c>
      <c r="BO32" s="81">
        <v>45309</v>
      </c>
      <c r="BP32" s="81">
        <v>47679</v>
      </c>
      <c r="BQ32" s="81">
        <v>47073</v>
      </c>
      <c r="BR32" s="81">
        <v>45025</v>
      </c>
      <c r="BS32" s="81">
        <v>46721</v>
      </c>
      <c r="BT32" s="81">
        <v>45205</v>
      </c>
      <c r="BU32" s="81">
        <v>53810</v>
      </c>
      <c r="BV32" s="81">
        <v>45586</v>
      </c>
      <c r="BW32" s="81">
        <v>48905</v>
      </c>
      <c r="BX32" s="81">
        <v>46876</v>
      </c>
      <c r="BY32" s="81">
        <v>45025</v>
      </c>
      <c r="BZ32" s="81">
        <v>48730</v>
      </c>
      <c r="CA32" s="81">
        <v>50495</v>
      </c>
      <c r="CB32" s="81">
        <v>51851</v>
      </c>
      <c r="CC32" s="81">
        <v>53450</v>
      </c>
      <c r="CD32" s="81">
        <v>50801</v>
      </c>
      <c r="CE32" s="81">
        <v>54783</v>
      </c>
      <c r="CF32" s="81">
        <v>50896</v>
      </c>
      <c r="CG32" s="81">
        <v>45857</v>
      </c>
      <c r="CH32" s="81">
        <v>45925</v>
      </c>
      <c r="CI32" s="81">
        <v>51297</v>
      </c>
      <c r="CJ32" s="81">
        <v>48030</v>
      </c>
      <c r="CK32" s="81">
        <v>46020</v>
      </c>
      <c r="CL32" s="81">
        <v>50282</v>
      </c>
      <c r="CM32" s="81">
        <v>51631</v>
      </c>
      <c r="CN32" s="81">
        <v>50255</v>
      </c>
      <c r="CO32" s="81">
        <v>48738</v>
      </c>
      <c r="CP32" s="81">
        <v>49805</v>
      </c>
      <c r="CQ32" s="81">
        <v>57535</v>
      </c>
      <c r="CR32" s="81">
        <v>48452</v>
      </c>
      <c r="CS32" s="81">
        <v>45464</v>
      </c>
      <c r="CT32" s="81">
        <v>48880</v>
      </c>
      <c r="CU32" s="81">
        <v>47280</v>
      </c>
      <c r="CV32" s="81">
        <v>45025</v>
      </c>
      <c r="CW32" s="81">
        <v>45323</v>
      </c>
      <c r="CX32" s="81">
        <v>45027</v>
      </c>
      <c r="CY32" s="81">
        <v>49055</v>
      </c>
      <c r="CZ32" s="81">
        <v>49237</v>
      </c>
      <c r="DA32" s="81">
        <v>48146</v>
      </c>
      <c r="DB32" s="81">
        <v>49220</v>
      </c>
      <c r="DC32" s="81">
        <v>52211</v>
      </c>
      <c r="DD32" s="81">
        <v>50940</v>
      </c>
      <c r="DE32" s="81">
        <v>54443</v>
      </c>
      <c r="DF32" s="81">
        <v>56494</v>
      </c>
      <c r="DG32" s="81">
        <v>45025</v>
      </c>
      <c r="DH32" s="81">
        <v>45025</v>
      </c>
      <c r="DI32" s="81">
        <v>47579</v>
      </c>
      <c r="DJ32" s="81">
        <v>53490</v>
      </c>
      <c r="DK32" s="81">
        <v>63392</v>
      </c>
      <c r="DL32" s="81">
        <v>63775</v>
      </c>
      <c r="DM32" s="81">
        <v>46239</v>
      </c>
      <c r="DN32" s="81">
        <v>49349</v>
      </c>
      <c r="DO32" s="81">
        <v>47798</v>
      </c>
      <c r="DP32" s="81">
        <v>58443</v>
      </c>
      <c r="DQ32" s="81">
        <v>58145</v>
      </c>
      <c r="DR32" s="81">
        <v>53285</v>
      </c>
      <c r="DS32" s="81">
        <v>53340</v>
      </c>
      <c r="DT32" s="81">
        <v>45025</v>
      </c>
      <c r="DU32" s="81">
        <v>46859</v>
      </c>
      <c r="DV32" s="81">
        <v>46711</v>
      </c>
      <c r="DW32" s="81">
        <v>45025</v>
      </c>
      <c r="DX32" s="81">
        <v>48680</v>
      </c>
      <c r="DY32" s="81">
        <v>50573</v>
      </c>
      <c r="DZ32" s="81">
        <v>61905</v>
      </c>
      <c r="EA32" s="81">
        <v>45125</v>
      </c>
      <c r="EB32" s="81">
        <v>47457</v>
      </c>
      <c r="EC32" s="81">
        <v>47893</v>
      </c>
      <c r="ED32" s="81">
        <v>64085</v>
      </c>
      <c r="EE32" s="81">
        <v>64609</v>
      </c>
      <c r="EF32" s="81">
        <v>53003</v>
      </c>
      <c r="EG32" s="81">
        <v>54271</v>
      </c>
    </row>
    <row r="33" spans="1:137" x14ac:dyDescent="0.2">
      <c r="A33" s="77">
        <v>28</v>
      </c>
      <c r="B33" s="81">
        <v>49709</v>
      </c>
      <c r="C33" s="81">
        <v>55200</v>
      </c>
      <c r="D33" s="81">
        <v>62620</v>
      </c>
      <c r="E33" s="81">
        <v>50018</v>
      </c>
      <c r="F33" s="81">
        <v>47100</v>
      </c>
      <c r="G33" s="81">
        <v>45025</v>
      </c>
      <c r="H33" s="81">
        <v>55850</v>
      </c>
      <c r="I33" s="81">
        <v>61559</v>
      </c>
      <c r="J33" s="81">
        <v>62606</v>
      </c>
      <c r="K33" s="81">
        <v>54780</v>
      </c>
      <c r="L33" s="81">
        <v>55344</v>
      </c>
      <c r="M33" s="81">
        <v>45955</v>
      </c>
      <c r="N33" s="81">
        <v>47913</v>
      </c>
      <c r="O33" s="81">
        <v>45205</v>
      </c>
      <c r="P33" s="81">
        <v>45025</v>
      </c>
      <c r="Q33" s="81">
        <v>47560</v>
      </c>
      <c r="R33" s="81">
        <v>47620</v>
      </c>
      <c r="S33" s="81">
        <v>46642</v>
      </c>
      <c r="T33" s="81">
        <v>45025</v>
      </c>
      <c r="U33" s="81">
        <v>45462</v>
      </c>
      <c r="V33" s="81">
        <v>48968</v>
      </c>
      <c r="W33" s="81">
        <v>49040</v>
      </c>
      <c r="X33" s="81">
        <v>46868</v>
      </c>
      <c r="Y33" s="79">
        <v>45025</v>
      </c>
      <c r="Z33" s="81">
        <v>45025</v>
      </c>
      <c r="AA33" s="81">
        <v>46843</v>
      </c>
      <c r="AB33" s="81">
        <v>48290</v>
      </c>
      <c r="AC33" s="81">
        <v>50094</v>
      </c>
      <c r="AD33" s="81">
        <v>56024</v>
      </c>
      <c r="AE33" s="81">
        <v>55184</v>
      </c>
      <c r="AF33" s="81">
        <v>48090</v>
      </c>
      <c r="AG33" s="81">
        <v>47710</v>
      </c>
      <c r="AH33" s="81">
        <v>50957</v>
      </c>
      <c r="AI33" s="81">
        <v>45655</v>
      </c>
      <c r="AJ33" s="81">
        <v>58290</v>
      </c>
      <c r="AK33" s="81">
        <v>47294</v>
      </c>
      <c r="AL33" s="81">
        <v>47046</v>
      </c>
      <c r="AM33" s="81">
        <v>49628</v>
      </c>
      <c r="AN33" s="81">
        <v>48465</v>
      </c>
      <c r="AO33" s="81">
        <v>53604</v>
      </c>
      <c r="AP33" s="81">
        <v>45227</v>
      </c>
      <c r="AQ33" s="81">
        <v>46025</v>
      </c>
      <c r="AR33" s="81">
        <v>48503</v>
      </c>
      <c r="AS33" s="81">
        <v>48194</v>
      </c>
      <c r="AT33" s="81">
        <v>47043</v>
      </c>
      <c r="AU33" s="81">
        <v>46637</v>
      </c>
      <c r="AV33" s="81">
        <v>45890</v>
      </c>
      <c r="AW33" s="81">
        <v>46847</v>
      </c>
      <c r="AX33" s="81">
        <v>46833</v>
      </c>
      <c r="AY33" s="81">
        <v>45568</v>
      </c>
      <c r="AZ33" s="81">
        <v>47894</v>
      </c>
      <c r="BA33" s="81">
        <v>51632</v>
      </c>
      <c r="BB33" s="81">
        <v>46025</v>
      </c>
      <c r="BC33" s="81">
        <v>50869</v>
      </c>
      <c r="BD33" s="81">
        <v>56454</v>
      </c>
      <c r="BE33" s="81">
        <v>45025</v>
      </c>
      <c r="BF33" s="81">
        <v>48790</v>
      </c>
      <c r="BG33" s="81">
        <v>46066</v>
      </c>
      <c r="BH33" s="81">
        <v>46291</v>
      </c>
      <c r="BI33" s="81">
        <v>52306</v>
      </c>
      <c r="BJ33" s="81">
        <v>48495</v>
      </c>
      <c r="BK33" s="81">
        <v>48041</v>
      </c>
      <c r="BL33" s="81">
        <v>45658</v>
      </c>
      <c r="BM33" s="81">
        <v>49342</v>
      </c>
      <c r="BN33" s="81">
        <v>52055</v>
      </c>
      <c r="BO33" s="81">
        <v>45354</v>
      </c>
      <c r="BP33" s="81">
        <v>47679</v>
      </c>
      <c r="BQ33" s="81">
        <v>47073</v>
      </c>
      <c r="BR33" s="81">
        <v>45025</v>
      </c>
      <c r="BS33" s="81">
        <v>46721</v>
      </c>
      <c r="BT33" s="81">
        <v>45205</v>
      </c>
      <c r="BU33" s="81">
        <v>53810</v>
      </c>
      <c r="BV33" s="81">
        <v>45586</v>
      </c>
      <c r="BW33" s="81">
        <v>48905</v>
      </c>
      <c r="BX33" s="81">
        <v>46876</v>
      </c>
      <c r="BY33" s="81">
        <v>45025</v>
      </c>
      <c r="BZ33" s="81">
        <v>48730</v>
      </c>
      <c r="CA33" s="81">
        <v>50495</v>
      </c>
      <c r="CB33" s="81">
        <v>51851</v>
      </c>
      <c r="CC33" s="81">
        <v>53450</v>
      </c>
      <c r="CD33" s="81">
        <v>50801</v>
      </c>
      <c r="CE33" s="81">
        <v>54783</v>
      </c>
      <c r="CF33" s="81">
        <v>50896</v>
      </c>
      <c r="CG33" s="81">
        <v>45857</v>
      </c>
      <c r="CH33" s="81">
        <v>45925</v>
      </c>
      <c r="CI33" s="81">
        <v>51297</v>
      </c>
      <c r="CJ33" s="81">
        <v>48060</v>
      </c>
      <c r="CK33" s="81">
        <v>46020</v>
      </c>
      <c r="CL33" s="81">
        <v>50282</v>
      </c>
      <c r="CM33" s="81">
        <v>51631</v>
      </c>
      <c r="CN33" s="81">
        <v>50255</v>
      </c>
      <c r="CO33" s="81">
        <v>48738</v>
      </c>
      <c r="CP33" s="81">
        <v>49805</v>
      </c>
      <c r="CQ33" s="81">
        <v>57535</v>
      </c>
      <c r="CR33" s="81">
        <v>48561</v>
      </c>
      <c r="CS33" s="81">
        <v>45464</v>
      </c>
      <c r="CT33" s="81">
        <v>48880</v>
      </c>
      <c r="CU33" s="81">
        <v>47280</v>
      </c>
      <c r="CV33" s="81">
        <v>45025</v>
      </c>
      <c r="CW33" s="81">
        <v>45323</v>
      </c>
      <c r="CX33" s="81">
        <v>45027</v>
      </c>
      <c r="CY33" s="81">
        <v>49055</v>
      </c>
      <c r="CZ33" s="81">
        <v>49237</v>
      </c>
      <c r="DA33" s="81">
        <v>48146</v>
      </c>
      <c r="DB33" s="81">
        <v>49675</v>
      </c>
      <c r="DC33" s="81">
        <v>52211</v>
      </c>
      <c r="DD33" s="81">
        <v>51228</v>
      </c>
      <c r="DE33" s="81">
        <v>54443</v>
      </c>
      <c r="DF33" s="81">
        <v>56494</v>
      </c>
      <c r="DG33" s="81">
        <v>45025</v>
      </c>
      <c r="DH33" s="81">
        <v>45025</v>
      </c>
      <c r="DI33" s="81">
        <v>47579</v>
      </c>
      <c r="DJ33" s="81">
        <v>54060</v>
      </c>
      <c r="DK33" s="81">
        <v>63392</v>
      </c>
      <c r="DL33" s="81">
        <v>63775</v>
      </c>
      <c r="DM33" s="81">
        <v>46239</v>
      </c>
      <c r="DN33" s="81">
        <v>49349</v>
      </c>
      <c r="DO33" s="81">
        <v>47798</v>
      </c>
      <c r="DP33" s="81">
        <v>59011</v>
      </c>
      <c r="DQ33" s="81">
        <v>58145</v>
      </c>
      <c r="DR33" s="81">
        <v>53285</v>
      </c>
      <c r="DS33" s="81">
        <v>53340</v>
      </c>
      <c r="DT33" s="81">
        <v>45025</v>
      </c>
      <c r="DU33" s="81">
        <v>46859</v>
      </c>
      <c r="DV33" s="81">
        <v>46711</v>
      </c>
      <c r="DW33" s="81">
        <v>45025</v>
      </c>
      <c r="DX33" s="81">
        <v>48680</v>
      </c>
      <c r="DY33" s="81">
        <v>50573</v>
      </c>
      <c r="DZ33" s="81">
        <v>61905</v>
      </c>
      <c r="EA33" s="81">
        <v>45125</v>
      </c>
      <c r="EB33" s="81">
        <v>47457</v>
      </c>
      <c r="EC33" s="81">
        <v>47893</v>
      </c>
      <c r="ED33" s="81">
        <v>64085</v>
      </c>
      <c r="EE33" s="81">
        <v>64609</v>
      </c>
      <c r="EF33" s="81">
        <v>53003</v>
      </c>
      <c r="EG33" s="81">
        <v>54271</v>
      </c>
    </row>
    <row r="34" spans="1:137" x14ac:dyDescent="0.2">
      <c r="A34" s="77">
        <v>29</v>
      </c>
      <c r="B34" s="81">
        <v>49709</v>
      </c>
      <c r="C34" s="81">
        <v>55200</v>
      </c>
      <c r="D34" s="81">
        <v>62620</v>
      </c>
      <c r="E34" s="81">
        <v>50337</v>
      </c>
      <c r="F34" s="81">
        <v>47100</v>
      </c>
      <c r="G34" s="81">
        <v>45025</v>
      </c>
      <c r="H34" s="81">
        <v>55850</v>
      </c>
      <c r="I34" s="81">
        <v>61559</v>
      </c>
      <c r="J34" s="81">
        <v>62606</v>
      </c>
      <c r="K34" s="81">
        <v>54780</v>
      </c>
      <c r="L34" s="81">
        <v>55344</v>
      </c>
      <c r="M34" s="81">
        <v>45955</v>
      </c>
      <c r="N34" s="81">
        <v>47913</v>
      </c>
      <c r="O34" s="81">
        <v>45205</v>
      </c>
      <c r="P34" s="81">
        <v>45025</v>
      </c>
      <c r="Q34" s="81">
        <v>47560</v>
      </c>
      <c r="R34" s="81">
        <v>47620</v>
      </c>
      <c r="S34" s="81">
        <v>46642</v>
      </c>
      <c r="T34" s="81">
        <v>45025</v>
      </c>
      <c r="U34" s="81">
        <v>45462</v>
      </c>
      <c r="V34" s="81">
        <v>48968</v>
      </c>
      <c r="W34" s="81">
        <v>49040</v>
      </c>
      <c r="X34" s="81">
        <v>46868</v>
      </c>
      <c r="Y34" s="79">
        <v>45025</v>
      </c>
      <c r="Z34" s="81">
        <v>45025</v>
      </c>
      <c r="AA34" s="81">
        <v>46897</v>
      </c>
      <c r="AB34" s="81">
        <v>48290</v>
      </c>
      <c r="AC34" s="81">
        <v>50094</v>
      </c>
      <c r="AD34" s="81">
        <v>56024</v>
      </c>
      <c r="AE34" s="81">
        <v>55184</v>
      </c>
      <c r="AF34" s="81">
        <v>48090</v>
      </c>
      <c r="AG34" s="81">
        <v>47710</v>
      </c>
      <c r="AH34" s="81">
        <v>50957</v>
      </c>
      <c r="AI34" s="81">
        <v>45655</v>
      </c>
      <c r="AJ34" s="81">
        <v>58290</v>
      </c>
      <c r="AK34" s="81">
        <v>47294</v>
      </c>
      <c r="AL34" s="81">
        <v>47046</v>
      </c>
      <c r="AM34" s="81">
        <v>49628</v>
      </c>
      <c r="AN34" s="81">
        <v>48465</v>
      </c>
      <c r="AO34" s="81">
        <v>53604</v>
      </c>
      <c r="AP34" s="81">
        <v>45227</v>
      </c>
      <c r="AQ34" s="81">
        <v>46025</v>
      </c>
      <c r="AR34" s="81">
        <v>48503</v>
      </c>
      <c r="AS34" s="81">
        <v>48194</v>
      </c>
      <c r="AT34" s="81">
        <v>47043</v>
      </c>
      <c r="AU34" s="81">
        <v>46637</v>
      </c>
      <c r="AV34" s="81">
        <v>45890</v>
      </c>
      <c r="AW34" s="81">
        <v>46847</v>
      </c>
      <c r="AX34" s="81">
        <v>46833</v>
      </c>
      <c r="AY34" s="81">
        <v>45568</v>
      </c>
      <c r="AZ34" s="81">
        <v>47894</v>
      </c>
      <c r="BA34" s="81">
        <v>51632</v>
      </c>
      <c r="BB34" s="81">
        <v>46025</v>
      </c>
      <c r="BC34" s="81">
        <v>50869</v>
      </c>
      <c r="BD34" s="81">
        <v>56454</v>
      </c>
      <c r="BE34" s="81">
        <v>45025</v>
      </c>
      <c r="BF34" s="81">
        <v>48790</v>
      </c>
      <c r="BG34" s="81">
        <v>46066</v>
      </c>
      <c r="BH34" s="81">
        <v>46291</v>
      </c>
      <c r="BI34" s="81">
        <v>52832</v>
      </c>
      <c r="BJ34" s="81">
        <v>48495</v>
      </c>
      <c r="BK34" s="81">
        <v>48041</v>
      </c>
      <c r="BL34" s="81">
        <v>45658</v>
      </c>
      <c r="BM34" s="81">
        <v>49342</v>
      </c>
      <c r="BN34" s="81">
        <v>52055</v>
      </c>
      <c r="BO34" s="81">
        <v>45401</v>
      </c>
      <c r="BP34" s="81">
        <v>47679</v>
      </c>
      <c r="BQ34" s="81">
        <v>47073</v>
      </c>
      <c r="BR34" s="81">
        <v>45025</v>
      </c>
      <c r="BS34" s="81">
        <v>46721</v>
      </c>
      <c r="BT34" s="81">
        <v>45205</v>
      </c>
      <c r="BU34" s="81">
        <v>53810</v>
      </c>
      <c r="BV34" s="81">
        <v>45586</v>
      </c>
      <c r="BW34" s="81">
        <v>48905</v>
      </c>
      <c r="BX34" s="81">
        <v>46876</v>
      </c>
      <c r="BY34" s="81">
        <v>45025</v>
      </c>
      <c r="BZ34" s="81">
        <v>48730</v>
      </c>
      <c r="CA34" s="81">
        <v>50495</v>
      </c>
      <c r="CB34" s="81">
        <v>51851</v>
      </c>
      <c r="CC34" s="81">
        <v>53450</v>
      </c>
      <c r="CD34" s="81">
        <v>50801</v>
      </c>
      <c r="CE34" s="81">
        <v>54783</v>
      </c>
      <c r="CF34" s="81">
        <v>50896</v>
      </c>
      <c r="CG34" s="81">
        <v>45857</v>
      </c>
      <c r="CH34" s="81">
        <v>45925</v>
      </c>
      <c r="CI34" s="81">
        <v>51297</v>
      </c>
      <c r="CJ34" s="81">
        <v>48080</v>
      </c>
      <c r="CK34" s="81">
        <v>46020</v>
      </c>
      <c r="CL34" s="81">
        <v>50282</v>
      </c>
      <c r="CM34" s="81">
        <v>51631</v>
      </c>
      <c r="CN34" s="81">
        <v>50255</v>
      </c>
      <c r="CO34" s="81">
        <v>48738</v>
      </c>
      <c r="CP34" s="81">
        <v>49805</v>
      </c>
      <c r="CQ34" s="81">
        <v>57535</v>
      </c>
      <c r="CR34" s="81">
        <v>48670</v>
      </c>
      <c r="CS34" s="81">
        <v>45464</v>
      </c>
      <c r="CT34" s="81">
        <v>48880</v>
      </c>
      <c r="CU34" s="81">
        <v>47280</v>
      </c>
      <c r="CV34" s="81">
        <v>45025</v>
      </c>
      <c r="CW34" s="81">
        <v>45323</v>
      </c>
      <c r="CX34" s="81">
        <v>45027</v>
      </c>
      <c r="CY34" s="81">
        <v>49055</v>
      </c>
      <c r="CZ34" s="81">
        <v>49237</v>
      </c>
      <c r="DA34" s="81">
        <v>48146</v>
      </c>
      <c r="DB34" s="81">
        <v>49675</v>
      </c>
      <c r="DC34" s="81">
        <v>52211</v>
      </c>
      <c r="DD34" s="81">
        <v>51528</v>
      </c>
      <c r="DE34" s="81">
        <v>54443</v>
      </c>
      <c r="DF34" s="81">
        <v>56494</v>
      </c>
      <c r="DG34" s="81">
        <v>45025</v>
      </c>
      <c r="DH34" s="81">
        <v>45025</v>
      </c>
      <c r="DI34" s="81">
        <v>47579</v>
      </c>
      <c r="DJ34" s="81">
        <v>54620</v>
      </c>
      <c r="DK34" s="81">
        <v>63392</v>
      </c>
      <c r="DL34" s="81">
        <v>63775</v>
      </c>
      <c r="DM34" s="81">
        <v>46239</v>
      </c>
      <c r="DN34" s="81">
        <v>49349</v>
      </c>
      <c r="DO34" s="81">
        <v>47798</v>
      </c>
      <c r="DP34" s="81">
        <v>59563</v>
      </c>
      <c r="DQ34" s="81">
        <v>58145</v>
      </c>
      <c r="DR34" s="81">
        <v>53285</v>
      </c>
      <c r="DS34" s="81">
        <v>53340</v>
      </c>
      <c r="DT34" s="81">
        <v>45025</v>
      </c>
      <c r="DU34" s="81">
        <v>46859</v>
      </c>
      <c r="DV34" s="81">
        <v>46711</v>
      </c>
      <c r="DW34" s="81">
        <v>45025</v>
      </c>
      <c r="DX34" s="81">
        <v>48680</v>
      </c>
      <c r="DY34" s="81">
        <v>50573</v>
      </c>
      <c r="DZ34" s="81">
        <v>61905</v>
      </c>
      <c r="EA34" s="81">
        <v>45125</v>
      </c>
      <c r="EB34" s="81">
        <v>47457</v>
      </c>
      <c r="EC34" s="81">
        <v>47893</v>
      </c>
      <c r="ED34" s="81">
        <v>64085</v>
      </c>
      <c r="EE34" s="81">
        <v>64609</v>
      </c>
      <c r="EF34" s="81">
        <v>53003</v>
      </c>
      <c r="EG34" s="81">
        <v>54271</v>
      </c>
    </row>
    <row r="35" spans="1:137" x14ac:dyDescent="0.2">
      <c r="A35" s="77">
        <v>30</v>
      </c>
      <c r="B35" s="81">
        <v>49709</v>
      </c>
      <c r="C35" s="81">
        <v>55200</v>
      </c>
      <c r="D35" s="81">
        <v>62620</v>
      </c>
      <c r="E35" s="81">
        <v>50679</v>
      </c>
      <c r="F35" s="81">
        <v>47100</v>
      </c>
      <c r="G35" s="81">
        <v>45025</v>
      </c>
      <c r="H35" s="81">
        <v>55850</v>
      </c>
      <c r="I35" s="81">
        <v>61559</v>
      </c>
      <c r="J35" s="81">
        <v>62606</v>
      </c>
      <c r="K35" s="81">
        <v>54780</v>
      </c>
      <c r="L35" s="81">
        <v>55344</v>
      </c>
      <c r="M35" s="81">
        <v>45955</v>
      </c>
      <c r="N35" s="81">
        <v>47913</v>
      </c>
      <c r="O35" s="81">
        <v>45205</v>
      </c>
      <c r="P35" s="81">
        <v>45025</v>
      </c>
      <c r="Q35" s="81">
        <v>47560</v>
      </c>
      <c r="R35" s="81">
        <v>47620</v>
      </c>
      <c r="S35" s="81">
        <v>46642</v>
      </c>
      <c r="T35" s="81">
        <v>45025</v>
      </c>
      <c r="U35" s="81">
        <v>45462</v>
      </c>
      <c r="V35" s="81">
        <v>48968</v>
      </c>
      <c r="W35" s="81">
        <v>49040</v>
      </c>
      <c r="X35" s="81">
        <v>46868</v>
      </c>
      <c r="Y35" s="79">
        <v>45025</v>
      </c>
      <c r="Z35" s="81">
        <v>45025</v>
      </c>
      <c r="AA35" s="81">
        <v>46953</v>
      </c>
      <c r="AB35" s="81">
        <v>48290</v>
      </c>
      <c r="AC35" s="81">
        <v>50094</v>
      </c>
      <c r="AD35" s="81">
        <v>56024</v>
      </c>
      <c r="AE35" s="81">
        <v>55184</v>
      </c>
      <c r="AF35" s="81">
        <v>48090</v>
      </c>
      <c r="AG35" s="81">
        <v>47710</v>
      </c>
      <c r="AH35" s="81">
        <v>50957</v>
      </c>
      <c r="AI35" s="81">
        <v>45655</v>
      </c>
      <c r="AJ35" s="81">
        <v>58290</v>
      </c>
      <c r="AK35" s="81">
        <v>47294</v>
      </c>
      <c r="AL35" s="81">
        <v>47046</v>
      </c>
      <c r="AM35" s="81">
        <v>49948</v>
      </c>
      <c r="AN35" s="81">
        <v>48465</v>
      </c>
      <c r="AO35" s="81">
        <v>53604</v>
      </c>
      <c r="AP35" s="81">
        <v>45227</v>
      </c>
      <c r="AQ35" s="81">
        <v>46025</v>
      </c>
      <c r="AR35" s="81">
        <v>48503</v>
      </c>
      <c r="AS35" s="81">
        <v>48194</v>
      </c>
      <c r="AT35" s="81">
        <v>47043</v>
      </c>
      <c r="AU35" s="81">
        <v>46637</v>
      </c>
      <c r="AV35" s="81">
        <v>45890</v>
      </c>
      <c r="AW35" s="81">
        <v>47312</v>
      </c>
      <c r="AX35" s="81">
        <v>46833</v>
      </c>
      <c r="AY35" s="81">
        <v>45568</v>
      </c>
      <c r="AZ35" s="81">
        <v>47894</v>
      </c>
      <c r="BA35" s="81">
        <v>51632</v>
      </c>
      <c r="BB35" s="81">
        <v>46025</v>
      </c>
      <c r="BC35" s="81">
        <v>50869</v>
      </c>
      <c r="BD35" s="81">
        <v>56454</v>
      </c>
      <c r="BE35" s="81">
        <v>45025</v>
      </c>
      <c r="BF35" s="81">
        <v>48790</v>
      </c>
      <c r="BG35" s="81">
        <v>46066</v>
      </c>
      <c r="BH35" s="81">
        <v>46291</v>
      </c>
      <c r="BI35" s="81">
        <v>53379</v>
      </c>
      <c r="BJ35" s="81">
        <v>48495</v>
      </c>
      <c r="BK35" s="81">
        <v>48041</v>
      </c>
      <c r="BL35" s="81">
        <v>45986</v>
      </c>
      <c r="BM35" s="81">
        <v>49342</v>
      </c>
      <c r="BN35" s="81">
        <v>52055</v>
      </c>
      <c r="BO35" s="81">
        <v>45448</v>
      </c>
      <c r="BP35" s="81">
        <v>47679</v>
      </c>
      <c r="BQ35" s="81">
        <v>47073</v>
      </c>
      <c r="BR35" s="81">
        <v>45025</v>
      </c>
      <c r="BS35" s="81">
        <v>46721</v>
      </c>
      <c r="BT35" s="81">
        <v>45205</v>
      </c>
      <c r="BU35" s="81">
        <v>53810</v>
      </c>
      <c r="BV35" s="81">
        <v>45586</v>
      </c>
      <c r="BW35" s="81">
        <v>48905</v>
      </c>
      <c r="BX35" s="81">
        <v>46876</v>
      </c>
      <c r="BY35" s="81">
        <v>45025</v>
      </c>
      <c r="BZ35" s="81">
        <v>48730</v>
      </c>
      <c r="CA35" s="81">
        <v>50495</v>
      </c>
      <c r="CB35" s="81">
        <v>51851</v>
      </c>
      <c r="CC35" s="81">
        <v>53450</v>
      </c>
      <c r="CD35" s="81">
        <v>50801</v>
      </c>
      <c r="CE35" s="81">
        <v>54783</v>
      </c>
      <c r="CF35" s="81">
        <v>50896</v>
      </c>
      <c r="CG35" s="81">
        <v>45857</v>
      </c>
      <c r="CH35" s="81">
        <v>45925</v>
      </c>
      <c r="CI35" s="81">
        <v>51297</v>
      </c>
      <c r="CJ35" s="81">
        <v>48245</v>
      </c>
      <c r="CK35" s="81">
        <v>46020</v>
      </c>
      <c r="CL35" s="81">
        <v>50282</v>
      </c>
      <c r="CM35" s="81">
        <v>51631</v>
      </c>
      <c r="CN35" s="81">
        <v>50255</v>
      </c>
      <c r="CO35" s="81">
        <v>48738</v>
      </c>
      <c r="CP35" s="81">
        <v>49805</v>
      </c>
      <c r="CQ35" s="81">
        <v>57535</v>
      </c>
      <c r="CR35" s="81">
        <v>48779</v>
      </c>
      <c r="CS35" s="81">
        <v>45464</v>
      </c>
      <c r="CT35" s="81">
        <v>48880</v>
      </c>
      <c r="CU35" s="81">
        <v>47280</v>
      </c>
      <c r="CV35" s="81">
        <v>45025</v>
      </c>
      <c r="CW35" s="81">
        <v>45373</v>
      </c>
      <c r="CX35" s="81">
        <v>45027</v>
      </c>
      <c r="CY35" s="81">
        <v>49055</v>
      </c>
      <c r="CZ35" s="81">
        <v>49237</v>
      </c>
      <c r="DA35" s="81">
        <v>48146</v>
      </c>
      <c r="DB35" s="81">
        <v>49675</v>
      </c>
      <c r="DC35" s="81">
        <v>52211</v>
      </c>
      <c r="DD35" s="81">
        <v>51816</v>
      </c>
      <c r="DE35" s="81">
        <v>54443</v>
      </c>
      <c r="DF35" s="81">
        <v>56494</v>
      </c>
      <c r="DG35" s="81">
        <v>45025</v>
      </c>
      <c r="DH35" s="81">
        <v>45025</v>
      </c>
      <c r="DI35" s="81">
        <v>47579</v>
      </c>
      <c r="DJ35" s="81">
        <v>54620</v>
      </c>
      <c r="DK35" s="81">
        <v>63392</v>
      </c>
      <c r="DL35" s="81">
        <v>63775</v>
      </c>
      <c r="DM35" s="81">
        <v>46239</v>
      </c>
      <c r="DN35" s="81">
        <v>49349</v>
      </c>
      <c r="DO35" s="81">
        <v>47963</v>
      </c>
      <c r="DP35" s="81">
        <v>60125</v>
      </c>
      <c r="DQ35" s="81">
        <v>58145</v>
      </c>
      <c r="DR35" s="81">
        <v>53285</v>
      </c>
      <c r="DS35" s="81">
        <v>53340</v>
      </c>
      <c r="DT35" s="81">
        <v>45025</v>
      </c>
      <c r="DU35" s="81">
        <v>46859</v>
      </c>
      <c r="DV35" s="81">
        <v>46711</v>
      </c>
      <c r="DW35" s="81">
        <v>45025</v>
      </c>
      <c r="DX35" s="81">
        <v>48680</v>
      </c>
      <c r="DY35" s="81">
        <v>50573</v>
      </c>
      <c r="DZ35" s="81">
        <v>61905</v>
      </c>
      <c r="EA35" s="81">
        <v>45125</v>
      </c>
      <c r="EB35" s="81">
        <v>47457</v>
      </c>
      <c r="EC35" s="81">
        <v>47893</v>
      </c>
      <c r="ED35" s="81">
        <v>64085</v>
      </c>
      <c r="EE35" s="81">
        <v>64609</v>
      </c>
      <c r="EF35" s="81">
        <v>53003</v>
      </c>
      <c r="EG35" s="81">
        <v>54271</v>
      </c>
    </row>
  </sheetData>
  <sheetProtection password="C4E3" sheet="1" objects="1" scenarios="1"/>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EH35"/>
  <sheetViews>
    <sheetView topLeftCell="AJ1" workbookViewId="0">
      <selection activeCell="A11" sqref="A11:B11"/>
    </sheetView>
  </sheetViews>
  <sheetFormatPr defaultRowHeight="12.75" x14ac:dyDescent="0.2"/>
  <cols>
    <col min="1" max="16384" width="9.140625" style="52"/>
  </cols>
  <sheetData>
    <row r="1" spans="1:138" x14ac:dyDescent="0.2">
      <c r="A1" s="50" t="s">
        <v>103</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row>
    <row r="2" spans="1:138" x14ac:dyDescent="0.2">
      <c r="A2" s="56" t="s">
        <v>104</v>
      </c>
      <c r="B2" s="57">
        <v>10</v>
      </c>
      <c r="C2" s="57">
        <v>11</v>
      </c>
      <c r="D2" s="57">
        <v>12</v>
      </c>
      <c r="E2" s="57">
        <v>20</v>
      </c>
      <c r="F2" s="57">
        <v>30</v>
      </c>
      <c r="G2" s="57">
        <v>40</v>
      </c>
      <c r="H2" s="57">
        <v>50</v>
      </c>
      <c r="I2" s="57">
        <v>51</v>
      </c>
      <c r="J2" s="57">
        <v>52</v>
      </c>
      <c r="K2" s="57">
        <v>60</v>
      </c>
      <c r="L2" s="57">
        <v>61</v>
      </c>
      <c r="M2" s="57">
        <v>70</v>
      </c>
      <c r="N2" s="57">
        <v>80</v>
      </c>
      <c r="O2" s="57">
        <v>90</v>
      </c>
      <c r="P2" s="57">
        <v>92</v>
      </c>
      <c r="Q2" s="57">
        <v>93</v>
      </c>
      <c r="R2" s="57">
        <v>94</v>
      </c>
      <c r="S2" s="57">
        <v>95</v>
      </c>
      <c r="T2" s="57">
        <v>97</v>
      </c>
      <c r="U2" s="58">
        <v>100</v>
      </c>
      <c r="V2" s="58">
        <v>101</v>
      </c>
      <c r="W2" s="58">
        <v>110</v>
      </c>
      <c r="X2" s="58">
        <v>120</v>
      </c>
      <c r="Y2" s="58">
        <v>130</v>
      </c>
      <c r="Z2" s="58">
        <v>140</v>
      </c>
      <c r="AA2" s="58">
        <v>150</v>
      </c>
      <c r="AB2" s="58">
        <v>151</v>
      </c>
      <c r="AC2" s="58">
        <v>160</v>
      </c>
      <c r="AD2" s="58">
        <v>161</v>
      </c>
      <c r="AE2" s="58">
        <v>162</v>
      </c>
      <c r="AF2" s="58">
        <v>170</v>
      </c>
      <c r="AG2" s="58">
        <v>171</v>
      </c>
      <c r="AH2" s="58">
        <v>172</v>
      </c>
      <c r="AI2" s="58">
        <v>180</v>
      </c>
      <c r="AJ2" s="58">
        <v>190</v>
      </c>
      <c r="AK2" s="58">
        <v>200</v>
      </c>
      <c r="AL2" s="58">
        <v>210</v>
      </c>
      <c r="AM2" s="58">
        <v>220</v>
      </c>
      <c r="AN2" s="58">
        <v>230</v>
      </c>
      <c r="AO2" s="58">
        <v>231</v>
      </c>
      <c r="AP2" s="58">
        <v>240</v>
      </c>
      <c r="AQ2" s="58">
        <v>250</v>
      </c>
      <c r="AR2" s="58">
        <v>260</v>
      </c>
      <c r="AS2" s="58">
        <v>271</v>
      </c>
      <c r="AT2" s="58">
        <v>272</v>
      </c>
      <c r="AU2" s="58">
        <v>273</v>
      </c>
      <c r="AV2" s="58">
        <v>274</v>
      </c>
      <c r="AW2" s="58">
        <v>275</v>
      </c>
      <c r="AX2" s="58">
        <v>280</v>
      </c>
      <c r="AY2" s="58">
        <v>290</v>
      </c>
      <c r="AZ2" s="58">
        <v>300</v>
      </c>
      <c r="BA2" s="58">
        <v>301</v>
      </c>
      <c r="BB2" s="58">
        <v>310</v>
      </c>
      <c r="BC2" s="58">
        <v>320</v>
      </c>
      <c r="BD2" s="58">
        <v>330</v>
      </c>
      <c r="BE2" s="58">
        <v>340</v>
      </c>
      <c r="BF2" s="58">
        <v>350</v>
      </c>
      <c r="BG2" s="58">
        <v>360</v>
      </c>
      <c r="BH2" s="58">
        <v>370</v>
      </c>
      <c r="BI2" s="58">
        <v>371</v>
      </c>
      <c r="BJ2" s="58">
        <v>380</v>
      </c>
      <c r="BK2" s="58">
        <v>390</v>
      </c>
      <c r="BL2" s="58">
        <v>391</v>
      </c>
      <c r="BM2" s="58">
        <v>400</v>
      </c>
      <c r="BN2" s="58">
        <v>401</v>
      </c>
      <c r="BO2" s="58">
        <v>410</v>
      </c>
      <c r="BP2" s="58">
        <v>420</v>
      </c>
      <c r="BQ2" s="58">
        <v>430</v>
      </c>
      <c r="BR2" s="58">
        <v>440</v>
      </c>
      <c r="BS2" s="58">
        <v>450</v>
      </c>
      <c r="BT2" s="58">
        <v>460</v>
      </c>
      <c r="BU2" s="58">
        <v>470</v>
      </c>
      <c r="BV2" s="58">
        <v>480</v>
      </c>
      <c r="BW2" s="58">
        <v>490</v>
      </c>
      <c r="BX2" s="58">
        <v>500</v>
      </c>
      <c r="BY2" s="58">
        <v>510</v>
      </c>
      <c r="BZ2" s="58">
        <v>520</v>
      </c>
      <c r="CA2" s="58">
        <v>521</v>
      </c>
      <c r="CB2" s="58">
        <v>530</v>
      </c>
      <c r="CC2" s="58">
        <v>531</v>
      </c>
      <c r="CD2" s="58">
        <v>540</v>
      </c>
      <c r="CE2" s="58">
        <v>541</v>
      </c>
      <c r="CF2" s="58">
        <v>542</v>
      </c>
      <c r="CG2" s="58">
        <v>550</v>
      </c>
      <c r="CH2" s="58">
        <v>560</v>
      </c>
      <c r="CI2" s="58">
        <v>570</v>
      </c>
      <c r="CJ2" s="58">
        <v>580</v>
      </c>
      <c r="CK2" s="58">
        <v>581</v>
      </c>
      <c r="CL2" s="58">
        <v>590</v>
      </c>
      <c r="CM2" s="58">
        <v>600</v>
      </c>
      <c r="CN2" s="58">
        <v>610</v>
      </c>
      <c r="CO2" s="58">
        <v>620</v>
      </c>
      <c r="CP2" s="58">
        <v>621</v>
      </c>
      <c r="CQ2" s="58">
        <v>630</v>
      </c>
      <c r="CR2" s="58">
        <v>640</v>
      </c>
      <c r="CS2" s="58">
        <v>650</v>
      </c>
      <c r="CT2" s="58">
        <v>660</v>
      </c>
      <c r="CU2" s="58">
        <v>661</v>
      </c>
      <c r="CV2" s="58">
        <v>670</v>
      </c>
      <c r="CW2" s="58">
        <v>680</v>
      </c>
      <c r="CX2" s="58">
        <v>690</v>
      </c>
      <c r="CY2" s="58">
        <v>700</v>
      </c>
      <c r="CZ2" s="58">
        <v>710</v>
      </c>
      <c r="DA2" s="58">
        <v>720</v>
      </c>
      <c r="DB2" s="58">
        <v>721</v>
      </c>
      <c r="DC2" s="58">
        <v>730</v>
      </c>
      <c r="DD2" s="58">
        <v>740</v>
      </c>
      <c r="DE2" s="58">
        <v>750</v>
      </c>
      <c r="DF2" s="58">
        <v>751</v>
      </c>
      <c r="DG2" s="58">
        <v>760</v>
      </c>
      <c r="DH2" s="58">
        <v>761</v>
      </c>
      <c r="DI2" s="58">
        <v>770</v>
      </c>
      <c r="DJ2" s="58">
        <v>780</v>
      </c>
      <c r="DK2" s="58">
        <v>790</v>
      </c>
      <c r="DL2" s="58">
        <v>791</v>
      </c>
      <c r="DM2" s="58">
        <v>800</v>
      </c>
      <c r="DN2" s="58">
        <v>810</v>
      </c>
      <c r="DO2" s="58">
        <v>820</v>
      </c>
      <c r="DP2" s="58">
        <v>821</v>
      </c>
      <c r="DQ2" s="58">
        <v>822</v>
      </c>
      <c r="DR2" s="58">
        <v>830</v>
      </c>
      <c r="DS2" s="58">
        <v>840</v>
      </c>
      <c r="DT2" s="58">
        <v>850</v>
      </c>
      <c r="DU2" s="58">
        <v>860</v>
      </c>
      <c r="DV2" s="58">
        <v>870</v>
      </c>
      <c r="DW2" s="58">
        <v>880</v>
      </c>
      <c r="DX2" s="58">
        <v>890</v>
      </c>
      <c r="DY2" s="58">
        <v>900</v>
      </c>
      <c r="DZ2" s="58">
        <v>901</v>
      </c>
      <c r="EA2" s="58">
        <v>910</v>
      </c>
      <c r="EB2" s="58">
        <v>920</v>
      </c>
      <c r="EC2" s="58">
        <v>930</v>
      </c>
      <c r="ED2" s="58">
        <v>940</v>
      </c>
      <c r="EE2" s="58">
        <v>941</v>
      </c>
      <c r="EF2" s="58">
        <v>950</v>
      </c>
      <c r="EG2" s="58">
        <v>951</v>
      </c>
      <c r="EH2" s="58">
        <v>999</v>
      </c>
    </row>
    <row r="3" spans="1:138" x14ac:dyDescent="0.2">
      <c r="A3" s="56"/>
      <c r="B3" s="63" t="s">
        <v>105</v>
      </c>
      <c r="C3" s="63" t="s">
        <v>106</v>
      </c>
      <c r="D3" s="63" t="s">
        <v>107</v>
      </c>
      <c r="E3" s="63" t="s">
        <v>86</v>
      </c>
      <c r="F3" s="63" t="s">
        <v>108</v>
      </c>
      <c r="G3" s="63" t="s">
        <v>109</v>
      </c>
      <c r="H3" s="63" t="s">
        <v>75</v>
      </c>
      <c r="I3" s="63" t="s">
        <v>66</v>
      </c>
      <c r="J3" s="63" t="s">
        <v>67</v>
      </c>
      <c r="K3" s="63" t="s">
        <v>80</v>
      </c>
      <c r="L3" s="63" t="s">
        <v>110</v>
      </c>
      <c r="M3" s="63" t="s">
        <v>111</v>
      </c>
      <c r="N3" s="63" t="s">
        <v>96</v>
      </c>
      <c r="O3" s="63" t="s">
        <v>112</v>
      </c>
      <c r="P3" s="63" t="s">
        <v>113</v>
      </c>
      <c r="Q3" s="63" t="s">
        <v>114</v>
      </c>
      <c r="R3" s="63" t="s">
        <v>115</v>
      </c>
      <c r="S3" s="63" t="s">
        <v>116</v>
      </c>
      <c r="T3" s="63" t="s">
        <v>117</v>
      </c>
      <c r="U3" s="63" t="s">
        <v>118</v>
      </c>
      <c r="V3" s="63" t="s">
        <v>119</v>
      </c>
      <c r="W3" s="63" t="s">
        <v>120</v>
      </c>
      <c r="X3" s="63" t="s">
        <v>87</v>
      </c>
      <c r="Y3" s="63" t="s">
        <v>121</v>
      </c>
      <c r="Z3" s="63" t="s">
        <v>122</v>
      </c>
      <c r="AA3" s="63" t="s">
        <v>123</v>
      </c>
      <c r="AB3" s="63" t="s">
        <v>124</v>
      </c>
      <c r="AC3" s="63" t="s">
        <v>93</v>
      </c>
      <c r="AD3" s="63" t="s">
        <v>125</v>
      </c>
      <c r="AE3" s="63" t="s">
        <v>126</v>
      </c>
      <c r="AF3" s="63" t="s">
        <v>127</v>
      </c>
      <c r="AG3" s="63" t="s">
        <v>128</v>
      </c>
      <c r="AH3" s="63" t="s">
        <v>129</v>
      </c>
      <c r="AI3" s="63" t="s">
        <v>78</v>
      </c>
      <c r="AJ3" s="63" t="s">
        <v>130</v>
      </c>
      <c r="AK3" s="63" t="s">
        <v>131</v>
      </c>
      <c r="AL3" s="63" t="s">
        <v>132</v>
      </c>
      <c r="AM3" s="63" t="s">
        <v>133</v>
      </c>
      <c r="AN3" s="63" t="s">
        <v>134</v>
      </c>
      <c r="AO3" s="63" t="s">
        <v>82</v>
      </c>
      <c r="AP3" s="63" t="s">
        <v>135</v>
      </c>
      <c r="AQ3" s="63" t="s">
        <v>136</v>
      </c>
      <c r="AR3" s="63" t="s">
        <v>137</v>
      </c>
      <c r="AS3" s="63" t="s">
        <v>138</v>
      </c>
      <c r="AT3" s="63" t="s">
        <v>74</v>
      </c>
      <c r="AU3" s="63" t="s">
        <v>139</v>
      </c>
      <c r="AV3" s="63" t="s">
        <v>140</v>
      </c>
      <c r="AW3" s="63" t="s">
        <v>141</v>
      </c>
      <c r="AX3" s="63" t="s">
        <v>94</v>
      </c>
      <c r="AY3" s="63" t="s">
        <v>142</v>
      </c>
      <c r="AZ3" s="63" t="s">
        <v>99</v>
      </c>
      <c r="BA3" s="63" t="s">
        <v>143</v>
      </c>
      <c r="BB3" s="63" t="s">
        <v>144</v>
      </c>
      <c r="BC3" s="63" t="s">
        <v>145</v>
      </c>
      <c r="BD3" s="63" t="s">
        <v>146</v>
      </c>
      <c r="BE3" s="63" t="s">
        <v>147</v>
      </c>
      <c r="BF3" s="63" t="s">
        <v>148</v>
      </c>
      <c r="BG3" s="63" t="s">
        <v>149</v>
      </c>
      <c r="BH3" s="63" t="s">
        <v>150</v>
      </c>
      <c r="BI3" s="63" t="s">
        <v>151</v>
      </c>
      <c r="BJ3" s="63" t="s">
        <v>101</v>
      </c>
      <c r="BK3" s="63" t="s">
        <v>152</v>
      </c>
      <c r="BL3" s="63" t="s">
        <v>153</v>
      </c>
      <c r="BM3" s="63" t="s">
        <v>154</v>
      </c>
      <c r="BN3" s="63" t="s">
        <v>155</v>
      </c>
      <c r="BO3" s="63" t="s">
        <v>156</v>
      </c>
      <c r="BP3" s="63" t="s">
        <v>97</v>
      </c>
      <c r="BQ3" s="63" t="s">
        <v>157</v>
      </c>
      <c r="BR3" s="63" t="s">
        <v>158</v>
      </c>
      <c r="BS3" s="63" t="s">
        <v>159</v>
      </c>
      <c r="BT3" s="63" t="s">
        <v>160</v>
      </c>
      <c r="BU3" s="63" t="s">
        <v>88</v>
      </c>
      <c r="BV3" s="63" t="s">
        <v>161</v>
      </c>
      <c r="BW3" s="63" t="s">
        <v>100</v>
      </c>
      <c r="BX3" s="63" t="s">
        <v>76</v>
      </c>
      <c r="BY3" s="63" t="s">
        <v>162</v>
      </c>
      <c r="BZ3" s="63" t="s">
        <v>95</v>
      </c>
      <c r="CA3" s="63" t="s">
        <v>163</v>
      </c>
      <c r="CB3" s="63" t="s">
        <v>77</v>
      </c>
      <c r="CC3" s="63" t="s">
        <v>164</v>
      </c>
      <c r="CD3" s="63" t="s">
        <v>165</v>
      </c>
      <c r="CE3" s="63" t="s">
        <v>166</v>
      </c>
      <c r="CF3" s="63" t="s">
        <v>167</v>
      </c>
      <c r="CG3" s="63" t="s">
        <v>168</v>
      </c>
      <c r="CH3" s="63" t="s">
        <v>169</v>
      </c>
      <c r="CI3" s="63" t="s">
        <v>170</v>
      </c>
      <c r="CJ3" s="63" t="s">
        <v>84</v>
      </c>
      <c r="CK3" s="63" t="s">
        <v>171</v>
      </c>
      <c r="CL3" s="63" t="s">
        <v>89</v>
      </c>
      <c r="CM3" s="63" t="s">
        <v>172</v>
      </c>
      <c r="CN3" s="63" t="s">
        <v>173</v>
      </c>
      <c r="CO3" s="63" t="s">
        <v>174</v>
      </c>
      <c r="CP3" s="63" t="s">
        <v>175</v>
      </c>
      <c r="CQ3" s="63" t="s">
        <v>176</v>
      </c>
      <c r="CR3" s="63" t="s">
        <v>177</v>
      </c>
      <c r="CS3" s="63" t="s">
        <v>178</v>
      </c>
      <c r="CT3" s="63" t="s">
        <v>98</v>
      </c>
      <c r="CU3" s="63" t="s">
        <v>179</v>
      </c>
      <c r="CV3" s="63" t="s">
        <v>180</v>
      </c>
      <c r="CW3" s="63" t="s">
        <v>181</v>
      </c>
      <c r="CX3" s="63" t="s">
        <v>182</v>
      </c>
      <c r="CY3" s="63" t="s">
        <v>183</v>
      </c>
      <c r="CZ3" s="63" t="s">
        <v>91</v>
      </c>
      <c r="DA3" s="63" t="s">
        <v>83</v>
      </c>
      <c r="DB3" s="63" t="s">
        <v>184</v>
      </c>
      <c r="DC3" s="63" t="s">
        <v>185</v>
      </c>
      <c r="DD3" s="63" t="s">
        <v>186</v>
      </c>
      <c r="DE3" s="63" t="s">
        <v>71</v>
      </c>
      <c r="DF3" s="63" t="s">
        <v>187</v>
      </c>
      <c r="DG3" s="63" t="s">
        <v>188</v>
      </c>
      <c r="DH3" s="63" t="s">
        <v>189</v>
      </c>
      <c r="DI3" s="63" t="s">
        <v>190</v>
      </c>
      <c r="DJ3" s="63" t="s">
        <v>191</v>
      </c>
      <c r="DK3" s="63" t="s">
        <v>85</v>
      </c>
      <c r="DL3" s="63" t="s">
        <v>192</v>
      </c>
      <c r="DM3" s="63" t="s">
        <v>193</v>
      </c>
      <c r="DN3" s="63" t="s">
        <v>68</v>
      </c>
      <c r="DO3" s="63" t="s">
        <v>81</v>
      </c>
      <c r="DP3" s="63" t="s">
        <v>72</v>
      </c>
      <c r="DQ3" s="63" t="s">
        <v>73</v>
      </c>
      <c r="DR3" s="63" t="s">
        <v>194</v>
      </c>
      <c r="DS3" s="63" t="s">
        <v>79</v>
      </c>
      <c r="DT3" s="63" t="s">
        <v>195</v>
      </c>
      <c r="DU3" s="63" t="s">
        <v>196</v>
      </c>
      <c r="DV3" s="63" t="s">
        <v>179</v>
      </c>
      <c r="DW3" s="63" t="s">
        <v>197</v>
      </c>
      <c r="DX3" s="63" t="s">
        <v>90</v>
      </c>
      <c r="DY3" s="63" t="s">
        <v>198</v>
      </c>
      <c r="DZ3" s="63" t="s">
        <v>160</v>
      </c>
      <c r="EA3" s="63" t="s">
        <v>199</v>
      </c>
      <c r="EB3" s="63" t="s">
        <v>200</v>
      </c>
      <c r="EC3" s="63" t="s">
        <v>201</v>
      </c>
      <c r="ED3" s="63" t="s">
        <v>202</v>
      </c>
      <c r="EE3" s="63" t="s">
        <v>137</v>
      </c>
      <c r="EF3" s="63" t="s">
        <v>70</v>
      </c>
      <c r="EG3" s="63" t="s">
        <v>203</v>
      </c>
      <c r="EH3" s="82" t="s">
        <v>204</v>
      </c>
    </row>
    <row r="4" spans="1:138" x14ac:dyDescent="0.2">
      <c r="A4" s="56"/>
      <c r="B4" s="70" t="s">
        <v>206</v>
      </c>
      <c r="C4" s="70" t="s">
        <v>207</v>
      </c>
      <c r="D4" s="70" t="s">
        <v>207</v>
      </c>
      <c r="E4" s="70" t="s">
        <v>206</v>
      </c>
      <c r="F4" s="70" t="s">
        <v>206</v>
      </c>
      <c r="G4" s="70" t="s">
        <v>206</v>
      </c>
      <c r="H4" s="70" t="s">
        <v>206</v>
      </c>
      <c r="I4" s="70" t="s">
        <v>207</v>
      </c>
      <c r="J4" s="70" t="s">
        <v>207</v>
      </c>
      <c r="K4" s="70" t="s">
        <v>206</v>
      </c>
      <c r="L4" s="70" t="s">
        <v>207</v>
      </c>
      <c r="M4" s="70" t="s">
        <v>206</v>
      </c>
      <c r="N4" s="70" t="s">
        <v>206</v>
      </c>
      <c r="O4" s="70" t="s">
        <v>206</v>
      </c>
      <c r="P4" s="70" t="s">
        <v>208</v>
      </c>
      <c r="Q4" s="70" t="s">
        <v>208</v>
      </c>
      <c r="R4" s="70" t="s">
        <v>208</v>
      </c>
      <c r="S4" s="70" t="s">
        <v>208</v>
      </c>
      <c r="T4" s="70" t="s">
        <v>208</v>
      </c>
      <c r="U4" s="70" t="s">
        <v>206</v>
      </c>
      <c r="V4" s="70" t="s">
        <v>207</v>
      </c>
      <c r="W4" s="70" t="s">
        <v>206</v>
      </c>
      <c r="X4" s="70" t="s">
        <v>206</v>
      </c>
      <c r="Y4" s="70" t="s">
        <v>206</v>
      </c>
      <c r="Z4" s="70" t="s">
        <v>206</v>
      </c>
      <c r="AA4" s="70" t="s">
        <v>206</v>
      </c>
      <c r="AB4" s="70" t="s">
        <v>207</v>
      </c>
      <c r="AC4" s="70" t="s">
        <v>206</v>
      </c>
      <c r="AD4" s="70" t="s">
        <v>207</v>
      </c>
      <c r="AE4" s="70" t="s">
        <v>207</v>
      </c>
      <c r="AF4" s="70" t="s">
        <v>206</v>
      </c>
      <c r="AG4" s="70" t="s">
        <v>207</v>
      </c>
      <c r="AH4" s="70" t="s">
        <v>207</v>
      </c>
      <c r="AI4" s="70" t="s">
        <v>206</v>
      </c>
      <c r="AJ4" s="70" t="s">
        <v>209</v>
      </c>
      <c r="AK4" s="70" t="s">
        <v>206</v>
      </c>
      <c r="AL4" s="70" t="s">
        <v>206</v>
      </c>
      <c r="AM4" s="70" t="s">
        <v>206</v>
      </c>
      <c r="AN4" s="70" t="s">
        <v>206</v>
      </c>
      <c r="AO4" s="70" t="s">
        <v>207</v>
      </c>
      <c r="AP4" s="70" t="s">
        <v>206</v>
      </c>
      <c r="AQ4" s="70" t="s">
        <v>206</v>
      </c>
      <c r="AR4" s="70" t="s">
        <v>206</v>
      </c>
      <c r="AS4" s="70" t="s">
        <v>207</v>
      </c>
      <c r="AT4" s="70" t="s">
        <v>208</v>
      </c>
      <c r="AU4" s="70" t="s">
        <v>208</v>
      </c>
      <c r="AV4" s="70" t="s">
        <v>208</v>
      </c>
      <c r="AW4" s="70" t="s">
        <v>208</v>
      </c>
      <c r="AX4" s="70" t="s">
        <v>206</v>
      </c>
      <c r="AY4" s="70" t="s">
        <v>206</v>
      </c>
      <c r="AZ4" s="70" t="s">
        <v>206</v>
      </c>
      <c r="BA4" s="70" t="s">
        <v>207</v>
      </c>
      <c r="BB4" s="70" t="s">
        <v>206</v>
      </c>
      <c r="BC4" s="70" t="s">
        <v>206</v>
      </c>
      <c r="BD4" s="70" t="s">
        <v>206</v>
      </c>
      <c r="BE4" s="70" t="s">
        <v>206</v>
      </c>
      <c r="BF4" s="70" t="s">
        <v>206</v>
      </c>
      <c r="BG4" s="70" t="s">
        <v>206</v>
      </c>
      <c r="BH4" s="70" t="s">
        <v>206</v>
      </c>
      <c r="BI4" s="70" t="s">
        <v>207</v>
      </c>
      <c r="BJ4" s="70" t="s">
        <v>206</v>
      </c>
      <c r="BK4" s="70" t="s">
        <v>206</v>
      </c>
      <c r="BL4" s="70" t="s">
        <v>207</v>
      </c>
      <c r="BM4" s="70" t="s">
        <v>206</v>
      </c>
      <c r="BN4" s="70" t="s">
        <v>208</v>
      </c>
      <c r="BO4" s="70" t="s">
        <v>206</v>
      </c>
      <c r="BP4" s="70" t="s">
        <v>206</v>
      </c>
      <c r="BQ4" s="70" t="s">
        <v>206</v>
      </c>
      <c r="BR4" s="70" t="s">
        <v>206</v>
      </c>
      <c r="BS4" s="70" t="s">
        <v>206</v>
      </c>
      <c r="BT4" s="70" t="s">
        <v>206</v>
      </c>
      <c r="BU4" s="70" t="s">
        <v>206</v>
      </c>
      <c r="BV4" s="70" t="s">
        <v>206</v>
      </c>
      <c r="BW4" s="70" t="s">
        <v>206</v>
      </c>
      <c r="BX4" s="70" t="s">
        <v>206</v>
      </c>
      <c r="BY4" s="70" t="s">
        <v>206</v>
      </c>
      <c r="BZ4" s="70" t="s">
        <v>206</v>
      </c>
      <c r="CA4" s="70" t="s">
        <v>207</v>
      </c>
      <c r="CB4" s="70" t="s">
        <v>206</v>
      </c>
      <c r="CC4" s="70" t="s">
        <v>207</v>
      </c>
      <c r="CD4" s="70" t="s">
        <v>206</v>
      </c>
      <c r="CE4" s="70" t="s">
        <v>207</v>
      </c>
      <c r="CF4" s="70" t="s">
        <v>207</v>
      </c>
      <c r="CG4" s="70" t="s">
        <v>206</v>
      </c>
      <c r="CH4" s="70" t="s">
        <v>206</v>
      </c>
      <c r="CI4" s="70" t="s">
        <v>206</v>
      </c>
      <c r="CJ4" s="70" t="s">
        <v>206</v>
      </c>
      <c r="CK4" s="70" t="s">
        <v>208</v>
      </c>
      <c r="CL4" s="70" t="s">
        <v>206</v>
      </c>
      <c r="CM4" s="70" t="s">
        <v>206</v>
      </c>
      <c r="CN4" s="70" t="s">
        <v>206</v>
      </c>
      <c r="CO4" s="70" t="s">
        <v>206</v>
      </c>
      <c r="CP4" s="70" t="s">
        <v>207</v>
      </c>
      <c r="CQ4" s="70" t="s">
        <v>206</v>
      </c>
      <c r="CR4" s="70" t="s">
        <v>206</v>
      </c>
      <c r="CS4" s="70" t="s">
        <v>206</v>
      </c>
      <c r="CT4" s="70" t="s">
        <v>206</v>
      </c>
      <c r="CU4" s="70" t="s">
        <v>207</v>
      </c>
      <c r="CV4" s="70" t="s">
        <v>206</v>
      </c>
      <c r="CW4" s="70" t="s">
        <v>206</v>
      </c>
      <c r="CX4" s="70" t="s">
        <v>206</v>
      </c>
      <c r="CY4" s="70" t="s">
        <v>206</v>
      </c>
      <c r="CZ4" s="70" t="s">
        <v>206</v>
      </c>
      <c r="DA4" s="70" t="s">
        <v>206</v>
      </c>
      <c r="DB4" s="70" t="s">
        <v>207</v>
      </c>
      <c r="DC4" s="70" t="s">
        <v>206</v>
      </c>
      <c r="DD4" s="70" t="s">
        <v>206</v>
      </c>
      <c r="DE4" s="70" t="s">
        <v>206</v>
      </c>
      <c r="DF4" s="70" t="s">
        <v>207</v>
      </c>
      <c r="DG4" s="70" t="s">
        <v>206</v>
      </c>
      <c r="DH4" s="70" t="s">
        <v>208</v>
      </c>
      <c r="DI4" s="70" t="s">
        <v>206</v>
      </c>
      <c r="DJ4" s="70" t="s">
        <v>206</v>
      </c>
      <c r="DK4" s="70" t="s">
        <v>206</v>
      </c>
      <c r="DL4" s="70" t="s">
        <v>207</v>
      </c>
      <c r="DM4" s="70" t="s">
        <v>206</v>
      </c>
      <c r="DN4" s="70" t="s">
        <v>206</v>
      </c>
      <c r="DO4" s="70" t="s">
        <v>206</v>
      </c>
      <c r="DP4" s="70" t="s">
        <v>207</v>
      </c>
      <c r="DQ4" s="70" t="s">
        <v>207</v>
      </c>
      <c r="DR4" s="70" t="s">
        <v>206</v>
      </c>
      <c r="DS4" s="70" t="s">
        <v>206</v>
      </c>
      <c r="DT4" s="70" t="s">
        <v>206</v>
      </c>
      <c r="DU4" s="70" t="s">
        <v>206</v>
      </c>
      <c r="DV4" s="70" t="s">
        <v>206</v>
      </c>
      <c r="DW4" s="70" t="s">
        <v>206</v>
      </c>
      <c r="DX4" s="70" t="s">
        <v>206</v>
      </c>
      <c r="DY4" s="70" t="s">
        <v>206</v>
      </c>
      <c r="DZ4" s="70" t="s">
        <v>207</v>
      </c>
      <c r="EA4" s="70" t="s">
        <v>206</v>
      </c>
      <c r="EB4" s="70" t="s">
        <v>206</v>
      </c>
      <c r="EC4" s="70" t="s">
        <v>206</v>
      </c>
      <c r="ED4" s="70" t="s">
        <v>206</v>
      </c>
      <c r="EE4" s="70" t="s">
        <v>208</v>
      </c>
      <c r="EF4" s="70" t="s">
        <v>206</v>
      </c>
      <c r="EG4" s="70" t="s">
        <v>208</v>
      </c>
      <c r="EH4" s="82" t="s">
        <v>210</v>
      </c>
    </row>
    <row r="5" spans="1:138" x14ac:dyDescent="0.2">
      <c r="A5" s="77">
        <v>0</v>
      </c>
      <c r="B5" s="78">
        <v>40971</v>
      </c>
      <c r="C5" s="78">
        <v>40591</v>
      </c>
      <c r="D5" s="78">
        <v>36050</v>
      </c>
      <c r="E5" s="78">
        <v>39342</v>
      </c>
      <c r="F5" s="78">
        <v>38804</v>
      </c>
      <c r="G5" s="78">
        <v>36613</v>
      </c>
      <c r="H5" s="78">
        <v>40140</v>
      </c>
      <c r="I5" s="78">
        <v>46528</v>
      </c>
      <c r="J5" s="78">
        <v>45236</v>
      </c>
      <c r="K5" s="78">
        <v>43845</v>
      </c>
      <c r="L5" s="78">
        <v>42779</v>
      </c>
      <c r="M5" s="78">
        <v>36896</v>
      </c>
      <c r="N5" s="78">
        <v>37726</v>
      </c>
      <c r="O5" s="78">
        <v>38350</v>
      </c>
      <c r="P5" s="78">
        <v>36580</v>
      </c>
      <c r="Q5" s="78">
        <v>39224</v>
      </c>
      <c r="R5" s="78">
        <v>39990</v>
      </c>
      <c r="S5" s="78">
        <v>38858</v>
      </c>
      <c r="T5" s="78">
        <v>36900</v>
      </c>
      <c r="U5" s="78">
        <v>37602</v>
      </c>
      <c r="V5" s="78">
        <v>38276</v>
      </c>
      <c r="W5" s="78">
        <v>39635</v>
      </c>
      <c r="X5" s="78">
        <v>36997</v>
      </c>
      <c r="Y5" s="79">
        <v>37469</v>
      </c>
      <c r="Z5" s="78">
        <v>36050</v>
      </c>
      <c r="AA5" s="78">
        <v>36986</v>
      </c>
      <c r="AB5" s="78">
        <v>40054</v>
      </c>
      <c r="AC5" s="78">
        <v>39732</v>
      </c>
      <c r="AD5" s="78">
        <v>42847</v>
      </c>
      <c r="AE5" s="78">
        <v>42845</v>
      </c>
      <c r="AF5" s="78">
        <v>37835</v>
      </c>
      <c r="AG5" s="78">
        <v>38735</v>
      </c>
      <c r="AH5" s="78">
        <v>37740</v>
      </c>
      <c r="AI5" s="78">
        <v>37112</v>
      </c>
      <c r="AJ5" s="78">
        <v>43478</v>
      </c>
      <c r="AK5" s="78">
        <v>39007</v>
      </c>
      <c r="AL5" s="78">
        <v>39127</v>
      </c>
      <c r="AM5" s="78">
        <v>39467</v>
      </c>
      <c r="AN5" s="78">
        <v>39576</v>
      </c>
      <c r="AO5" s="78">
        <v>41640</v>
      </c>
      <c r="AP5" s="78">
        <v>39200</v>
      </c>
      <c r="AQ5" s="78">
        <v>36986</v>
      </c>
      <c r="AR5" s="78">
        <v>40242</v>
      </c>
      <c r="AS5" s="78">
        <v>37862</v>
      </c>
      <c r="AT5" s="78">
        <v>38534</v>
      </c>
      <c r="AU5" s="78">
        <v>37645</v>
      </c>
      <c r="AV5" s="78">
        <v>36740</v>
      </c>
      <c r="AW5" s="78">
        <v>38117</v>
      </c>
      <c r="AX5" s="78">
        <v>37452</v>
      </c>
      <c r="AY5" s="78">
        <v>37088</v>
      </c>
      <c r="AZ5" s="78">
        <v>37653</v>
      </c>
      <c r="BA5" s="78">
        <v>40762</v>
      </c>
      <c r="BB5" s="78">
        <v>37050</v>
      </c>
      <c r="BC5" s="78">
        <v>40536</v>
      </c>
      <c r="BD5" s="78">
        <v>38957</v>
      </c>
      <c r="BE5" s="78">
        <v>36050</v>
      </c>
      <c r="BF5" s="78">
        <v>38048</v>
      </c>
      <c r="BG5" s="78">
        <v>36884</v>
      </c>
      <c r="BH5" s="78">
        <v>36877</v>
      </c>
      <c r="BI5" s="78">
        <v>41291</v>
      </c>
      <c r="BJ5" s="78">
        <v>40185</v>
      </c>
      <c r="BK5" s="78">
        <v>39833</v>
      </c>
      <c r="BL5" s="78">
        <v>39101</v>
      </c>
      <c r="BM5" s="78">
        <v>40534</v>
      </c>
      <c r="BN5" s="78">
        <v>43845</v>
      </c>
      <c r="BO5" s="78">
        <v>39781</v>
      </c>
      <c r="BP5" s="78">
        <v>40938</v>
      </c>
      <c r="BQ5" s="78">
        <v>39234</v>
      </c>
      <c r="BR5" s="78">
        <v>36998</v>
      </c>
      <c r="BS5" s="78">
        <v>38233</v>
      </c>
      <c r="BT5" s="78">
        <v>38010</v>
      </c>
      <c r="BU5" s="78">
        <v>38900</v>
      </c>
      <c r="BV5" s="78">
        <v>38513</v>
      </c>
      <c r="BW5" s="78">
        <v>39448</v>
      </c>
      <c r="BX5" s="78">
        <v>37750</v>
      </c>
      <c r="BY5" s="78">
        <v>37865</v>
      </c>
      <c r="BZ5" s="78">
        <v>39739</v>
      </c>
      <c r="CA5" s="78">
        <v>43805</v>
      </c>
      <c r="CB5" s="78">
        <v>39380</v>
      </c>
      <c r="CC5" s="78">
        <v>42338</v>
      </c>
      <c r="CD5" s="78">
        <v>43523</v>
      </c>
      <c r="CE5" s="78">
        <v>44312</v>
      </c>
      <c r="CF5" s="78">
        <v>43105</v>
      </c>
      <c r="CG5" s="78">
        <v>37229</v>
      </c>
      <c r="CH5" s="78">
        <v>38410</v>
      </c>
      <c r="CI5" s="78">
        <v>39175</v>
      </c>
      <c r="CJ5" s="78">
        <v>38380</v>
      </c>
      <c r="CK5" s="78">
        <v>38510</v>
      </c>
      <c r="CL5" s="78">
        <v>40401</v>
      </c>
      <c r="CM5" s="78">
        <v>40465</v>
      </c>
      <c r="CN5" s="78">
        <v>41955</v>
      </c>
      <c r="CO5" s="78">
        <v>37690</v>
      </c>
      <c r="CP5" s="78">
        <v>39977</v>
      </c>
      <c r="CQ5" s="78">
        <v>40136</v>
      </c>
      <c r="CR5" s="78">
        <v>38714</v>
      </c>
      <c r="CS5" s="78">
        <v>38564</v>
      </c>
      <c r="CT5" s="78">
        <v>39225</v>
      </c>
      <c r="CU5" s="78">
        <v>38470</v>
      </c>
      <c r="CV5" s="78">
        <v>37584</v>
      </c>
      <c r="CW5" s="78">
        <v>36717</v>
      </c>
      <c r="CX5" s="78">
        <v>36049</v>
      </c>
      <c r="CY5" s="78">
        <v>42913</v>
      </c>
      <c r="CZ5" s="78">
        <v>40016</v>
      </c>
      <c r="DA5" s="78">
        <v>39139</v>
      </c>
      <c r="DB5" s="78">
        <v>41035</v>
      </c>
      <c r="DC5" s="78">
        <v>42627</v>
      </c>
      <c r="DD5" s="78">
        <v>39792</v>
      </c>
      <c r="DE5" s="78">
        <v>40905</v>
      </c>
      <c r="DF5" s="78">
        <v>43112</v>
      </c>
      <c r="DG5" s="78">
        <v>36963</v>
      </c>
      <c r="DH5" s="78">
        <v>36050</v>
      </c>
      <c r="DI5" s="78">
        <v>39736</v>
      </c>
      <c r="DJ5" s="78">
        <v>42640</v>
      </c>
      <c r="DK5" s="78">
        <v>49034</v>
      </c>
      <c r="DL5" s="78">
        <v>49328</v>
      </c>
      <c r="DM5" s="78">
        <v>37830</v>
      </c>
      <c r="DN5" s="78">
        <v>40432</v>
      </c>
      <c r="DO5" s="78">
        <v>40048</v>
      </c>
      <c r="DP5" s="78">
        <v>44793</v>
      </c>
      <c r="DQ5" s="78">
        <v>44549</v>
      </c>
      <c r="DR5" s="78">
        <v>40995</v>
      </c>
      <c r="DS5" s="78">
        <v>43935</v>
      </c>
      <c r="DT5" s="78">
        <v>36050</v>
      </c>
      <c r="DU5" s="78">
        <v>40161</v>
      </c>
      <c r="DV5" s="78">
        <v>37954</v>
      </c>
      <c r="DW5" s="78">
        <v>38514</v>
      </c>
      <c r="DX5" s="78">
        <v>39123</v>
      </c>
      <c r="DY5" s="78">
        <v>40665</v>
      </c>
      <c r="DZ5" s="78">
        <v>43973</v>
      </c>
      <c r="EA5" s="78">
        <v>36150</v>
      </c>
      <c r="EB5" s="78">
        <v>38858</v>
      </c>
      <c r="EC5" s="78">
        <v>39550</v>
      </c>
      <c r="ED5" s="78">
        <v>39705</v>
      </c>
      <c r="EE5" s="78">
        <v>42843</v>
      </c>
      <c r="EF5" s="78">
        <v>40616</v>
      </c>
      <c r="EG5" s="78">
        <v>40463</v>
      </c>
    </row>
    <row r="6" spans="1:138" x14ac:dyDescent="0.2">
      <c r="A6" s="77">
        <v>1</v>
      </c>
      <c r="B6" s="81">
        <v>42533</v>
      </c>
      <c r="C6" s="81">
        <v>41742</v>
      </c>
      <c r="D6" s="81">
        <v>40048</v>
      </c>
      <c r="E6" s="81">
        <v>40575</v>
      </c>
      <c r="F6" s="81">
        <v>41766</v>
      </c>
      <c r="G6" s="81">
        <v>37750</v>
      </c>
      <c r="H6" s="81">
        <v>41140</v>
      </c>
      <c r="I6" s="81">
        <v>47602</v>
      </c>
      <c r="J6" s="81">
        <v>47045</v>
      </c>
      <c r="K6" s="81">
        <v>44465</v>
      </c>
      <c r="L6" s="81">
        <v>44076</v>
      </c>
      <c r="M6" s="81">
        <v>38354</v>
      </c>
      <c r="N6" s="81">
        <v>39097</v>
      </c>
      <c r="O6" s="81">
        <v>39480</v>
      </c>
      <c r="P6" s="81">
        <v>38074</v>
      </c>
      <c r="Q6" s="81">
        <v>40437</v>
      </c>
      <c r="R6" s="81">
        <v>41330</v>
      </c>
      <c r="S6" s="81">
        <v>40015</v>
      </c>
      <c r="T6" s="81">
        <v>38206</v>
      </c>
      <c r="U6" s="81">
        <v>38831</v>
      </c>
      <c r="V6" s="81">
        <v>40106</v>
      </c>
      <c r="W6" s="81">
        <v>40307</v>
      </c>
      <c r="X6" s="81">
        <v>37996</v>
      </c>
      <c r="Y6" s="79">
        <v>38628</v>
      </c>
      <c r="Z6" s="81">
        <v>36640</v>
      </c>
      <c r="AA6" s="81">
        <v>38118</v>
      </c>
      <c r="AB6" s="81">
        <v>41254</v>
      </c>
      <c r="AC6" s="81">
        <v>41128</v>
      </c>
      <c r="AD6" s="81">
        <v>44425</v>
      </c>
      <c r="AE6" s="81">
        <v>43531</v>
      </c>
      <c r="AF6" s="81">
        <v>38360</v>
      </c>
      <c r="AG6" s="81">
        <v>39326</v>
      </c>
      <c r="AH6" s="81">
        <v>39055</v>
      </c>
      <c r="AI6" s="81">
        <v>38313</v>
      </c>
      <c r="AJ6" s="81">
        <v>43478</v>
      </c>
      <c r="AK6" s="81">
        <v>39651</v>
      </c>
      <c r="AL6" s="81">
        <v>40355</v>
      </c>
      <c r="AM6" s="81">
        <v>40988</v>
      </c>
      <c r="AN6" s="81">
        <v>40796</v>
      </c>
      <c r="AO6" s="81">
        <v>42140</v>
      </c>
      <c r="AP6" s="81">
        <v>40363</v>
      </c>
      <c r="AQ6" s="81">
        <v>38137</v>
      </c>
      <c r="AR6" s="81">
        <v>41668</v>
      </c>
      <c r="AS6" s="81">
        <v>38975</v>
      </c>
      <c r="AT6" s="81">
        <v>39918</v>
      </c>
      <c r="AU6" s="81">
        <v>38865</v>
      </c>
      <c r="AV6" s="81">
        <v>37901</v>
      </c>
      <c r="AW6" s="81">
        <v>38846</v>
      </c>
      <c r="AX6" s="81">
        <v>38652</v>
      </c>
      <c r="AY6" s="81">
        <v>38305</v>
      </c>
      <c r="AZ6" s="81">
        <v>38911</v>
      </c>
      <c r="BA6" s="81">
        <v>41255</v>
      </c>
      <c r="BB6" s="81">
        <v>38472</v>
      </c>
      <c r="BC6" s="81">
        <v>42101</v>
      </c>
      <c r="BD6" s="81">
        <v>39947</v>
      </c>
      <c r="BE6" s="81">
        <v>36640</v>
      </c>
      <c r="BF6" s="81">
        <v>39164</v>
      </c>
      <c r="BG6" s="81">
        <v>37949</v>
      </c>
      <c r="BH6" s="81">
        <v>38095</v>
      </c>
      <c r="BI6" s="81">
        <v>42674</v>
      </c>
      <c r="BJ6" s="81">
        <v>41350</v>
      </c>
      <c r="BK6" s="81">
        <v>41142</v>
      </c>
      <c r="BL6" s="81">
        <v>40515</v>
      </c>
      <c r="BM6" s="81">
        <v>42009</v>
      </c>
      <c r="BN6" s="81">
        <v>45420</v>
      </c>
      <c r="BO6" s="81">
        <v>41050</v>
      </c>
      <c r="BP6" s="81">
        <v>42264</v>
      </c>
      <c r="BQ6" s="81">
        <v>40946</v>
      </c>
      <c r="BR6" s="81">
        <v>38058</v>
      </c>
      <c r="BS6" s="81">
        <v>39377</v>
      </c>
      <c r="BT6" s="81">
        <v>39261</v>
      </c>
      <c r="BU6" s="81">
        <v>40220</v>
      </c>
      <c r="BV6" s="81">
        <v>39659</v>
      </c>
      <c r="BW6" s="81">
        <v>40607</v>
      </c>
      <c r="BX6" s="81">
        <v>38856</v>
      </c>
      <c r="BY6" s="81">
        <v>39000</v>
      </c>
      <c r="BZ6" s="81">
        <v>41119</v>
      </c>
      <c r="CA6" s="81">
        <v>45245</v>
      </c>
      <c r="CB6" s="81">
        <v>39380</v>
      </c>
      <c r="CC6" s="81">
        <v>43748</v>
      </c>
      <c r="CD6" s="81">
        <v>44833</v>
      </c>
      <c r="CE6" s="81">
        <v>46072</v>
      </c>
      <c r="CF6" s="81">
        <v>44436</v>
      </c>
      <c r="CG6" s="81">
        <v>38461</v>
      </c>
      <c r="CH6" s="81">
        <v>39637</v>
      </c>
      <c r="CI6" s="81">
        <v>40102</v>
      </c>
      <c r="CJ6" s="81">
        <v>39830</v>
      </c>
      <c r="CK6" s="81">
        <v>39845</v>
      </c>
      <c r="CL6" s="81">
        <v>40672</v>
      </c>
      <c r="CM6" s="81">
        <v>42161</v>
      </c>
      <c r="CN6" s="81">
        <v>43350</v>
      </c>
      <c r="CO6" s="81">
        <v>38896</v>
      </c>
      <c r="CP6" s="81">
        <v>41781</v>
      </c>
      <c r="CQ6" s="81">
        <v>40939</v>
      </c>
      <c r="CR6" s="81">
        <v>39837</v>
      </c>
      <c r="CS6" s="81">
        <v>39714</v>
      </c>
      <c r="CT6" s="81">
        <v>40695</v>
      </c>
      <c r="CU6" s="81">
        <v>40050</v>
      </c>
      <c r="CV6" s="81">
        <v>38778</v>
      </c>
      <c r="CW6" s="81">
        <v>37848</v>
      </c>
      <c r="CX6" s="81">
        <v>36638</v>
      </c>
      <c r="CY6" s="81">
        <v>44297</v>
      </c>
      <c r="CZ6" s="81">
        <v>42987</v>
      </c>
      <c r="DA6" s="81">
        <v>40344</v>
      </c>
      <c r="DB6" s="81">
        <v>42340</v>
      </c>
      <c r="DC6" s="81">
        <v>43284</v>
      </c>
      <c r="DD6" s="81">
        <v>40152</v>
      </c>
      <c r="DE6" s="81">
        <v>41514</v>
      </c>
      <c r="DF6" s="81">
        <v>44447</v>
      </c>
      <c r="DG6" s="81">
        <v>38453</v>
      </c>
      <c r="DH6" s="81">
        <v>37595</v>
      </c>
      <c r="DI6" s="81">
        <v>41093</v>
      </c>
      <c r="DJ6" s="81">
        <v>43705</v>
      </c>
      <c r="DK6" s="81">
        <v>50266</v>
      </c>
      <c r="DL6" s="81">
        <v>50568</v>
      </c>
      <c r="DM6" s="81">
        <v>38988</v>
      </c>
      <c r="DN6" s="81">
        <v>41118</v>
      </c>
      <c r="DO6" s="81">
        <v>40532</v>
      </c>
      <c r="DP6" s="81">
        <v>45987</v>
      </c>
      <c r="DQ6" s="81">
        <v>46397</v>
      </c>
      <c r="DR6" s="81">
        <v>42040</v>
      </c>
      <c r="DS6" s="81">
        <v>45660</v>
      </c>
      <c r="DT6" s="81">
        <v>36640</v>
      </c>
      <c r="DU6" s="81">
        <v>41634</v>
      </c>
      <c r="DV6" s="81">
        <v>39274</v>
      </c>
      <c r="DW6" s="81">
        <v>39633</v>
      </c>
      <c r="DX6" s="81">
        <v>40368</v>
      </c>
      <c r="DY6" s="81">
        <v>42322</v>
      </c>
      <c r="DZ6" s="81">
        <v>44941</v>
      </c>
      <c r="EA6" s="81">
        <v>37367</v>
      </c>
      <c r="EB6" s="81">
        <v>40300</v>
      </c>
      <c r="EC6" s="81">
        <v>40140</v>
      </c>
      <c r="ED6" s="81">
        <v>40175</v>
      </c>
      <c r="EE6" s="81">
        <v>44533</v>
      </c>
      <c r="EF6" s="81">
        <v>41431</v>
      </c>
      <c r="EG6" s="81">
        <v>41916</v>
      </c>
    </row>
    <row r="7" spans="1:138" x14ac:dyDescent="0.2">
      <c r="A7" s="77">
        <v>2</v>
      </c>
      <c r="B7" s="81">
        <v>42645</v>
      </c>
      <c r="C7" s="81">
        <v>41857</v>
      </c>
      <c r="D7" s="81">
        <v>42232</v>
      </c>
      <c r="E7" s="81">
        <v>40809</v>
      </c>
      <c r="F7" s="81">
        <v>41803</v>
      </c>
      <c r="G7" s="81">
        <v>37791</v>
      </c>
      <c r="H7" s="81">
        <v>42145</v>
      </c>
      <c r="I7" s="81">
        <v>48676</v>
      </c>
      <c r="J7" s="81">
        <v>48131</v>
      </c>
      <c r="K7" s="81">
        <v>44750</v>
      </c>
      <c r="L7" s="81">
        <v>44076</v>
      </c>
      <c r="M7" s="81">
        <v>38370</v>
      </c>
      <c r="N7" s="81">
        <v>39336</v>
      </c>
      <c r="O7" s="81">
        <v>39510</v>
      </c>
      <c r="P7" s="81">
        <v>38164</v>
      </c>
      <c r="Q7" s="81">
        <v>40537</v>
      </c>
      <c r="R7" s="81">
        <v>41490</v>
      </c>
      <c r="S7" s="81">
        <v>40089</v>
      </c>
      <c r="T7" s="81">
        <v>38277</v>
      </c>
      <c r="U7" s="81">
        <v>38923</v>
      </c>
      <c r="V7" s="81">
        <v>40849</v>
      </c>
      <c r="W7" s="81">
        <v>40979</v>
      </c>
      <c r="X7" s="81">
        <v>38235</v>
      </c>
      <c r="Y7" s="79">
        <v>38729</v>
      </c>
      <c r="Z7" s="81">
        <v>36640</v>
      </c>
      <c r="AA7" s="81">
        <v>38168</v>
      </c>
      <c r="AB7" s="81">
        <v>41394</v>
      </c>
      <c r="AC7" s="81">
        <v>41366</v>
      </c>
      <c r="AD7" s="81">
        <v>44786</v>
      </c>
      <c r="AE7" s="81">
        <v>44216</v>
      </c>
      <c r="AF7" s="81">
        <v>38860</v>
      </c>
      <c r="AG7" s="81">
        <v>39326</v>
      </c>
      <c r="AH7" s="81">
        <v>39732</v>
      </c>
      <c r="AI7" s="81">
        <v>38401</v>
      </c>
      <c r="AJ7" s="81">
        <v>44317</v>
      </c>
      <c r="AK7" s="81">
        <v>39756</v>
      </c>
      <c r="AL7" s="81">
        <v>40421</v>
      </c>
      <c r="AM7" s="81">
        <v>41375</v>
      </c>
      <c r="AN7" s="81">
        <v>41266</v>
      </c>
      <c r="AO7" s="81">
        <v>42533</v>
      </c>
      <c r="AP7" s="81">
        <v>40440</v>
      </c>
      <c r="AQ7" s="81">
        <v>38228</v>
      </c>
      <c r="AR7" s="81">
        <v>41809</v>
      </c>
      <c r="AS7" s="81">
        <v>39065</v>
      </c>
      <c r="AT7" s="81">
        <v>39918</v>
      </c>
      <c r="AU7" s="81">
        <v>38981</v>
      </c>
      <c r="AV7" s="81">
        <v>37901</v>
      </c>
      <c r="AW7" s="81">
        <v>39497</v>
      </c>
      <c r="AX7" s="81">
        <v>38860</v>
      </c>
      <c r="AY7" s="81">
        <v>38446</v>
      </c>
      <c r="AZ7" s="81">
        <v>39117</v>
      </c>
      <c r="BA7" s="81">
        <v>42307</v>
      </c>
      <c r="BB7" s="81">
        <v>38492</v>
      </c>
      <c r="BC7" s="81">
        <v>42463</v>
      </c>
      <c r="BD7" s="81">
        <v>40937</v>
      </c>
      <c r="BE7" s="81">
        <v>36640</v>
      </c>
      <c r="BF7" s="81">
        <v>39174</v>
      </c>
      <c r="BG7" s="81">
        <v>38297</v>
      </c>
      <c r="BH7" s="81">
        <v>38253</v>
      </c>
      <c r="BI7" s="81">
        <v>42863</v>
      </c>
      <c r="BJ7" s="81">
        <v>41405</v>
      </c>
      <c r="BK7" s="81">
        <v>41379</v>
      </c>
      <c r="BL7" s="81">
        <v>40515</v>
      </c>
      <c r="BM7" s="81">
        <v>42248</v>
      </c>
      <c r="BN7" s="81">
        <v>45685</v>
      </c>
      <c r="BO7" s="81">
        <v>41081</v>
      </c>
      <c r="BP7" s="81">
        <v>42312</v>
      </c>
      <c r="BQ7" s="81">
        <v>41203</v>
      </c>
      <c r="BR7" s="81">
        <v>38058</v>
      </c>
      <c r="BS7" s="81">
        <v>39439</v>
      </c>
      <c r="BT7" s="81">
        <v>39310</v>
      </c>
      <c r="BU7" s="81">
        <v>40430</v>
      </c>
      <c r="BV7" s="81">
        <v>39723</v>
      </c>
      <c r="BW7" s="81">
        <v>40712</v>
      </c>
      <c r="BX7" s="81">
        <v>38867</v>
      </c>
      <c r="BY7" s="81">
        <v>39075</v>
      </c>
      <c r="BZ7" s="81">
        <v>41308</v>
      </c>
      <c r="CA7" s="81">
        <v>45435</v>
      </c>
      <c r="CB7" s="81">
        <v>39962</v>
      </c>
      <c r="CC7" s="81">
        <v>43881</v>
      </c>
      <c r="CD7" s="81">
        <v>44961</v>
      </c>
      <c r="CE7" s="81">
        <v>46608</v>
      </c>
      <c r="CF7" s="81">
        <v>44619</v>
      </c>
      <c r="CG7" s="81">
        <v>38623</v>
      </c>
      <c r="CH7" s="81">
        <v>39739</v>
      </c>
      <c r="CI7" s="81">
        <v>40536</v>
      </c>
      <c r="CJ7" s="81">
        <v>40095</v>
      </c>
      <c r="CK7" s="81">
        <v>40140</v>
      </c>
      <c r="CL7" s="81">
        <v>41315</v>
      </c>
      <c r="CM7" s="81">
        <v>42658</v>
      </c>
      <c r="CN7" s="81">
        <v>43415</v>
      </c>
      <c r="CO7" s="81">
        <v>38942</v>
      </c>
      <c r="CP7" s="81">
        <v>42066</v>
      </c>
      <c r="CQ7" s="81">
        <v>41758</v>
      </c>
      <c r="CR7" s="81">
        <v>39946</v>
      </c>
      <c r="CS7" s="81">
        <v>39804</v>
      </c>
      <c r="CT7" s="81">
        <v>41155</v>
      </c>
      <c r="CU7" s="81">
        <v>40495</v>
      </c>
      <c r="CV7" s="81">
        <v>38847</v>
      </c>
      <c r="CW7" s="81">
        <v>37868</v>
      </c>
      <c r="CX7" s="81">
        <v>36638</v>
      </c>
      <c r="CY7" s="81">
        <v>44423</v>
      </c>
      <c r="CZ7" s="81">
        <v>43216</v>
      </c>
      <c r="DA7" s="81">
        <v>40434</v>
      </c>
      <c r="DB7" s="81">
        <v>42435</v>
      </c>
      <c r="DC7" s="81">
        <v>43349</v>
      </c>
      <c r="DD7" s="81">
        <v>40476</v>
      </c>
      <c r="DE7" s="81">
        <v>42467</v>
      </c>
      <c r="DF7" s="81">
        <v>45921</v>
      </c>
      <c r="DG7" s="81">
        <v>38511</v>
      </c>
      <c r="DH7" s="81">
        <v>37645</v>
      </c>
      <c r="DI7" s="81">
        <v>41192</v>
      </c>
      <c r="DJ7" s="81">
        <v>43850</v>
      </c>
      <c r="DK7" s="81">
        <v>51438</v>
      </c>
      <c r="DL7" s="81">
        <v>51748</v>
      </c>
      <c r="DM7" s="81">
        <v>39065</v>
      </c>
      <c r="DN7" s="81">
        <v>41448</v>
      </c>
      <c r="DO7" s="81">
        <v>41013</v>
      </c>
      <c r="DP7" s="81">
        <v>46826</v>
      </c>
      <c r="DQ7" s="81">
        <v>47951</v>
      </c>
      <c r="DR7" s="81">
        <v>42560</v>
      </c>
      <c r="DS7" s="81">
        <v>45970</v>
      </c>
      <c r="DT7" s="81">
        <v>36640</v>
      </c>
      <c r="DU7" s="81">
        <v>41666</v>
      </c>
      <c r="DV7" s="81">
        <v>39533</v>
      </c>
      <c r="DW7" s="81">
        <v>39633</v>
      </c>
      <c r="DX7" s="81">
        <v>40555</v>
      </c>
      <c r="DY7" s="81">
        <v>42614</v>
      </c>
      <c r="DZ7" s="81">
        <v>45931</v>
      </c>
      <c r="EA7" s="81">
        <v>37437</v>
      </c>
      <c r="EB7" s="81">
        <v>40454</v>
      </c>
      <c r="EC7" s="81">
        <v>40140</v>
      </c>
      <c r="ED7" s="81">
        <v>40750</v>
      </c>
      <c r="EE7" s="81">
        <v>45869</v>
      </c>
      <c r="EF7" s="81">
        <v>42240</v>
      </c>
      <c r="EG7" s="81">
        <v>42275</v>
      </c>
    </row>
    <row r="8" spans="1:138" x14ac:dyDescent="0.2">
      <c r="A8" s="77">
        <v>3</v>
      </c>
      <c r="B8" s="81">
        <v>43706</v>
      </c>
      <c r="C8" s="81">
        <v>41904</v>
      </c>
      <c r="D8" s="81">
        <v>44417</v>
      </c>
      <c r="E8" s="81">
        <v>41399</v>
      </c>
      <c r="F8" s="81">
        <v>41906</v>
      </c>
      <c r="G8" s="81">
        <v>37903</v>
      </c>
      <c r="H8" s="81">
        <v>43145</v>
      </c>
      <c r="I8" s="81">
        <v>49751</v>
      </c>
      <c r="J8" s="81">
        <v>49217</v>
      </c>
      <c r="K8" s="81">
        <v>45010</v>
      </c>
      <c r="L8" s="81">
        <v>44076</v>
      </c>
      <c r="M8" s="81">
        <v>38457</v>
      </c>
      <c r="N8" s="81">
        <v>39637</v>
      </c>
      <c r="O8" s="81">
        <v>39570</v>
      </c>
      <c r="P8" s="81">
        <v>38300</v>
      </c>
      <c r="Q8" s="81">
        <v>40702</v>
      </c>
      <c r="R8" s="81">
        <v>41645</v>
      </c>
      <c r="S8" s="81">
        <v>40226</v>
      </c>
      <c r="T8" s="81">
        <v>38357</v>
      </c>
      <c r="U8" s="81">
        <v>39024</v>
      </c>
      <c r="V8" s="81">
        <v>41605</v>
      </c>
      <c r="W8" s="81">
        <v>41650</v>
      </c>
      <c r="X8" s="81">
        <v>38484</v>
      </c>
      <c r="Y8" s="79">
        <v>38894</v>
      </c>
      <c r="Z8" s="81">
        <v>37215</v>
      </c>
      <c r="AA8" s="81">
        <v>38392</v>
      </c>
      <c r="AB8" s="81">
        <v>41599</v>
      </c>
      <c r="AC8" s="81">
        <v>41613</v>
      </c>
      <c r="AD8" s="81">
        <v>45193</v>
      </c>
      <c r="AE8" s="81">
        <v>44902</v>
      </c>
      <c r="AF8" s="81">
        <v>39480</v>
      </c>
      <c r="AG8" s="81">
        <v>39859</v>
      </c>
      <c r="AH8" s="81">
        <v>40430</v>
      </c>
      <c r="AI8" s="81">
        <v>38554</v>
      </c>
      <c r="AJ8" s="81">
        <v>44979</v>
      </c>
      <c r="AK8" s="81">
        <v>39876</v>
      </c>
      <c r="AL8" s="81">
        <v>40675</v>
      </c>
      <c r="AM8" s="81">
        <v>41789</v>
      </c>
      <c r="AN8" s="81">
        <v>41664</v>
      </c>
      <c r="AO8" s="81">
        <v>43287</v>
      </c>
      <c r="AP8" s="81">
        <v>40559</v>
      </c>
      <c r="AQ8" s="81">
        <v>38384</v>
      </c>
      <c r="AR8" s="81">
        <v>41965</v>
      </c>
      <c r="AS8" s="81">
        <v>39195</v>
      </c>
      <c r="AT8" s="81">
        <v>39919</v>
      </c>
      <c r="AU8" s="81">
        <v>39126</v>
      </c>
      <c r="AV8" s="81">
        <v>37930</v>
      </c>
      <c r="AW8" s="81">
        <v>39680</v>
      </c>
      <c r="AX8" s="81">
        <v>39125</v>
      </c>
      <c r="AY8" s="81">
        <v>38653</v>
      </c>
      <c r="AZ8" s="81">
        <v>39300</v>
      </c>
      <c r="BA8" s="81">
        <v>43091</v>
      </c>
      <c r="BB8" s="81">
        <v>38582</v>
      </c>
      <c r="BC8" s="81">
        <v>42808</v>
      </c>
      <c r="BD8" s="81">
        <v>41928</v>
      </c>
      <c r="BE8" s="81">
        <v>37215</v>
      </c>
      <c r="BF8" s="81">
        <v>39405</v>
      </c>
      <c r="BG8" s="81">
        <v>38630</v>
      </c>
      <c r="BH8" s="81">
        <v>38485</v>
      </c>
      <c r="BI8" s="81">
        <v>43065</v>
      </c>
      <c r="BJ8" s="81">
        <v>41725</v>
      </c>
      <c r="BK8" s="81">
        <v>41687</v>
      </c>
      <c r="BL8" s="81">
        <v>40515</v>
      </c>
      <c r="BM8" s="81">
        <v>42494</v>
      </c>
      <c r="BN8" s="81">
        <v>45940</v>
      </c>
      <c r="BO8" s="81">
        <v>41146</v>
      </c>
      <c r="BP8" s="81">
        <v>42519</v>
      </c>
      <c r="BQ8" s="81">
        <v>41455</v>
      </c>
      <c r="BR8" s="81">
        <v>38123</v>
      </c>
      <c r="BS8" s="81">
        <v>39587</v>
      </c>
      <c r="BT8" s="81">
        <v>39350</v>
      </c>
      <c r="BU8" s="81">
        <v>41255</v>
      </c>
      <c r="BV8" s="81">
        <v>39853</v>
      </c>
      <c r="BW8" s="81">
        <v>40905</v>
      </c>
      <c r="BX8" s="81">
        <v>38944</v>
      </c>
      <c r="BY8" s="81">
        <v>39215</v>
      </c>
      <c r="BZ8" s="81">
        <v>41567</v>
      </c>
      <c r="CA8" s="81">
        <v>45645</v>
      </c>
      <c r="CB8" s="81">
        <v>40545</v>
      </c>
      <c r="CC8" s="81">
        <v>44056</v>
      </c>
      <c r="CD8" s="81">
        <v>45103</v>
      </c>
      <c r="CE8" s="81">
        <v>47056</v>
      </c>
      <c r="CF8" s="81">
        <v>44791</v>
      </c>
      <c r="CG8" s="81">
        <v>38861</v>
      </c>
      <c r="CH8" s="81">
        <v>40009</v>
      </c>
      <c r="CI8" s="81">
        <v>40869</v>
      </c>
      <c r="CJ8" s="81">
        <v>40370</v>
      </c>
      <c r="CK8" s="81">
        <v>40475</v>
      </c>
      <c r="CL8" s="81">
        <v>41575</v>
      </c>
      <c r="CM8" s="81">
        <v>43170</v>
      </c>
      <c r="CN8" s="81">
        <v>43610</v>
      </c>
      <c r="CO8" s="81">
        <v>39097</v>
      </c>
      <c r="CP8" s="81">
        <v>42362</v>
      </c>
      <c r="CQ8" s="81">
        <v>42593</v>
      </c>
      <c r="CR8" s="81">
        <v>40210</v>
      </c>
      <c r="CS8" s="81">
        <v>39959</v>
      </c>
      <c r="CT8" s="81">
        <v>41415</v>
      </c>
      <c r="CU8" s="81">
        <v>40940</v>
      </c>
      <c r="CV8" s="81">
        <v>38981</v>
      </c>
      <c r="CW8" s="81">
        <v>37953</v>
      </c>
      <c r="CX8" s="81">
        <v>37392</v>
      </c>
      <c r="CY8" s="81">
        <v>44733</v>
      </c>
      <c r="CZ8" s="81">
        <v>43523</v>
      </c>
      <c r="DA8" s="81">
        <v>40883</v>
      </c>
      <c r="DB8" s="81">
        <v>42540</v>
      </c>
      <c r="DC8" s="81">
        <v>43992</v>
      </c>
      <c r="DD8" s="81">
        <v>41604</v>
      </c>
      <c r="DE8" s="81">
        <v>43273</v>
      </c>
      <c r="DF8" s="81">
        <v>47108</v>
      </c>
      <c r="DG8" s="81">
        <v>38635</v>
      </c>
      <c r="DH8" s="81">
        <v>37760</v>
      </c>
      <c r="DI8" s="81">
        <v>41360</v>
      </c>
      <c r="DJ8" s="81">
        <v>43945</v>
      </c>
      <c r="DK8" s="81">
        <v>52584</v>
      </c>
      <c r="DL8" s="81">
        <v>52903</v>
      </c>
      <c r="DM8" s="81">
        <v>39217</v>
      </c>
      <c r="DN8" s="81">
        <v>41799</v>
      </c>
      <c r="DO8" s="81">
        <v>41505</v>
      </c>
      <c r="DP8" s="81">
        <v>47176</v>
      </c>
      <c r="DQ8" s="81">
        <v>49572</v>
      </c>
      <c r="DR8" s="81">
        <v>42985</v>
      </c>
      <c r="DS8" s="81">
        <v>46235</v>
      </c>
      <c r="DT8" s="81">
        <v>37215</v>
      </c>
      <c r="DU8" s="81">
        <v>41739</v>
      </c>
      <c r="DV8" s="81">
        <v>39858</v>
      </c>
      <c r="DW8" s="81">
        <v>39698</v>
      </c>
      <c r="DX8" s="81">
        <v>40805</v>
      </c>
      <c r="DY8" s="81">
        <v>42919</v>
      </c>
      <c r="DZ8" s="81">
        <v>46942</v>
      </c>
      <c r="EA8" s="81">
        <v>37572</v>
      </c>
      <c r="EB8" s="81">
        <v>40663</v>
      </c>
      <c r="EC8" s="81">
        <v>40715</v>
      </c>
      <c r="ED8" s="81">
        <v>41575</v>
      </c>
      <c r="EE8" s="81">
        <v>46548</v>
      </c>
      <c r="EF8" s="81">
        <v>43055</v>
      </c>
      <c r="EG8" s="81">
        <v>42363</v>
      </c>
    </row>
    <row r="9" spans="1:138" x14ac:dyDescent="0.2">
      <c r="A9" s="77">
        <v>4</v>
      </c>
      <c r="B9" s="81">
        <v>44143</v>
      </c>
      <c r="C9" s="81">
        <v>42633</v>
      </c>
      <c r="D9" s="81">
        <v>47329</v>
      </c>
      <c r="E9" s="81">
        <v>42147</v>
      </c>
      <c r="F9" s="81">
        <v>42272</v>
      </c>
      <c r="G9" s="81">
        <v>38281</v>
      </c>
      <c r="H9" s="81">
        <v>44145</v>
      </c>
      <c r="I9" s="81">
        <v>50821</v>
      </c>
      <c r="J9" s="81">
        <v>50302</v>
      </c>
      <c r="K9" s="81">
        <v>45550</v>
      </c>
      <c r="L9" s="81">
        <v>44720</v>
      </c>
      <c r="M9" s="81">
        <v>38819</v>
      </c>
      <c r="N9" s="81">
        <v>40334</v>
      </c>
      <c r="O9" s="81">
        <v>39875</v>
      </c>
      <c r="P9" s="81">
        <v>38696</v>
      </c>
      <c r="Q9" s="81">
        <v>41139</v>
      </c>
      <c r="R9" s="81">
        <v>42100</v>
      </c>
      <c r="S9" s="81">
        <v>40625</v>
      </c>
      <c r="T9" s="81">
        <v>38730</v>
      </c>
      <c r="U9" s="81">
        <v>39400</v>
      </c>
      <c r="V9" s="81">
        <v>42561</v>
      </c>
      <c r="W9" s="81">
        <v>42322</v>
      </c>
      <c r="X9" s="81">
        <v>39009</v>
      </c>
      <c r="Y9" s="79">
        <v>39320</v>
      </c>
      <c r="Z9" s="81">
        <v>37955</v>
      </c>
      <c r="AA9" s="81">
        <v>39143</v>
      </c>
      <c r="AB9" s="81">
        <v>42063</v>
      </c>
      <c r="AC9" s="81">
        <v>42135</v>
      </c>
      <c r="AD9" s="81">
        <v>45902</v>
      </c>
      <c r="AE9" s="81">
        <v>45587</v>
      </c>
      <c r="AF9" s="81">
        <v>40110</v>
      </c>
      <c r="AG9" s="81">
        <v>40641</v>
      </c>
      <c r="AH9" s="81">
        <v>41435</v>
      </c>
      <c r="AI9" s="81">
        <v>38987</v>
      </c>
      <c r="AJ9" s="81">
        <v>46302</v>
      </c>
      <c r="AK9" s="81">
        <v>40210</v>
      </c>
      <c r="AL9" s="81">
        <v>41094</v>
      </c>
      <c r="AM9" s="81">
        <v>42476</v>
      </c>
      <c r="AN9" s="81">
        <v>42362</v>
      </c>
      <c r="AO9" s="81">
        <v>44320</v>
      </c>
      <c r="AP9" s="81">
        <v>40941</v>
      </c>
      <c r="AQ9" s="81">
        <v>38800</v>
      </c>
      <c r="AR9" s="81">
        <v>42432</v>
      </c>
      <c r="AS9" s="81">
        <v>39868</v>
      </c>
      <c r="AT9" s="81">
        <v>40279</v>
      </c>
      <c r="AU9" s="81">
        <v>39538</v>
      </c>
      <c r="AV9" s="81">
        <v>38685</v>
      </c>
      <c r="AW9" s="81">
        <v>40022</v>
      </c>
      <c r="AX9" s="81">
        <v>39667</v>
      </c>
      <c r="AY9" s="81">
        <v>39127</v>
      </c>
      <c r="AZ9" s="81">
        <v>39803</v>
      </c>
      <c r="BA9" s="81">
        <v>43777</v>
      </c>
      <c r="BB9" s="81">
        <v>39627</v>
      </c>
      <c r="BC9" s="81">
        <v>43465</v>
      </c>
      <c r="BD9" s="81">
        <v>42918</v>
      </c>
      <c r="BE9" s="81">
        <v>37955</v>
      </c>
      <c r="BF9" s="81">
        <v>39948</v>
      </c>
      <c r="BG9" s="81">
        <v>39244</v>
      </c>
      <c r="BH9" s="81">
        <v>38960</v>
      </c>
      <c r="BI9" s="81">
        <v>43612</v>
      </c>
      <c r="BJ9" s="81">
        <v>42245</v>
      </c>
      <c r="BK9" s="81">
        <v>42262</v>
      </c>
      <c r="BL9" s="81">
        <v>40852</v>
      </c>
      <c r="BM9" s="81">
        <v>43054</v>
      </c>
      <c r="BN9" s="81">
        <v>46520</v>
      </c>
      <c r="BO9" s="81">
        <v>41511</v>
      </c>
      <c r="BP9" s="81">
        <v>43002</v>
      </c>
      <c r="BQ9" s="81">
        <v>42013</v>
      </c>
      <c r="BR9" s="81">
        <v>38448</v>
      </c>
      <c r="BS9" s="81">
        <v>40002</v>
      </c>
      <c r="BT9" s="81">
        <v>39683</v>
      </c>
      <c r="BU9" s="81">
        <v>41735</v>
      </c>
      <c r="BV9" s="81">
        <v>40235</v>
      </c>
      <c r="BW9" s="81">
        <v>41339</v>
      </c>
      <c r="BX9" s="81">
        <v>39632</v>
      </c>
      <c r="BY9" s="81">
        <v>39615</v>
      </c>
      <c r="BZ9" s="81">
        <v>42118</v>
      </c>
      <c r="CA9" s="81">
        <v>46150</v>
      </c>
      <c r="CB9" s="81">
        <v>41127</v>
      </c>
      <c r="CC9" s="81">
        <v>44467</v>
      </c>
      <c r="CD9" s="81">
        <v>45779</v>
      </c>
      <c r="CE9" s="81">
        <v>47811</v>
      </c>
      <c r="CF9" s="81">
        <v>45426</v>
      </c>
      <c r="CG9" s="81">
        <v>39366</v>
      </c>
      <c r="CH9" s="81">
        <v>40487</v>
      </c>
      <c r="CI9" s="81">
        <v>41793</v>
      </c>
      <c r="CJ9" s="81">
        <v>40935</v>
      </c>
      <c r="CK9" s="81">
        <v>41080</v>
      </c>
      <c r="CL9" s="81">
        <v>42120</v>
      </c>
      <c r="CM9" s="81">
        <v>43963</v>
      </c>
      <c r="CN9" s="81">
        <v>44075</v>
      </c>
      <c r="CO9" s="81">
        <v>39406</v>
      </c>
      <c r="CP9" s="81">
        <v>42513</v>
      </c>
      <c r="CQ9" s="81">
        <v>43445</v>
      </c>
      <c r="CR9" s="81">
        <v>40602</v>
      </c>
      <c r="CS9" s="81">
        <v>40374</v>
      </c>
      <c r="CT9" s="81">
        <v>41945</v>
      </c>
      <c r="CU9" s="81">
        <v>41645</v>
      </c>
      <c r="CV9" s="81">
        <v>39391</v>
      </c>
      <c r="CW9" s="81">
        <v>38306</v>
      </c>
      <c r="CX9" s="81">
        <v>37953</v>
      </c>
      <c r="CY9" s="81">
        <v>45237</v>
      </c>
      <c r="CZ9" s="81">
        <v>44099</v>
      </c>
      <c r="DA9" s="81">
        <v>41249</v>
      </c>
      <c r="DB9" s="81">
        <v>42925</v>
      </c>
      <c r="DC9" s="81">
        <v>44801</v>
      </c>
      <c r="DD9" s="81">
        <v>41952</v>
      </c>
      <c r="DE9" s="81">
        <v>44598</v>
      </c>
      <c r="DF9" s="81">
        <v>48275</v>
      </c>
      <c r="DG9" s="81">
        <v>39066</v>
      </c>
      <c r="DH9" s="81">
        <v>38635</v>
      </c>
      <c r="DI9" s="81">
        <v>41829</v>
      </c>
      <c r="DJ9" s="81">
        <v>44230</v>
      </c>
      <c r="DK9" s="81">
        <v>53843</v>
      </c>
      <c r="DL9" s="81">
        <v>54168</v>
      </c>
      <c r="DM9" s="81">
        <v>39641</v>
      </c>
      <c r="DN9" s="81">
        <v>42159</v>
      </c>
      <c r="DO9" s="81">
        <v>42008</v>
      </c>
      <c r="DP9" s="81">
        <v>47816</v>
      </c>
      <c r="DQ9" s="81">
        <v>51222</v>
      </c>
      <c r="DR9" s="81">
        <v>43490</v>
      </c>
      <c r="DS9" s="81">
        <v>46895</v>
      </c>
      <c r="DT9" s="81">
        <v>37955</v>
      </c>
      <c r="DU9" s="81">
        <v>42094</v>
      </c>
      <c r="DV9" s="81">
        <v>40459</v>
      </c>
      <c r="DW9" s="81">
        <v>40037</v>
      </c>
      <c r="DX9" s="81">
        <v>41316</v>
      </c>
      <c r="DY9" s="81">
        <v>43491</v>
      </c>
      <c r="DZ9" s="81">
        <v>47971</v>
      </c>
      <c r="EA9" s="81">
        <v>38055</v>
      </c>
      <c r="EB9" s="81">
        <v>41073</v>
      </c>
      <c r="EC9" s="81">
        <v>41455</v>
      </c>
      <c r="ED9" s="81">
        <v>42405</v>
      </c>
      <c r="EE9" s="81">
        <v>47237</v>
      </c>
      <c r="EF9" s="81">
        <v>43865</v>
      </c>
      <c r="EG9" s="81">
        <v>43357</v>
      </c>
    </row>
    <row r="10" spans="1:138" x14ac:dyDescent="0.2">
      <c r="A10" s="77">
        <v>5</v>
      </c>
      <c r="B10" s="81">
        <v>44724</v>
      </c>
      <c r="C10" s="81">
        <v>43341</v>
      </c>
      <c r="D10" s="81">
        <v>49149</v>
      </c>
      <c r="E10" s="81">
        <v>42978</v>
      </c>
      <c r="F10" s="81">
        <v>42757</v>
      </c>
      <c r="G10" s="81">
        <v>38775</v>
      </c>
      <c r="H10" s="81">
        <v>44815</v>
      </c>
      <c r="I10" s="81">
        <v>51895</v>
      </c>
      <c r="J10" s="81">
        <v>51388</v>
      </c>
      <c r="K10" s="81">
        <v>46290</v>
      </c>
      <c r="L10" s="81">
        <v>45455</v>
      </c>
      <c r="M10" s="81">
        <v>39647</v>
      </c>
      <c r="N10" s="81">
        <v>41214</v>
      </c>
      <c r="O10" s="81">
        <v>40300</v>
      </c>
      <c r="P10" s="81">
        <v>39212</v>
      </c>
      <c r="Q10" s="81">
        <v>41703</v>
      </c>
      <c r="R10" s="81">
        <v>42680</v>
      </c>
      <c r="S10" s="81">
        <v>41150</v>
      </c>
      <c r="T10" s="81">
        <v>39237</v>
      </c>
      <c r="U10" s="81">
        <v>39904</v>
      </c>
      <c r="V10" s="81">
        <v>43590</v>
      </c>
      <c r="W10" s="81">
        <v>42994</v>
      </c>
      <c r="X10" s="81">
        <v>39726</v>
      </c>
      <c r="Y10" s="79">
        <v>39861</v>
      </c>
      <c r="Z10" s="81">
        <v>38775</v>
      </c>
      <c r="AA10" s="81">
        <v>39975</v>
      </c>
      <c r="AB10" s="81">
        <v>42643</v>
      </c>
      <c r="AC10" s="81">
        <v>42813</v>
      </c>
      <c r="AD10" s="81">
        <v>46752</v>
      </c>
      <c r="AE10" s="81">
        <v>46273</v>
      </c>
      <c r="AF10" s="81">
        <v>40740</v>
      </c>
      <c r="AG10" s="81">
        <v>41460</v>
      </c>
      <c r="AH10" s="81">
        <v>41878</v>
      </c>
      <c r="AI10" s="81">
        <v>39620</v>
      </c>
      <c r="AJ10" s="81">
        <v>47625</v>
      </c>
      <c r="AK10" s="81">
        <v>41021</v>
      </c>
      <c r="AL10" s="81">
        <v>41630</v>
      </c>
      <c r="AM10" s="81">
        <v>43283</v>
      </c>
      <c r="AN10" s="81">
        <v>43181</v>
      </c>
      <c r="AO10" s="81">
        <v>45461</v>
      </c>
      <c r="AP10" s="81">
        <v>41444</v>
      </c>
      <c r="AQ10" s="81">
        <v>39331</v>
      </c>
      <c r="AR10" s="81">
        <v>43044</v>
      </c>
      <c r="AS10" s="81">
        <v>40728</v>
      </c>
      <c r="AT10" s="81">
        <v>40765</v>
      </c>
      <c r="AU10" s="81">
        <v>40181</v>
      </c>
      <c r="AV10" s="81">
        <v>39520</v>
      </c>
      <c r="AW10" s="81">
        <v>40694</v>
      </c>
      <c r="AX10" s="81">
        <v>40324</v>
      </c>
      <c r="AY10" s="81">
        <v>40016</v>
      </c>
      <c r="AZ10" s="81">
        <v>40979</v>
      </c>
      <c r="BA10" s="81">
        <v>44554</v>
      </c>
      <c r="BB10" s="81">
        <v>40092</v>
      </c>
      <c r="BC10" s="81">
        <v>44227</v>
      </c>
      <c r="BD10" s="81">
        <v>43909</v>
      </c>
      <c r="BE10" s="81">
        <v>38775</v>
      </c>
      <c r="BF10" s="81">
        <v>41162</v>
      </c>
      <c r="BG10" s="81">
        <v>39981</v>
      </c>
      <c r="BH10" s="81">
        <v>40194</v>
      </c>
      <c r="BI10" s="81">
        <v>44170</v>
      </c>
      <c r="BJ10" s="81">
        <v>43080</v>
      </c>
      <c r="BK10" s="81">
        <v>42940</v>
      </c>
      <c r="BL10" s="81">
        <v>41649</v>
      </c>
      <c r="BM10" s="81">
        <v>43729</v>
      </c>
      <c r="BN10" s="81">
        <v>47240</v>
      </c>
      <c r="BO10" s="81">
        <v>42031</v>
      </c>
      <c r="BP10" s="81">
        <v>43589</v>
      </c>
      <c r="BQ10" s="81">
        <v>42607</v>
      </c>
      <c r="BR10" s="81">
        <v>39451</v>
      </c>
      <c r="BS10" s="81">
        <v>40689</v>
      </c>
      <c r="BT10" s="81">
        <v>40139</v>
      </c>
      <c r="BU10" s="81">
        <v>42475</v>
      </c>
      <c r="BV10" s="81">
        <v>40742</v>
      </c>
      <c r="BW10" s="81">
        <v>42292</v>
      </c>
      <c r="BX10" s="81">
        <v>40473</v>
      </c>
      <c r="BY10" s="81">
        <v>40130</v>
      </c>
      <c r="BZ10" s="81">
        <v>42794</v>
      </c>
      <c r="CA10" s="81">
        <v>46790</v>
      </c>
      <c r="CB10" s="81">
        <v>41710</v>
      </c>
      <c r="CC10" s="81">
        <v>44951</v>
      </c>
      <c r="CD10" s="81">
        <v>46338</v>
      </c>
      <c r="CE10" s="81">
        <v>48711</v>
      </c>
      <c r="CF10" s="81">
        <v>45975</v>
      </c>
      <c r="CG10" s="81">
        <v>39993</v>
      </c>
      <c r="CH10" s="81">
        <v>41081</v>
      </c>
      <c r="CI10" s="81">
        <v>42788</v>
      </c>
      <c r="CJ10" s="81">
        <v>41625</v>
      </c>
      <c r="CK10" s="81">
        <v>41795</v>
      </c>
      <c r="CL10" s="81">
        <v>42748</v>
      </c>
      <c r="CM10" s="81">
        <v>44887</v>
      </c>
      <c r="CN10" s="81">
        <v>44650</v>
      </c>
      <c r="CO10" s="81">
        <v>41299</v>
      </c>
      <c r="CP10" s="81">
        <v>43858</v>
      </c>
      <c r="CQ10" s="81">
        <v>44314</v>
      </c>
      <c r="CR10" s="81">
        <v>40995</v>
      </c>
      <c r="CS10" s="81">
        <v>40904</v>
      </c>
      <c r="CT10" s="81">
        <v>42765</v>
      </c>
      <c r="CU10" s="81">
        <v>42500</v>
      </c>
      <c r="CV10" s="81">
        <v>39923</v>
      </c>
      <c r="CW10" s="81">
        <v>38990</v>
      </c>
      <c r="CX10" s="81">
        <v>38776</v>
      </c>
      <c r="CY10" s="81">
        <v>45854</v>
      </c>
      <c r="CZ10" s="81">
        <v>44801</v>
      </c>
      <c r="DA10" s="81">
        <v>41737</v>
      </c>
      <c r="DB10" s="81">
        <v>43455</v>
      </c>
      <c r="DC10" s="81">
        <v>45691</v>
      </c>
      <c r="DD10" s="81">
        <v>42312</v>
      </c>
      <c r="DE10" s="81">
        <v>46098</v>
      </c>
      <c r="DF10" s="81">
        <v>49481</v>
      </c>
      <c r="DG10" s="81">
        <v>40096</v>
      </c>
      <c r="DH10" s="81">
        <v>39125</v>
      </c>
      <c r="DI10" s="81">
        <v>42444</v>
      </c>
      <c r="DJ10" s="81">
        <v>44800</v>
      </c>
      <c r="DK10" s="81">
        <v>54835</v>
      </c>
      <c r="DL10" s="81">
        <v>55168</v>
      </c>
      <c r="DM10" s="81">
        <v>40549</v>
      </c>
      <c r="DN10" s="81">
        <v>42520</v>
      </c>
      <c r="DO10" s="81">
        <v>42514</v>
      </c>
      <c r="DP10" s="81">
        <v>48498</v>
      </c>
      <c r="DQ10" s="81">
        <v>52522</v>
      </c>
      <c r="DR10" s="81">
        <v>44320</v>
      </c>
      <c r="DS10" s="81">
        <v>47675</v>
      </c>
      <c r="DT10" s="81">
        <v>38775</v>
      </c>
      <c r="DU10" s="81">
        <v>42574</v>
      </c>
      <c r="DV10" s="81">
        <v>41176</v>
      </c>
      <c r="DW10" s="81">
        <v>40498</v>
      </c>
      <c r="DX10" s="81">
        <v>41942</v>
      </c>
      <c r="DY10" s="81">
        <v>44190</v>
      </c>
      <c r="DZ10" s="81">
        <v>49027</v>
      </c>
      <c r="EA10" s="81">
        <v>38875</v>
      </c>
      <c r="EB10" s="81">
        <v>41800</v>
      </c>
      <c r="EC10" s="81">
        <v>42275</v>
      </c>
      <c r="ED10" s="81">
        <v>43120</v>
      </c>
      <c r="EE10" s="81">
        <v>48171</v>
      </c>
      <c r="EF10" s="81">
        <v>44680</v>
      </c>
      <c r="EG10" s="81">
        <v>44447</v>
      </c>
    </row>
    <row r="11" spans="1:138" x14ac:dyDescent="0.2">
      <c r="A11" s="77">
        <v>6</v>
      </c>
      <c r="B11" s="81">
        <v>45261</v>
      </c>
      <c r="C11" s="81">
        <v>44083</v>
      </c>
      <c r="D11" s="81">
        <v>50970</v>
      </c>
      <c r="E11" s="81">
        <v>44027</v>
      </c>
      <c r="F11" s="81">
        <v>43241</v>
      </c>
      <c r="G11" s="81">
        <v>39815</v>
      </c>
      <c r="H11" s="81">
        <v>45820</v>
      </c>
      <c r="I11" s="81">
        <v>52968</v>
      </c>
      <c r="J11" s="81">
        <v>52474</v>
      </c>
      <c r="K11" s="81">
        <v>46995</v>
      </c>
      <c r="L11" s="81">
        <v>46185</v>
      </c>
      <c r="M11" s="81">
        <v>40697</v>
      </c>
      <c r="N11" s="81">
        <v>41873</v>
      </c>
      <c r="O11" s="81">
        <v>40710</v>
      </c>
      <c r="P11" s="81">
        <v>39966</v>
      </c>
      <c r="Q11" s="81">
        <v>42323</v>
      </c>
      <c r="R11" s="81">
        <v>43225</v>
      </c>
      <c r="S11" s="81">
        <v>41667</v>
      </c>
      <c r="T11" s="81">
        <v>39818</v>
      </c>
      <c r="U11" s="81">
        <v>40373</v>
      </c>
      <c r="V11" s="81">
        <v>44616</v>
      </c>
      <c r="W11" s="81">
        <v>43666</v>
      </c>
      <c r="X11" s="81">
        <v>40765</v>
      </c>
      <c r="Y11" s="79">
        <v>40401</v>
      </c>
      <c r="Z11" s="81">
        <v>39815</v>
      </c>
      <c r="AA11" s="81">
        <v>41036</v>
      </c>
      <c r="AB11" s="81">
        <v>43223</v>
      </c>
      <c r="AC11" s="81">
        <v>43551</v>
      </c>
      <c r="AD11" s="81">
        <v>47640</v>
      </c>
      <c r="AE11" s="81">
        <v>46958</v>
      </c>
      <c r="AF11" s="81">
        <v>41380</v>
      </c>
      <c r="AG11" s="81">
        <v>42499</v>
      </c>
      <c r="AH11" s="81">
        <v>42956</v>
      </c>
      <c r="AI11" s="81">
        <v>40255</v>
      </c>
      <c r="AJ11" s="81">
        <v>48947</v>
      </c>
      <c r="AK11" s="81">
        <v>42066</v>
      </c>
      <c r="AL11" s="81">
        <v>42715</v>
      </c>
      <c r="AM11" s="81">
        <v>44073</v>
      </c>
      <c r="AN11" s="81">
        <v>43942</v>
      </c>
      <c r="AO11" s="81">
        <v>46578</v>
      </c>
      <c r="AP11" s="81">
        <v>41935</v>
      </c>
      <c r="AQ11" s="81">
        <v>39862</v>
      </c>
      <c r="AR11" s="81">
        <v>43629</v>
      </c>
      <c r="AS11" s="81">
        <v>41820</v>
      </c>
      <c r="AT11" s="81">
        <v>41598</v>
      </c>
      <c r="AU11" s="81">
        <v>41238</v>
      </c>
      <c r="AV11" s="81">
        <v>40580</v>
      </c>
      <c r="AW11" s="81">
        <v>41140</v>
      </c>
      <c r="AX11" s="81">
        <v>41217</v>
      </c>
      <c r="AY11" s="81">
        <v>40601</v>
      </c>
      <c r="AZ11" s="81">
        <v>41779</v>
      </c>
      <c r="BA11" s="81">
        <v>45333</v>
      </c>
      <c r="BB11" s="81">
        <v>40815</v>
      </c>
      <c r="BC11" s="81">
        <v>44968</v>
      </c>
      <c r="BD11" s="81">
        <v>44899</v>
      </c>
      <c r="BE11" s="81">
        <v>39815</v>
      </c>
      <c r="BF11" s="81">
        <v>41787</v>
      </c>
      <c r="BG11" s="81">
        <v>40737</v>
      </c>
      <c r="BH11" s="81">
        <v>40798</v>
      </c>
      <c r="BI11" s="81">
        <v>44777</v>
      </c>
      <c r="BJ11" s="81">
        <v>43565</v>
      </c>
      <c r="BK11" s="81">
        <v>43616</v>
      </c>
      <c r="BL11" s="81">
        <v>42095</v>
      </c>
      <c r="BM11" s="81">
        <v>44339</v>
      </c>
      <c r="BN11" s="81">
        <v>47760</v>
      </c>
      <c r="BO11" s="81">
        <v>42499</v>
      </c>
      <c r="BP11" s="81">
        <v>44194</v>
      </c>
      <c r="BQ11" s="81">
        <v>43194</v>
      </c>
      <c r="BR11" s="81">
        <v>39891</v>
      </c>
      <c r="BS11" s="81">
        <v>41323</v>
      </c>
      <c r="BT11" s="81">
        <v>40560</v>
      </c>
      <c r="BU11" s="81">
        <v>43235</v>
      </c>
      <c r="BV11" s="81">
        <v>41240</v>
      </c>
      <c r="BW11" s="81">
        <v>43028</v>
      </c>
      <c r="BX11" s="81">
        <v>41538</v>
      </c>
      <c r="BY11" s="81">
        <v>40645</v>
      </c>
      <c r="BZ11" s="81">
        <v>43473</v>
      </c>
      <c r="CA11" s="81">
        <v>47395</v>
      </c>
      <c r="CB11" s="81">
        <v>42293</v>
      </c>
      <c r="CC11" s="81">
        <v>45415</v>
      </c>
      <c r="CD11" s="81">
        <v>47114</v>
      </c>
      <c r="CE11" s="81">
        <v>49638</v>
      </c>
      <c r="CF11" s="81">
        <v>46713</v>
      </c>
      <c r="CG11" s="81">
        <v>40629</v>
      </c>
      <c r="CH11" s="81">
        <v>41672</v>
      </c>
      <c r="CI11" s="81">
        <v>44069</v>
      </c>
      <c r="CJ11" s="81">
        <v>42295</v>
      </c>
      <c r="CK11" s="81">
        <v>42495</v>
      </c>
      <c r="CL11" s="81">
        <v>43543</v>
      </c>
      <c r="CM11" s="81">
        <v>45783</v>
      </c>
      <c r="CN11" s="81">
        <v>45205</v>
      </c>
      <c r="CO11" s="81">
        <v>41691</v>
      </c>
      <c r="CP11" s="81">
        <v>44688</v>
      </c>
      <c r="CQ11" s="81">
        <v>45200</v>
      </c>
      <c r="CR11" s="81">
        <v>41629</v>
      </c>
      <c r="CS11" s="81">
        <v>41434</v>
      </c>
      <c r="CT11" s="81">
        <v>43390</v>
      </c>
      <c r="CU11" s="81">
        <v>43330</v>
      </c>
      <c r="CV11" s="81">
        <v>40452</v>
      </c>
      <c r="CW11" s="81">
        <v>39916</v>
      </c>
      <c r="CX11" s="81">
        <v>39817</v>
      </c>
      <c r="CY11" s="81">
        <v>46457</v>
      </c>
      <c r="CZ11" s="81">
        <v>45524</v>
      </c>
      <c r="DA11" s="81">
        <v>42249</v>
      </c>
      <c r="DB11" s="81">
        <v>43950</v>
      </c>
      <c r="DC11" s="81">
        <v>46803</v>
      </c>
      <c r="DD11" s="81">
        <v>42696</v>
      </c>
      <c r="DE11" s="81">
        <v>47542</v>
      </c>
      <c r="DF11" s="81">
        <v>50615</v>
      </c>
      <c r="DG11" s="81">
        <v>40651</v>
      </c>
      <c r="DH11" s="81">
        <v>39815</v>
      </c>
      <c r="DI11" s="81">
        <v>43058</v>
      </c>
      <c r="DJ11" s="81">
        <v>45370</v>
      </c>
      <c r="DK11" s="81">
        <v>56244</v>
      </c>
      <c r="DL11" s="81">
        <v>56584</v>
      </c>
      <c r="DM11" s="81">
        <v>41096</v>
      </c>
      <c r="DN11" s="81">
        <v>42890</v>
      </c>
      <c r="DO11" s="81">
        <v>43032</v>
      </c>
      <c r="DP11" s="81">
        <v>49164</v>
      </c>
      <c r="DQ11" s="81">
        <v>53599</v>
      </c>
      <c r="DR11" s="81">
        <v>45160</v>
      </c>
      <c r="DS11" s="81">
        <v>48835</v>
      </c>
      <c r="DT11" s="81">
        <v>39815</v>
      </c>
      <c r="DU11" s="81">
        <v>43044</v>
      </c>
      <c r="DV11" s="81">
        <v>41890</v>
      </c>
      <c r="DW11" s="81">
        <v>40956</v>
      </c>
      <c r="DX11" s="81">
        <v>42569</v>
      </c>
      <c r="DY11" s="81">
        <v>44859</v>
      </c>
      <c r="DZ11" s="81">
        <v>50105</v>
      </c>
      <c r="EA11" s="81">
        <v>39915</v>
      </c>
      <c r="EB11" s="81">
        <v>42327</v>
      </c>
      <c r="EC11" s="81">
        <v>43315</v>
      </c>
      <c r="ED11" s="81">
        <v>43745</v>
      </c>
      <c r="EE11" s="81">
        <v>49121</v>
      </c>
      <c r="EF11" s="81">
        <v>45490</v>
      </c>
      <c r="EG11" s="81">
        <v>45467</v>
      </c>
    </row>
    <row r="12" spans="1:138" x14ac:dyDescent="0.2">
      <c r="A12" s="77">
        <v>7</v>
      </c>
      <c r="B12" s="81">
        <v>45797</v>
      </c>
      <c r="C12" s="81">
        <v>44456</v>
      </c>
      <c r="D12" s="81">
        <v>52790</v>
      </c>
      <c r="E12" s="81">
        <v>44881</v>
      </c>
      <c r="F12" s="81">
        <v>44559</v>
      </c>
      <c r="G12" s="81">
        <v>40655</v>
      </c>
      <c r="H12" s="81">
        <v>46485</v>
      </c>
      <c r="I12" s="81">
        <v>54041</v>
      </c>
      <c r="J12" s="81">
        <v>53559</v>
      </c>
      <c r="K12" s="81">
        <v>47665</v>
      </c>
      <c r="L12" s="81">
        <v>47106</v>
      </c>
      <c r="M12" s="81">
        <v>41545</v>
      </c>
      <c r="N12" s="81">
        <v>43033</v>
      </c>
      <c r="O12" s="81">
        <v>41085</v>
      </c>
      <c r="P12" s="81">
        <v>40655</v>
      </c>
      <c r="Q12" s="81">
        <v>42844</v>
      </c>
      <c r="R12" s="81">
        <v>43750</v>
      </c>
      <c r="S12" s="81">
        <v>42198</v>
      </c>
      <c r="T12" s="81">
        <v>40659</v>
      </c>
      <c r="U12" s="81">
        <v>41052</v>
      </c>
      <c r="V12" s="81">
        <v>45627</v>
      </c>
      <c r="W12" s="81">
        <v>44337</v>
      </c>
      <c r="X12" s="81">
        <v>41608</v>
      </c>
      <c r="Y12" s="79">
        <v>40906</v>
      </c>
      <c r="Z12" s="81">
        <v>40655</v>
      </c>
      <c r="AA12" s="81">
        <v>41890</v>
      </c>
      <c r="AB12" s="81">
        <v>43920</v>
      </c>
      <c r="AC12" s="81">
        <v>44189</v>
      </c>
      <c r="AD12" s="81">
        <v>48432</v>
      </c>
      <c r="AE12" s="81">
        <v>47644</v>
      </c>
      <c r="AF12" s="81">
        <v>42015</v>
      </c>
      <c r="AG12" s="81">
        <v>43339</v>
      </c>
      <c r="AH12" s="81">
        <v>44020</v>
      </c>
      <c r="AI12" s="81">
        <v>41086</v>
      </c>
      <c r="AJ12" s="81">
        <v>50270</v>
      </c>
      <c r="AK12" s="81">
        <v>42908</v>
      </c>
      <c r="AL12" s="81">
        <v>43399</v>
      </c>
      <c r="AM12" s="81">
        <v>44848</v>
      </c>
      <c r="AN12" s="81">
        <v>44715</v>
      </c>
      <c r="AO12" s="81">
        <v>47682</v>
      </c>
      <c r="AP12" s="81">
        <v>42395</v>
      </c>
      <c r="AQ12" s="81">
        <v>40655</v>
      </c>
      <c r="AR12" s="81">
        <v>44208</v>
      </c>
      <c r="AS12" s="81">
        <v>42704</v>
      </c>
      <c r="AT12" s="81">
        <v>42483</v>
      </c>
      <c r="AU12" s="81">
        <v>42092</v>
      </c>
      <c r="AV12" s="81">
        <v>41435</v>
      </c>
      <c r="AW12" s="81">
        <v>41885</v>
      </c>
      <c r="AX12" s="81">
        <v>42057</v>
      </c>
      <c r="AY12" s="81">
        <v>41157</v>
      </c>
      <c r="AZ12" s="81">
        <v>42465</v>
      </c>
      <c r="BA12" s="81">
        <v>46102</v>
      </c>
      <c r="BB12" s="81">
        <v>41655</v>
      </c>
      <c r="BC12" s="81">
        <v>45688</v>
      </c>
      <c r="BD12" s="81">
        <v>45889</v>
      </c>
      <c r="BE12" s="81">
        <v>40655</v>
      </c>
      <c r="BF12" s="81">
        <v>42414</v>
      </c>
      <c r="BG12" s="81">
        <v>41596</v>
      </c>
      <c r="BH12" s="81">
        <v>41358</v>
      </c>
      <c r="BI12" s="81">
        <v>45361</v>
      </c>
      <c r="BJ12" s="81">
        <v>44020</v>
      </c>
      <c r="BK12" s="81">
        <v>44271</v>
      </c>
      <c r="BL12" s="81">
        <v>42535</v>
      </c>
      <c r="BM12" s="81">
        <v>44977</v>
      </c>
      <c r="BN12" s="81">
        <v>48575</v>
      </c>
      <c r="BO12" s="81">
        <v>43028</v>
      </c>
      <c r="BP12" s="81">
        <v>44764</v>
      </c>
      <c r="BQ12" s="81">
        <v>43684</v>
      </c>
      <c r="BR12" s="81">
        <v>40655</v>
      </c>
      <c r="BS12" s="81">
        <v>42186</v>
      </c>
      <c r="BT12" s="81">
        <v>40974</v>
      </c>
      <c r="BU12" s="81">
        <v>44085</v>
      </c>
      <c r="BV12" s="81">
        <v>41711</v>
      </c>
      <c r="BW12" s="81">
        <v>43672</v>
      </c>
      <c r="BX12" s="81">
        <v>42399</v>
      </c>
      <c r="BY12" s="81">
        <v>41125</v>
      </c>
      <c r="BZ12" s="81">
        <v>44110</v>
      </c>
      <c r="CA12" s="81">
        <v>47995</v>
      </c>
      <c r="CB12" s="81">
        <v>42875</v>
      </c>
      <c r="CC12" s="81">
        <v>46397</v>
      </c>
      <c r="CD12" s="81">
        <v>47621</v>
      </c>
      <c r="CE12" s="81">
        <v>50565</v>
      </c>
      <c r="CF12" s="81">
        <v>47236</v>
      </c>
      <c r="CG12" s="81">
        <v>41406</v>
      </c>
      <c r="CH12" s="81">
        <v>42230</v>
      </c>
      <c r="CI12" s="81">
        <v>45642</v>
      </c>
      <c r="CJ12" s="81">
        <v>43095</v>
      </c>
      <c r="CK12" s="81">
        <v>43180</v>
      </c>
      <c r="CL12" s="81">
        <v>44313</v>
      </c>
      <c r="CM12" s="81">
        <v>46665</v>
      </c>
      <c r="CN12" s="81">
        <v>45765</v>
      </c>
      <c r="CO12" s="81">
        <v>42201</v>
      </c>
      <c r="CP12" s="81">
        <v>45432</v>
      </c>
      <c r="CQ12" s="81">
        <v>46104</v>
      </c>
      <c r="CR12" s="81">
        <v>42502</v>
      </c>
      <c r="CS12" s="81">
        <v>41929</v>
      </c>
      <c r="CT12" s="81">
        <v>44015</v>
      </c>
      <c r="CU12" s="81">
        <v>44165</v>
      </c>
      <c r="CV12" s="81">
        <v>40946</v>
      </c>
      <c r="CW12" s="81">
        <v>40757</v>
      </c>
      <c r="CX12" s="81">
        <v>40655</v>
      </c>
      <c r="CY12" s="81">
        <v>47049</v>
      </c>
      <c r="CZ12" s="81">
        <v>46212</v>
      </c>
      <c r="DA12" s="81">
        <v>42701</v>
      </c>
      <c r="DB12" s="81">
        <v>44430</v>
      </c>
      <c r="DC12" s="81">
        <v>47714</v>
      </c>
      <c r="DD12" s="81">
        <v>43836</v>
      </c>
      <c r="DE12" s="81">
        <v>49016</v>
      </c>
      <c r="DF12" s="81">
        <v>51838</v>
      </c>
      <c r="DG12" s="81">
        <v>41167</v>
      </c>
      <c r="DH12" s="81">
        <v>40655</v>
      </c>
      <c r="DI12" s="81">
        <v>43633</v>
      </c>
      <c r="DJ12" s="81">
        <v>46070</v>
      </c>
      <c r="DK12" s="81">
        <v>56802</v>
      </c>
      <c r="DL12" s="81">
        <v>57532</v>
      </c>
      <c r="DM12" s="81">
        <v>41605</v>
      </c>
      <c r="DN12" s="81">
        <v>43916</v>
      </c>
      <c r="DO12" s="81">
        <v>43555</v>
      </c>
      <c r="DP12" s="81">
        <v>49847</v>
      </c>
      <c r="DQ12" s="81">
        <v>54853</v>
      </c>
      <c r="DR12" s="81">
        <v>45965</v>
      </c>
      <c r="DS12" s="81">
        <v>49160</v>
      </c>
      <c r="DT12" s="81">
        <v>40655</v>
      </c>
      <c r="DU12" s="81">
        <v>43482</v>
      </c>
      <c r="DV12" s="81">
        <v>42570</v>
      </c>
      <c r="DW12" s="81">
        <v>41379</v>
      </c>
      <c r="DX12" s="81">
        <v>43262</v>
      </c>
      <c r="DY12" s="81">
        <v>45518</v>
      </c>
      <c r="DZ12" s="81">
        <v>51207</v>
      </c>
      <c r="EA12" s="81">
        <v>40755</v>
      </c>
      <c r="EB12" s="81">
        <v>42957</v>
      </c>
      <c r="EC12" s="81">
        <v>44155</v>
      </c>
      <c r="ED12" s="81">
        <v>44725</v>
      </c>
      <c r="EE12" s="81">
        <v>50086</v>
      </c>
      <c r="EF12" s="81">
        <v>46304</v>
      </c>
      <c r="EG12" s="81">
        <v>45937</v>
      </c>
    </row>
    <row r="13" spans="1:138" x14ac:dyDescent="0.2">
      <c r="A13" s="77">
        <v>8</v>
      </c>
      <c r="B13" s="81">
        <v>46341</v>
      </c>
      <c r="C13" s="81">
        <v>44858</v>
      </c>
      <c r="D13" s="81">
        <v>54610</v>
      </c>
      <c r="E13" s="81">
        <v>46092</v>
      </c>
      <c r="F13" s="81">
        <v>44704</v>
      </c>
      <c r="G13" s="81">
        <v>41850</v>
      </c>
      <c r="H13" s="81">
        <v>47495</v>
      </c>
      <c r="I13" s="81">
        <v>55115</v>
      </c>
      <c r="J13" s="81">
        <v>54645</v>
      </c>
      <c r="K13" s="81">
        <v>48415</v>
      </c>
      <c r="L13" s="81">
        <v>48188</v>
      </c>
      <c r="M13" s="81">
        <v>42752</v>
      </c>
      <c r="N13" s="81">
        <v>44027</v>
      </c>
      <c r="O13" s="81">
        <v>42015</v>
      </c>
      <c r="P13" s="81">
        <v>41850</v>
      </c>
      <c r="Q13" s="81">
        <v>43890</v>
      </c>
      <c r="R13" s="81">
        <v>44285</v>
      </c>
      <c r="S13" s="81">
        <v>43408</v>
      </c>
      <c r="T13" s="81">
        <v>41849</v>
      </c>
      <c r="U13" s="81">
        <v>42259</v>
      </c>
      <c r="V13" s="81">
        <v>46640</v>
      </c>
      <c r="W13" s="81">
        <v>45009</v>
      </c>
      <c r="X13" s="81">
        <v>42800</v>
      </c>
      <c r="Y13" s="79">
        <v>41850</v>
      </c>
      <c r="Z13" s="81">
        <v>41850</v>
      </c>
      <c r="AA13" s="81">
        <v>43100</v>
      </c>
      <c r="AB13" s="81">
        <v>45115</v>
      </c>
      <c r="AC13" s="81">
        <v>44820</v>
      </c>
      <c r="AD13" s="81">
        <v>49312</v>
      </c>
      <c r="AE13" s="81">
        <v>48329</v>
      </c>
      <c r="AF13" s="81">
        <v>42665</v>
      </c>
      <c r="AG13" s="81">
        <v>44532</v>
      </c>
      <c r="AH13" s="81">
        <v>45080</v>
      </c>
      <c r="AI13" s="81">
        <v>42313</v>
      </c>
      <c r="AJ13" s="81">
        <v>51593</v>
      </c>
      <c r="AK13" s="81">
        <v>44105</v>
      </c>
      <c r="AL13" s="81">
        <v>43933</v>
      </c>
      <c r="AM13" s="81">
        <v>45627</v>
      </c>
      <c r="AN13" s="81">
        <v>45433</v>
      </c>
      <c r="AO13" s="81">
        <v>48770</v>
      </c>
      <c r="AP13" s="81">
        <v>42883</v>
      </c>
      <c r="AQ13" s="81">
        <v>41850</v>
      </c>
      <c r="AR13" s="81">
        <v>44788</v>
      </c>
      <c r="AS13" s="81">
        <v>43960</v>
      </c>
      <c r="AT13" s="81">
        <v>43730</v>
      </c>
      <c r="AU13" s="81">
        <v>43306</v>
      </c>
      <c r="AV13" s="81">
        <v>42650</v>
      </c>
      <c r="AW13" s="81">
        <v>43113</v>
      </c>
      <c r="AX13" s="81">
        <v>43252</v>
      </c>
      <c r="AY13" s="81">
        <v>42363</v>
      </c>
      <c r="AZ13" s="81">
        <v>43712</v>
      </c>
      <c r="BA13" s="81">
        <v>46868</v>
      </c>
      <c r="BB13" s="81">
        <v>42850</v>
      </c>
      <c r="BC13" s="81">
        <v>46567</v>
      </c>
      <c r="BD13" s="81">
        <v>46880</v>
      </c>
      <c r="BE13" s="81">
        <v>41850</v>
      </c>
      <c r="BF13" s="81">
        <v>43017</v>
      </c>
      <c r="BG13" s="81">
        <v>42817</v>
      </c>
      <c r="BH13" s="81">
        <v>42175</v>
      </c>
      <c r="BI13" s="81">
        <v>45940</v>
      </c>
      <c r="BJ13" s="81">
        <v>44945</v>
      </c>
      <c r="BK13" s="81">
        <v>44952</v>
      </c>
      <c r="BL13" s="81">
        <v>42960</v>
      </c>
      <c r="BM13" s="81">
        <v>45866</v>
      </c>
      <c r="BN13" s="81">
        <v>49230</v>
      </c>
      <c r="BO13" s="81">
        <v>43395</v>
      </c>
      <c r="BP13" s="81">
        <v>45358</v>
      </c>
      <c r="BQ13" s="81">
        <v>44441</v>
      </c>
      <c r="BR13" s="81">
        <v>41850</v>
      </c>
      <c r="BS13" s="81">
        <v>43426</v>
      </c>
      <c r="BT13" s="81">
        <v>42017</v>
      </c>
      <c r="BU13" s="81">
        <v>45125</v>
      </c>
      <c r="BV13" s="81">
        <v>42407</v>
      </c>
      <c r="BW13" s="81">
        <v>44299</v>
      </c>
      <c r="BX13" s="81">
        <v>43623</v>
      </c>
      <c r="BY13" s="81">
        <v>41850</v>
      </c>
      <c r="BZ13" s="81">
        <v>45306</v>
      </c>
      <c r="CA13" s="81">
        <v>48585</v>
      </c>
      <c r="CB13" s="81">
        <v>43458</v>
      </c>
      <c r="CC13" s="81">
        <v>46895</v>
      </c>
      <c r="CD13" s="81">
        <v>48118</v>
      </c>
      <c r="CE13" s="81">
        <v>51440</v>
      </c>
      <c r="CF13" s="81">
        <v>47864</v>
      </c>
      <c r="CG13" s="81">
        <v>42623</v>
      </c>
      <c r="CH13" s="81">
        <v>42818</v>
      </c>
      <c r="CI13" s="81">
        <v>47875</v>
      </c>
      <c r="CJ13" s="81">
        <v>44370</v>
      </c>
      <c r="CK13" s="81">
        <v>43890</v>
      </c>
      <c r="CL13" s="81">
        <v>45103</v>
      </c>
      <c r="CM13" s="81">
        <v>47546</v>
      </c>
      <c r="CN13" s="81">
        <v>46315</v>
      </c>
      <c r="CO13" s="81">
        <v>42702</v>
      </c>
      <c r="CP13" s="81">
        <v>46252</v>
      </c>
      <c r="CQ13" s="81">
        <v>47026</v>
      </c>
      <c r="CR13" s="81">
        <v>43854</v>
      </c>
      <c r="CS13" s="81">
        <v>42459</v>
      </c>
      <c r="CT13" s="81">
        <v>45100</v>
      </c>
      <c r="CU13" s="81">
        <v>44980</v>
      </c>
      <c r="CV13" s="81">
        <v>41850</v>
      </c>
      <c r="CW13" s="81">
        <v>41951</v>
      </c>
      <c r="CX13" s="81">
        <v>41848</v>
      </c>
      <c r="CY13" s="81">
        <v>47639</v>
      </c>
      <c r="CZ13" s="81">
        <v>46932</v>
      </c>
      <c r="DA13" s="81">
        <v>43142</v>
      </c>
      <c r="DB13" s="81">
        <v>44925</v>
      </c>
      <c r="DC13" s="81">
        <v>48983</v>
      </c>
      <c r="DD13" s="81">
        <v>44196</v>
      </c>
      <c r="DE13" s="81">
        <v>50432</v>
      </c>
      <c r="DF13" s="81">
        <v>53409</v>
      </c>
      <c r="DG13" s="81">
        <v>41850</v>
      </c>
      <c r="DH13" s="81">
        <v>41850</v>
      </c>
      <c r="DI13" s="81">
        <v>44245</v>
      </c>
      <c r="DJ13" s="81">
        <v>46750</v>
      </c>
      <c r="DK13" s="81">
        <v>58314</v>
      </c>
      <c r="DL13" s="81">
        <v>58665</v>
      </c>
      <c r="DM13" s="81">
        <v>42830</v>
      </c>
      <c r="DN13" s="81">
        <v>44958</v>
      </c>
      <c r="DO13" s="81">
        <v>44093</v>
      </c>
      <c r="DP13" s="81">
        <v>50508</v>
      </c>
      <c r="DQ13" s="81">
        <v>55915</v>
      </c>
      <c r="DR13" s="81">
        <v>46810</v>
      </c>
      <c r="DS13" s="81">
        <v>49890</v>
      </c>
      <c r="DT13" s="81">
        <v>41850</v>
      </c>
      <c r="DU13" s="81">
        <v>43936</v>
      </c>
      <c r="DV13" s="81">
        <v>43288</v>
      </c>
      <c r="DW13" s="81">
        <v>41850</v>
      </c>
      <c r="DX13" s="81">
        <v>44463</v>
      </c>
      <c r="DY13" s="81">
        <v>46171</v>
      </c>
      <c r="DZ13" s="81">
        <v>52335</v>
      </c>
      <c r="EA13" s="81">
        <v>41950</v>
      </c>
      <c r="EB13" s="81">
        <v>43664</v>
      </c>
      <c r="EC13" s="81">
        <v>45350</v>
      </c>
      <c r="ED13" s="81">
        <v>45720</v>
      </c>
      <c r="EE13" s="81">
        <v>51082</v>
      </c>
      <c r="EF13" s="81">
        <v>47114</v>
      </c>
      <c r="EG13" s="81">
        <v>46663</v>
      </c>
    </row>
    <row r="14" spans="1:138" x14ac:dyDescent="0.2">
      <c r="A14" s="77">
        <v>9</v>
      </c>
      <c r="B14" s="81">
        <v>46880</v>
      </c>
      <c r="C14" s="81">
        <v>45720</v>
      </c>
      <c r="D14" s="81">
        <v>56431</v>
      </c>
      <c r="E14" s="81">
        <v>47014</v>
      </c>
      <c r="F14" s="81">
        <v>45168</v>
      </c>
      <c r="G14" s="81">
        <v>42750</v>
      </c>
      <c r="H14" s="81">
        <v>48495</v>
      </c>
      <c r="I14" s="81">
        <v>56192</v>
      </c>
      <c r="J14" s="81">
        <v>55731</v>
      </c>
      <c r="K14" s="81">
        <v>49190</v>
      </c>
      <c r="L14" s="81">
        <v>48999</v>
      </c>
      <c r="M14" s="81">
        <v>43661</v>
      </c>
      <c r="N14" s="81">
        <v>44955</v>
      </c>
      <c r="O14" s="81">
        <v>42920</v>
      </c>
      <c r="P14" s="81">
        <v>42750</v>
      </c>
      <c r="Q14" s="81">
        <v>44838</v>
      </c>
      <c r="R14" s="81">
        <v>45225</v>
      </c>
      <c r="S14" s="81">
        <v>44328</v>
      </c>
      <c r="T14" s="81">
        <v>42784</v>
      </c>
      <c r="U14" s="81">
        <v>43165</v>
      </c>
      <c r="V14" s="81">
        <v>47565</v>
      </c>
      <c r="W14" s="81">
        <v>45681</v>
      </c>
      <c r="X14" s="81">
        <v>43704</v>
      </c>
      <c r="Y14" s="79">
        <v>42750</v>
      </c>
      <c r="Z14" s="81">
        <v>42750</v>
      </c>
      <c r="AA14" s="81">
        <v>44013</v>
      </c>
      <c r="AB14" s="81">
        <v>46015</v>
      </c>
      <c r="AC14" s="81">
        <v>45472</v>
      </c>
      <c r="AD14" s="81">
        <v>50103</v>
      </c>
      <c r="AE14" s="81">
        <v>49015</v>
      </c>
      <c r="AF14" s="81">
        <v>43400</v>
      </c>
      <c r="AG14" s="81">
        <v>45433</v>
      </c>
      <c r="AH14" s="81">
        <v>46162</v>
      </c>
      <c r="AI14" s="81">
        <v>43223</v>
      </c>
      <c r="AJ14" s="81">
        <v>52916</v>
      </c>
      <c r="AK14" s="81">
        <v>45009</v>
      </c>
      <c r="AL14" s="81">
        <v>44452</v>
      </c>
      <c r="AM14" s="81">
        <v>46415</v>
      </c>
      <c r="AN14" s="81">
        <v>46211</v>
      </c>
      <c r="AO14" s="81">
        <v>49621</v>
      </c>
      <c r="AP14" s="81">
        <v>43365</v>
      </c>
      <c r="AQ14" s="81">
        <v>42750</v>
      </c>
      <c r="AR14" s="81">
        <v>45753</v>
      </c>
      <c r="AS14" s="81">
        <v>44908</v>
      </c>
      <c r="AT14" s="81">
        <v>44665</v>
      </c>
      <c r="AU14" s="81">
        <v>44216</v>
      </c>
      <c r="AV14" s="81">
        <v>43570</v>
      </c>
      <c r="AW14" s="81">
        <v>44044</v>
      </c>
      <c r="AX14" s="81">
        <v>44152</v>
      </c>
      <c r="AY14" s="81">
        <v>43272</v>
      </c>
      <c r="AZ14" s="81">
        <v>44660</v>
      </c>
      <c r="BA14" s="81">
        <v>47654</v>
      </c>
      <c r="BB14" s="81">
        <v>43750</v>
      </c>
      <c r="BC14" s="81">
        <v>47161</v>
      </c>
      <c r="BD14" s="81">
        <v>47870</v>
      </c>
      <c r="BE14" s="81">
        <v>42750</v>
      </c>
      <c r="BF14" s="81">
        <v>43869</v>
      </c>
      <c r="BG14" s="81">
        <v>43739</v>
      </c>
      <c r="BH14" s="81">
        <v>43075</v>
      </c>
      <c r="BI14" s="81">
        <v>46760</v>
      </c>
      <c r="BJ14" s="81">
        <v>45430</v>
      </c>
      <c r="BK14" s="81">
        <v>45615</v>
      </c>
      <c r="BL14" s="81">
        <v>43421</v>
      </c>
      <c r="BM14" s="81">
        <v>46859</v>
      </c>
      <c r="BN14" s="81">
        <v>49915</v>
      </c>
      <c r="BO14" s="81">
        <v>43848</v>
      </c>
      <c r="BP14" s="81">
        <v>45952</v>
      </c>
      <c r="BQ14" s="81">
        <v>45014</v>
      </c>
      <c r="BR14" s="81">
        <v>42750</v>
      </c>
      <c r="BS14" s="81">
        <v>44360</v>
      </c>
      <c r="BT14" s="81">
        <v>42921</v>
      </c>
      <c r="BU14" s="81">
        <v>45960</v>
      </c>
      <c r="BV14" s="81">
        <v>43311</v>
      </c>
      <c r="BW14" s="81">
        <v>45195</v>
      </c>
      <c r="BX14" s="81">
        <v>44545</v>
      </c>
      <c r="BY14" s="81">
        <v>42750</v>
      </c>
      <c r="BZ14" s="81">
        <v>46276</v>
      </c>
      <c r="CA14" s="81">
        <v>49200</v>
      </c>
      <c r="CB14" s="81">
        <v>44040</v>
      </c>
      <c r="CC14" s="81">
        <v>47422</v>
      </c>
      <c r="CD14" s="81">
        <v>48914</v>
      </c>
      <c r="CE14" s="81">
        <v>52341</v>
      </c>
      <c r="CF14" s="81">
        <v>48685</v>
      </c>
      <c r="CG14" s="81">
        <v>43539</v>
      </c>
      <c r="CH14" s="81">
        <v>43398</v>
      </c>
      <c r="CI14" s="81">
        <v>49186</v>
      </c>
      <c r="CJ14" s="81">
        <v>45320</v>
      </c>
      <c r="CK14" s="81">
        <v>44595</v>
      </c>
      <c r="CL14" s="81">
        <v>45879</v>
      </c>
      <c r="CM14" s="81">
        <v>48452</v>
      </c>
      <c r="CN14" s="81">
        <v>46995</v>
      </c>
      <c r="CO14" s="81">
        <v>43107</v>
      </c>
      <c r="CP14" s="81">
        <v>46875</v>
      </c>
      <c r="CQ14" s="81">
        <v>47967</v>
      </c>
      <c r="CR14" s="81">
        <v>44783</v>
      </c>
      <c r="CS14" s="81">
        <v>43189</v>
      </c>
      <c r="CT14" s="81">
        <v>46065</v>
      </c>
      <c r="CU14" s="81">
        <v>45845</v>
      </c>
      <c r="CV14" s="81">
        <v>42750</v>
      </c>
      <c r="CW14" s="81">
        <v>42848</v>
      </c>
      <c r="CX14" s="81">
        <v>42752</v>
      </c>
      <c r="CY14" s="81">
        <v>48258</v>
      </c>
      <c r="CZ14" s="81">
        <v>47631</v>
      </c>
      <c r="DA14" s="81">
        <v>43607</v>
      </c>
      <c r="DB14" s="81">
        <v>45730</v>
      </c>
      <c r="DC14" s="81">
        <v>49956</v>
      </c>
      <c r="DD14" s="81">
        <v>44568</v>
      </c>
      <c r="DE14" s="81">
        <v>51443</v>
      </c>
      <c r="DF14" s="81">
        <v>54686</v>
      </c>
      <c r="DG14" s="81">
        <v>42750</v>
      </c>
      <c r="DH14" s="81">
        <v>42750</v>
      </c>
      <c r="DI14" s="81">
        <v>44853</v>
      </c>
      <c r="DJ14" s="81">
        <v>47400</v>
      </c>
      <c r="DK14" s="81">
        <v>59021</v>
      </c>
      <c r="DL14" s="81">
        <v>59377</v>
      </c>
      <c r="DM14" s="81">
        <v>43547</v>
      </c>
      <c r="DN14" s="81">
        <v>45323</v>
      </c>
      <c r="DO14" s="81">
        <v>45733</v>
      </c>
      <c r="DP14" s="81">
        <v>51179</v>
      </c>
      <c r="DQ14" s="81">
        <v>56619</v>
      </c>
      <c r="DR14" s="81">
        <v>47675</v>
      </c>
      <c r="DS14" s="81">
        <v>50655</v>
      </c>
      <c r="DT14" s="81">
        <v>42750</v>
      </c>
      <c r="DU14" s="81">
        <v>44399</v>
      </c>
      <c r="DV14" s="81">
        <v>43988</v>
      </c>
      <c r="DW14" s="81">
        <v>42750</v>
      </c>
      <c r="DX14" s="81">
        <v>45368</v>
      </c>
      <c r="DY14" s="81">
        <v>46847</v>
      </c>
      <c r="DZ14" s="81">
        <v>53489</v>
      </c>
      <c r="EA14" s="81">
        <v>42850</v>
      </c>
      <c r="EB14" s="81">
        <v>44599</v>
      </c>
      <c r="EC14" s="81">
        <v>46250</v>
      </c>
      <c r="ED14" s="81">
        <v>46760</v>
      </c>
      <c r="EE14" s="81">
        <v>52088</v>
      </c>
      <c r="EF14" s="81">
        <v>47929</v>
      </c>
      <c r="EG14" s="81">
        <v>47136</v>
      </c>
    </row>
    <row r="15" spans="1:138" x14ac:dyDescent="0.2">
      <c r="A15" s="77">
        <v>10</v>
      </c>
      <c r="B15" s="81">
        <v>47627</v>
      </c>
      <c r="C15" s="81">
        <v>46092</v>
      </c>
      <c r="D15" s="81">
        <v>58251</v>
      </c>
      <c r="E15" s="81">
        <v>47212</v>
      </c>
      <c r="F15" s="81">
        <v>45658</v>
      </c>
      <c r="G15" s="81">
        <v>42945</v>
      </c>
      <c r="H15" s="81">
        <v>49495</v>
      </c>
      <c r="I15" s="81">
        <v>57266</v>
      </c>
      <c r="J15" s="81">
        <v>56816</v>
      </c>
      <c r="K15" s="81">
        <v>50145</v>
      </c>
      <c r="L15" s="81">
        <v>49938</v>
      </c>
      <c r="M15" s="81">
        <v>43857</v>
      </c>
      <c r="N15" s="81">
        <v>45903</v>
      </c>
      <c r="O15" s="81">
        <v>43115</v>
      </c>
      <c r="P15" s="81">
        <v>42945</v>
      </c>
      <c r="Q15" s="81">
        <v>45040</v>
      </c>
      <c r="R15" s="81">
        <v>45430</v>
      </c>
      <c r="S15" s="81">
        <v>44528</v>
      </c>
      <c r="T15" s="81">
        <v>42948</v>
      </c>
      <c r="U15" s="81">
        <v>43366</v>
      </c>
      <c r="V15" s="81">
        <v>48110</v>
      </c>
      <c r="W15" s="81">
        <v>46353</v>
      </c>
      <c r="X15" s="81">
        <v>43900</v>
      </c>
      <c r="Y15" s="79">
        <v>42945</v>
      </c>
      <c r="Z15" s="81">
        <v>42945</v>
      </c>
      <c r="AA15" s="81">
        <v>44213</v>
      </c>
      <c r="AB15" s="81">
        <v>46210</v>
      </c>
      <c r="AC15" s="81">
        <v>46152</v>
      </c>
      <c r="AD15" s="81">
        <v>50843</v>
      </c>
      <c r="AE15" s="81">
        <v>49700</v>
      </c>
      <c r="AF15" s="81">
        <v>44105</v>
      </c>
      <c r="AG15" s="81">
        <v>45627</v>
      </c>
      <c r="AH15" s="81">
        <v>47204</v>
      </c>
      <c r="AI15" s="81">
        <v>43430</v>
      </c>
      <c r="AJ15" s="81">
        <v>54239</v>
      </c>
      <c r="AK15" s="81">
        <v>45208</v>
      </c>
      <c r="AL15" s="81">
        <v>45130</v>
      </c>
      <c r="AM15" s="81">
        <v>47174</v>
      </c>
      <c r="AN15" s="81">
        <v>47089</v>
      </c>
      <c r="AO15" s="81">
        <v>51049</v>
      </c>
      <c r="AP15" s="81">
        <v>43881</v>
      </c>
      <c r="AQ15" s="81">
        <v>42945</v>
      </c>
      <c r="AR15" s="81">
        <v>46027</v>
      </c>
      <c r="AS15" s="81">
        <v>45111</v>
      </c>
      <c r="AT15" s="81">
        <v>44877</v>
      </c>
      <c r="AU15" s="81">
        <v>44420</v>
      </c>
      <c r="AV15" s="81">
        <v>43770</v>
      </c>
      <c r="AW15" s="81">
        <v>44245</v>
      </c>
      <c r="AX15" s="81">
        <v>44347</v>
      </c>
      <c r="AY15" s="81">
        <v>43469</v>
      </c>
      <c r="AZ15" s="81">
        <v>44864</v>
      </c>
      <c r="BA15" s="81">
        <v>48425</v>
      </c>
      <c r="BB15" s="81">
        <v>43945</v>
      </c>
      <c r="BC15" s="81">
        <v>47928</v>
      </c>
      <c r="BD15" s="81">
        <v>48861</v>
      </c>
      <c r="BE15" s="81">
        <v>42945</v>
      </c>
      <c r="BF15" s="81">
        <v>44260</v>
      </c>
      <c r="BG15" s="81">
        <v>43938</v>
      </c>
      <c r="BH15" s="81">
        <v>43446</v>
      </c>
      <c r="BI15" s="81">
        <v>47118</v>
      </c>
      <c r="BJ15" s="81">
        <v>46675</v>
      </c>
      <c r="BK15" s="81">
        <v>46212</v>
      </c>
      <c r="BL15" s="81">
        <v>44218</v>
      </c>
      <c r="BM15" s="81">
        <v>47068</v>
      </c>
      <c r="BN15" s="81">
        <v>50615</v>
      </c>
      <c r="BO15" s="81">
        <v>44295</v>
      </c>
      <c r="BP15" s="81">
        <v>46466</v>
      </c>
      <c r="BQ15" s="81">
        <v>45611</v>
      </c>
      <c r="BR15" s="81">
        <v>42945</v>
      </c>
      <c r="BS15" s="81">
        <v>44563</v>
      </c>
      <c r="BT15" s="81">
        <v>43117</v>
      </c>
      <c r="BU15" s="81">
        <v>46750</v>
      </c>
      <c r="BV15" s="81">
        <v>43504</v>
      </c>
      <c r="BW15" s="81">
        <v>45513</v>
      </c>
      <c r="BX15" s="81">
        <v>44745</v>
      </c>
      <c r="BY15" s="81">
        <v>42945</v>
      </c>
      <c r="BZ15" s="81">
        <v>46487</v>
      </c>
      <c r="CA15" s="81">
        <v>49805</v>
      </c>
      <c r="CB15" s="81">
        <v>44623</v>
      </c>
      <c r="CC15" s="81">
        <v>47951</v>
      </c>
      <c r="CD15" s="81">
        <v>49429</v>
      </c>
      <c r="CE15" s="81">
        <v>53705</v>
      </c>
      <c r="CF15" s="81">
        <v>49154</v>
      </c>
      <c r="CG15" s="81">
        <v>43738</v>
      </c>
      <c r="CH15" s="81">
        <v>43901</v>
      </c>
      <c r="CI15" s="81">
        <v>50457</v>
      </c>
      <c r="CJ15" s="81">
        <v>45535</v>
      </c>
      <c r="CK15" s="81">
        <v>45195</v>
      </c>
      <c r="CL15" s="81">
        <v>46588</v>
      </c>
      <c r="CM15" s="81">
        <v>49346</v>
      </c>
      <c r="CN15" s="81">
        <v>47785</v>
      </c>
      <c r="CO15" s="81">
        <v>44770</v>
      </c>
      <c r="CP15" s="81">
        <v>47522</v>
      </c>
      <c r="CQ15" s="81">
        <v>48926</v>
      </c>
      <c r="CR15" s="81">
        <v>45016</v>
      </c>
      <c r="CS15" s="81">
        <v>43414</v>
      </c>
      <c r="CT15" s="81">
        <v>46290</v>
      </c>
      <c r="CU15" s="81">
        <v>46705</v>
      </c>
      <c r="CV15" s="81">
        <v>42945</v>
      </c>
      <c r="CW15" s="81">
        <v>43098</v>
      </c>
      <c r="CX15" s="81">
        <v>42950</v>
      </c>
      <c r="CY15" s="81">
        <v>48853</v>
      </c>
      <c r="CZ15" s="81">
        <v>48269</v>
      </c>
      <c r="DA15" s="81">
        <v>44086</v>
      </c>
      <c r="DB15" s="81">
        <v>45945</v>
      </c>
      <c r="DC15" s="81">
        <v>50222</v>
      </c>
      <c r="DD15" s="81">
        <v>44892</v>
      </c>
      <c r="DE15" s="81">
        <v>52331</v>
      </c>
      <c r="DF15" s="81">
        <v>55653</v>
      </c>
      <c r="DG15" s="81">
        <v>43078</v>
      </c>
      <c r="DH15" s="81">
        <v>42950</v>
      </c>
      <c r="DI15" s="81">
        <v>45389</v>
      </c>
      <c r="DJ15" s="81">
        <v>48055</v>
      </c>
      <c r="DK15" s="81">
        <v>60231</v>
      </c>
      <c r="DL15" s="81">
        <v>60596</v>
      </c>
      <c r="DM15" s="81">
        <v>43746</v>
      </c>
      <c r="DN15" s="81">
        <v>47311</v>
      </c>
      <c r="DO15" s="81">
        <v>46274</v>
      </c>
      <c r="DP15" s="81">
        <v>51847</v>
      </c>
      <c r="DQ15" s="81">
        <v>57150</v>
      </c>
      <c r="DR15" s="81">
        <v>48470</v>
      </c>
      <c r="DS15" s="81">
        <v>51335</v>
      </c>
      <c r="DT15" s="81">
        <v>42950</v>
      </c>
      <c r="DU15" s="81">
        <v>44822</v>
      </c>
      <c r="DV15" s="81">
        <v>44619</v>
      </c>
      <c r="DW15" s="81">
        <v>42950</v>
      </c>
      <c r="DX15" s="81">
        <v>45569</v>
      </c>
      <c r="DY15" s="81">
        <v>47517</v>
      </c>
      <c r="DZ15" s="81">
        <v>54666</v>
      </c>
      <c r="EA15" s="81">
        <v>43045</v>
      </c>
      <c r="EB15" s="81">
        <v>44814</v>
      </c>
      <c r="EC15" s="81">
        <v>46445</v>
      </c>
      <c r="ED15" s="81">
        <v>47775</v>
      </c>
      <c r="EE15" s="81">
        <v>53117</v>
      </c>
      <c r="EF15" s="81">
        <v>48739</v>
      </c>
      <c r="EG15" s="81">
        <v>47622</v>
      </c>
    </row>
    <row r="16" spans="1:138" x14ac:dyDescent="0.2">
      <c r="A16" s="77">
        <v>11</v>
      </c>
      <c r="B16" s="81">
        <v>48193</v>
      </c>
      <c r="C16" s="81">
        <v>47072</v>
      </c>
      <c r="D16" s="81">
        <v>59707</v>
      </c>
      <c r="E16" s="81">
        <v>48155</v>
      </c>
      <c r="F16" s="81">
        <v>46152</v>
      </c>
      <c r="G16" s="81">
        <v>43875</v>
      </c>
      <c r="H16" s="81">
        <v>50505</v>
      </c>
      <c r="I16" s="81">
        <v>58337</v>
      </c>
      <c r="J16" s="81">
        <v>57902</v>
      </c>
      <c r="K16" s="81">
        <v>51040</v>
      </c>
      <c r="L16" s="81">
        <v>50855</v>
      </c>
      <c r="M16" s="81">
        <v>44796</v>
      </c>
      <c r="N16" s="81">
        <v>46602</v>
      </c>
      <c r="O16" s="81">
        <v>44045</v>
      </c>
      <c r="P16" s="81">
        <v>43875</v>
      </c>
      <c r="Q16" s="81">
        <v>46014</v>
      </c>
      <c r="R16" s="81">
        <v>46410</v>
      </c>
      <c r="S16" s="81">
        <v>45468</v>
      </c>
      <c r="T16" s="81">
        <v>43878</v>
      </c>
      <c r="U16" s="81">
        <v>44303</v>
      </c>
      <c r="V16" s="81">
        <v>48672</v>
      </c>
      <c r="W16" s="81">
        <v>47025</v>
      </c>
      <c r="X16" s="81">
        <v>44830</v>
      </c>
      <c r="Y16" s="79">
        <v>43875</v>
      </c>
      <c r="Z16" s="81">
        <v>43875</v>
      </c>
      <c r="AA16" s="81">
        <v>45160</v>
      </c>
      <c r="AB16" s="81">
        <v>47140</v>
      </c>
      <c r="AC16" s="81">
        <v>46940</v>
      </c>
      <c r="AD16" s="81">
        <v>51704</v>
      </c>
      <c r="AE16" s="81">
        <v>50386</v>
      </c>
      <c r="AF16" s="81">
        <v>44845</v>
      </c>
      <c r="AG16" s="81">
        <v>46559</v>
      </c>
      <c r="AH16" s="81">
        <v>48296</v>
      </c>
      <c r="AI16" s="81">
        <v>44369</v>
      </c>
      <c r="AJ16" s="81">
        <v>55562</v>
      </c>
      <c r="AK16" s="81">
        <v>46138</v>
      </c>
      <c r="AL16" s="81">
        <v>46338</v>
      </c>
      <c r="AM16" s="81">
        <v>47984</v>
      </c>
      <c r="AN16" s="81">
        <v>47885</v>
      </c>
      <c r="AO16" s="81">
        <v>52181</v>
      </c>
      <c r="AP16" s="81">
        <v>44380</v>
      </c>
      <c r="AQ16" s="81">
        <v>43875</v>
      </c>
      <c r="AR16" s="81">
        <v>46958</v>
      </c>
      <c r="AS16" s="81">
        <v>46091</v>
      </c>
      <c r="AT16" s="81">
        <v>45848</v>
      </c>
      <c r="AU16" s="81">
        <v>45365</v>
      </c>
      <c r="AV16" s="81">
        <v>44715</v>
      </c>
      <c r="AW16" s="81">
        <v>45205</v>
      </c>
      <c r="AX16" s="81">
        <v>45480</v>
      </c>
      <c r="AY16" s="81">
        <v>44407</v>
      </c>
      <c r="AZ16" s="81">
        <v>45836</v>
      </c>
      <c r="BA16" s="81">
        <v>49198</v>
      </c>
      <c r="BB16" s="81">
        <v>44875</v>
      </c>
      <c r="BC16" s="81">
        <v>48684</v>
      </c>
      <c r="BD16" s="81">
        <v>49851</v>
      </c>
      <c r="BE16" s="81">
        <v>43875</v>
      </c>
      <c r="BF16" s="81">
        <v>45688</v>
      </c>
      <c r="BG16" s="81">
        <v>44889</v>
      </c>
      <c r="BH16" s="81">
        <v>44200</v>
      </c>
      <c r="BI16" s="81">
        <v>47931</v>
      </c>
      <c r="BJ16" s="81">
        <v>47165</v>
      </c>
      <c r="BK16" s="81">
        <v>46900</v>
      </c>
      <c r="BL16" s="81">
        <v>44705</v>
      </c>
      <c r="BM16" s="81">
        <v>48093</v>
      </c>
      <c r="BN16" s="81">
        <v>51320</v>
      </c>
      <c r="BO16" s="81">
        <v>44775</v>
      </c>
      <c r="BP16" s="81">
        <v>47073</v>
      </c>
      <c r="BQ16" s="81">
        <v>46250</v>
      </c>
      <c r="BR16" s="81">
        <v>43875</v>
      </c>
      <c r="BS16" s="81">
        <v>45528</v>
      </c>
      <c r="BT16" s="81">
        <v>44050</v>
      </c>
      <c r="BU16" s="81">
        <v>47735</v>
      </c>
      <c r="BV16" s="81">
        <v>44433</v>
      </c>
      <c r="BW16" s="81">
        <v>46459</v>
      </c>
      <c r="BX16" s="81">
        <v>45697</v>
      </c>
      <c r="BY16" s="81">
        <v>43875</v>
      </c>
      <c r="BZ16" s="81">
        <v>47489</v>
      </c>
      <c r="CA16" s="81">
        <v>50430</v>
      </c>
      <c r="CB16" s="81">
        <v>45206</v>
      </c>
      <c r="CC16" s="81">
        <v>48818</v>
      </c>
      <c r="CD16" s="81">
        <v>49982</v>
      </c>
      <c r="CE16" s="81">
        <v>54689</v>
      </c>
      <c r="CF16" s="81">
        <v>49780</v>
      </c>
      <c r="CG16" s="81">
        <v>44685</v>
      </c>
      <c r="CH16" s="81">
        <v>44754</v>
      </c>
      <c r="CI16" s="81">
        <v>51770</v>
      </c>
      <c r="CJ16" s="81">
        <v>46520</v>
      </c>
      <c r="CK16" s="81">
        <v>45740</v>
      </c>
      <c r="CL16" s="81">
        <v>47399</v>
      </c>
      <c r="CM16" s="81">
        <v>50262</v>
      </c>
      <c r="CN16" s="81">
        <v>48350</v>
      </c>
      <c r="CO16" s="81">
        <v>45561</v>
      </c>
      <c r="CP16" s="81">
        <v>48019</v>
      </c>
      <c r="CQ16" s="81">
        <v>49905</v>
      </c>
      <c r="CR16" s="81">
        <v>45978</v>
      </c>
      <c r="CS16" s="81">
        <v>44314</v>
      </c>
      <c r="CT16" s="81">
        <v>47275</v>
      </c>
      <c r="CU16" s="81">
        <v>47715</v>
      </c>
      <c r="CV16" s="81">
        <v>43875</v>
      </c>
      <c r="CW16" s="81">
        <v>44025</v>
      </c>
      <c r="CX16" s="81">
        <v>43874</v>
      </c>
      <c r="CY16" s="81">
        <v>49462</v>
      </c>
      <c r="CZ16" s="81">
        <v>48988</v>
      </c>
      <c r="DA16" s="81">
        <v>44745</v>
      </c>
      <c r="DB16" s="81">
        <v>46490</v>
      </c>
      <c r="DC16" s="81">
        <v>51227</v>
      </c>
      <c r="DD16" s="81">
        <v>46260</v>
      </c>
      <c r="DE16" s="81">
        <v>53207</v>
      </c>
      <c r="DF16" s="81">
        <v>56611</v>
      </c>
      <c r="DG16" s="81">
        <v>43875</v>
      </c>
      <c r="DH16" s="81">
        <v>43875</v>
      </c>
      <c r="DI16" s="81">
        <v>46229</v>
      </c>
      <c r="DJ16" s="81">
        <v>48750</v>
      </c>
      <c r="DK16" s="81">
        <v>62043</v>
      </c>
      <c r="DL16" s="81">
        <v>62417</v>
      </c>
      <c r="DM16" s="81">
        <v>44693</v>
      </c>
      <c r="DN16" s="81">
        <v>47682</v>
      </c>
      <c r="DO16" s="81">
        <v>46838</v>
      </c>
      <c r="DP16" s="81">
        <v>52554</v>
      </c>
      <c r="DQ16" s="81">
        <v>57882</v>
      </c>
      <c r="DR16" s="81">
        <v>49360</v>
      </c>
      <c r="DS16" s="81">
        <v>52130</v>
      </c>
      <c r="DT16" s="81">
        <v>43875</v>
      </c>
      <c r="DU16" s="81">
        <v>45301</v>
      </c>
      <c r="DV16" s="81">
        <v>45336</v>
      </c>
      <c r="DW16" s="81">
        <v>43875</v>
      </c>
      <c r="DX16" s="81">
        <v>46505</v>
      </c>
      <c r="DY16" s="81">
        <v>48209</v>
      </c>
      <c r="DZ16" s="81">
        <v>55865</v>
      </c>
      <c r="EA16" s="81">
        <v>43975</v>
      </c>
      <c r="EB16" s="81">
        <v>45778</v>
      </c>
      <c r="EC16" s="81">
        <v>47375</v>
      </c>
      <c r="ED16" s="81">
        <v>48820</v>
      </c>
      <c r="EE16" s="81">
        <v>54269</v>
      </c>
      <c r="EF16" s="81">
        <v>49554</v>
      </c>
      <c r="EG16" s="81">
        <v>49701</v>
      </c>
    </row>
    <row r="17" spans="1:137" x14ac:dyDescent="0.2">
      <c r="A17" s="77">
        <v>12</v>
      </c>
      <c r="B17" s="81">
        <v>48671</v>
      </c>
      <c r="C17" s="81">
        <v>47387</v>
      </c>
      <c r="D17" s="81">
        <v>61164</v>
      </c>
      <c r="E17" s="81">
        <v>48322</v>
      </c>
      <c r="F17" s="81">
        <v>46498</v>
      </c>
      <c r="G17" s="81">
        <v>44040</v>
      </c>
      <c r="H17" s="81">
        <v>51500</v>
      </c>
      <c r="I17" s="81">
        <v>59412</v>
      </c>
      <c r="J17" s="81">
        <v>58988</v>
      </c>
      <c r="K17" s="81">
        <v>51910</v>
      </c>
      <c r="L17" s="81">
        <v>51746</v>
      </c>
      <c r="M17" s="81">
        <v>44963</v>
      </c>
      <c r="N17" s="81">
        <v>47279</v>
      </c>
      <c r="O17" s="81">
        <v>44215</v>
      </c>
      <c r="P17" s="81">
        <v>44040</v>
      </c>
      <c r="Q17" s="81">
        <v>46190</v>
      </c>
      <c r="R17" s="81">
        <v>46585</v>
      </c>
      <c r="S17" s="81">
        <v>45638</v>
      </c>
      <c r="T17" s="81">
        <v>44041</v>
      </c>
      <c r="U17" s="81">
        <v>44469</v>
      </c>
      <c r="V17" s="81">
        <v>49170</v>
      </c>
      <c r="W17" s="81">
        <v>47696</v>
      </c>
      <c r="X17" s="81">
        <v>44994</v>
      </c>
      <c r="Y17" s="79">
        <v>44040</v>
      </c>
      <c r="Z17" s="81">
        <v>44040</v>
      </c>
      <c r="AA17" s="81">
        <v>45331</v>
      </c>
      <c r="AB17" s="81">
        <v>47305</v>
      </c>
      <c r="AC17" s="81">
        <v>47557</v>
      </c>
      <c r="AD17" s="81">
        <v>52429</v>
      </c>
      <c r="AE17" s="81">
        <v>51071</v>
      </c>
      <c r="AF17" s="81">
        <v>45550</v>
      </c>
      <c r="AG17" s="81">
        <v>46724</v>
      </c>
      <c r="AH17" s="81">
        <v>49280</v>
      </c>
      <c r="AI17" s="81">
        <v>44546</v>
      </c>
      <c r="AJ17" s="81">
        <v>56885</v>
      </c>
      <c r="AK17" s="81">
        <v>46305</v>
      </c>
      <c r="AL17" s="81">
        <v>46734</v>
      </c>
      <c r="AM17" s="81">
        <v>48683</v>
      </c>
      <c r="AN17" s="81">
        <v>48696</v>
      </c>
      <c r="AO17" s="81">
        <v>53290</v>
      </c>
      <c r="AP17" s="81">
        <v>44768</v>
      </c>
      <c r="AQ17" s="81">
        <v>44040</v>
      </c>
      <c r="AR17" s="81">
        <v>47275</v>
      </c>
      <c r="AS17" s="81">
        <v>46262</v>
      </c>
      <c r="AT17" s="81">
        <v>46022</v>
      </c>
      <c r="AU17" s="81">
        <v>45532</v>
      </c>
      <c r="AV17" s="81">
        <v>44885</v>
      </c>
      <c r="AW17" s="81">
        <v>45373</v>
      </c>
      <c r="AX17" s="81">
        <v>45645</v>
      </c>
      <c r="AY17" s="81">
        <v>44574</v>
      </c>
      <c r="AZ17" s="81">
        <v>46005</v>
      </c>
      <c r="BA17" s="81">
        <v>49969</v>
      </c>
      <c r="BB17" s="81">
        <v>45040</v>
      </c>
      <c r="BC17" s="81">
        <v>49373</v>
      </c>
      <c r="BD17" s="81">
        <v>50842</v>
      </c>
      <c r="BE17" s="81">
        <v>44040</v>
      </c>
      <c r="BF17" s="81">
        <v>46258</v>
      </c>
      <c r="BG17" s="81">
        <v>45058</v>
      </c>
      <c r="BH17" s="81">
        <v>44498</v>
      </c>
      <c r="BI17" s="81">
        <v>48291</v>
      </c>
      <c r="BJ17" s="81">
        <v>47535</v>
      </c>
      <c r="BK17" s="81">
        <v>47436</v>
      </c>
      <c r="BL17" s="81">
        <v>45097</v>
      </c>
      <c r="BM17" s="81">
        <v>48270</v>
      </c>
      <c r="BN17" s="81">
        <v>51950</v>
      </c>
      <c r="BO17" s="81">
        <v>45154</v>
      </c>
      <c r="BP17" s="81">
        <v>47536</v>
      </c>
      <c r="BQ17" s="81">
        <v>46790</v>
      </c>
      <c r="BR17" s="81">
        <v>44040</v>
      </c>
      <c r="BS17" s="81">
        <v>45699</v>
      </c>
      <c r="BT17" s="81">
        <v>44216</v>
      </c>
      <c r="BU17" s="81">
        <v>48570</v>
      </c>
      <c r="BV17" s="81">
        <v>44600</v>
      </c>
      <c r="BW17" s="81">
        <v>46786</v>
      </c>
      <c r="BX17" s="81">
        <v>45866</v>
      </c>
      <c r="BY17" s="81">
        <v>44040</v>
      </c>
      <c r="BZ17" s="81">
        <v>47667</v>
      </c>
      <c r="CA17" s="81">
        <v>50980</v>
      </c>
      <c r="CB17" s="81">
        <v>45788</v>
      </c>
      <c r="CC17" s="81">
        <v>49600</v>
      </c>
      <c r="CD17" s="81">
        <v>50682</v>
      </c>
      <c r="CE17" s="81">
        <v>55543</v>
      </c>
      <c r="CF17" s="81">
        <v>50391</v>
      </c>
      <c r="CG17" s="81">
        <v>44854</v>
      </c>
      <c r="CH17" s="81">
        <v>45205</v>
      </c>
      <c r="CI17" s="81">
        <v>53517</v>
      </c>
      <c r="CJ17" s="81">
        <v>46685</v>
      </c>
      <c r="CK17" s="81">
        <v>46155</v>
      </c>
      <c r="CL17" s="81">
        <v>48037</v>
      </c>
      <c r="CM17" s="81">
        <v>51091</v>
      </c>
      <c r="CN17" s="81">
        <v>48960</v>
      </c>
      <c r="CO17" s="81">
        <v>46045</v>
      </c>
      <c r="CP17" s="81">
        <v>48481</v>
      </c>
      <c r="CQ17" s="81">
        <v>50903</v>
      </c>
      <c r="CR17" s="81">
        <v>46176</v>
      </c>
      <c r="CS17" s="81">
        <v>44479</v>
      </c>
      <c r="CT17" s="81">
        <v>47460</v>
      </c>
      <c r="CU17" s="81">
        <v>48640</v>
      </c>
      <c r="CV17" s="81">
        <v>44040</v>
      </c>
      <c r="CW17" s="81">
        <v>44189</v>
      </c>
      <c r="CX17" s="81">
        <v>44042</v>
      </c>
      <c r="CY17" s="81">
        <v>49983</v>
      </c>
      <c r="CZ17" s="81">
        <v>49557</v>
      </c>
      <c r="DA17" s="81">
        <v>45155</v>
      </c>
      <c r="DB17" s="81">
        <v>46945</v>
      </c>
      <c r="DC17" s="81">
        <v>51464</v>
      </c>
      <c r="DD17" s="81">
        <v>46608</v>
      </c>
      <c r="DE17" s="81">
        <v>54053</v>
      </c>
      <c r="DF17" s="81">
        <v>57573</v>
      </c>
      <c r="DG17" s="81">
        <v>44046</v>
      </c>
      <c r="DH17" s="81">
        <v>44040</v>
      </c>
      <c r="DI17" s="81">
        <v>46704</v>
      </c>
      <c r="DJ17" s="81">
        <v>49705</v>
      </c>
      <c r="DK17" s="81">
        <v>63406</v>
      </c>
      <c r="DL17" s="81">
        <v>63787</v>
      </c>
      <c r="DM17" s="81">
        <v>44861</v>
      </c>
      <c r="DN17" s="81">
        <v>48017</v>
      </c>
      <c r="DO17" s="81">
        <v>47393</v>
      </c>
      <c r="DP17" s="81">
        <v>53194</v>
      </c>
      <c r="DQ17" s="81">
        <v>58303</v>
      </c>
      <c r="DR17" s="81">
        <v>50095</v>
      </c>
      <c r="DS17" s="81">
        <v>52775</v>
      </c>
      <c r="DT17" s="81">
        <v>44040</v>
      </c>
      <c r="DU17" s="81">
        <v>45372</v>
      </c>
      <c r="DV17" s="81">
        <v>45907</v>
      </c>
      <c r="DW17" s="81">
        <v>44040</v>
      </c>
      <c r="DX17" s="81">
        <v>46675</v>
      </c>
      <c r="DY17" s="81">
        <v>48816</v>
      </c>
      <c r="DZ17" s="81">
        <v>57095</v>
      </c>
      <c r="EA17" s="81">
        <v>44140</v>
      </c>
      <c r="EB17" s="81">
        <v>45920</v>
      </c>
      <c r="EC17" s="81">
        <v>47540</v>
      </c>
      <c r="ED17" s="81">
        <v>49865</v>
      </c>
      <c r="EE17" s="81">
        <v>55454</v>
      </c>
      <c r="EF17" s="81">
        <v>50363</v>
      </c>
      <c r="EG17" s="81">
        <v>50360</v>
      </c>
    </row>
    <row r="18" spans="1:137" x14ac:dyDescent="0.2">
      <c r="A18" s="77">
        <v>13</v>
      </c>
      <c r="B18" s="81">
        <v>49648</v>
      </c>
      <c r="C18" s="81">
        <v>48405</v>
      </c>
      <c r="D18" s="81">
        <v>62620</v>
      </c>
      <c r="E18" s="81">
        <v>49293</v>
      </c>
      <c r="F18" s="81">
        <v>47518</v>
      </c>
      <c r="G18" s="81">
        <v>44995</v>
      </c>
      <c r="H18" s="81">
        <v>52505</v>
      </c>
      <c r="I18" s="81">
        <v>60487</v>
      </c>
      <c r="J18" s="81">
        <v>60073</v>
      </c>
      <c r="K18" s="81">
        <v>52860</v>
      </c>
      <c r="L18" s="81">
        <v>52730</v>
      </c>
      <c r="M18" s="81">
        <v>45925</v>
      </c>
      <c r="N18" s="81">
        <v>47993</v>
      </c>
      <c r="O18" s="81">
        <v>45175</v>
      </c>
      <c r="P18" s="81">
        <v>44995</v>
      </c>
      <c r="Q18" s="81">
        <v>47192</v>
      </c>
      <c r="R18" s="81">
        <v>47595</v>
      </c>
      <c r="S18" s="81">
        <v>46613</v>
      </c>
      <c r="T18" s="81">
        <v>44999</v>
      </c>
      <c r="U18" s="81">
        <v>45436</v>
      </c>
      <c r="V18" s="81">
        <v>49740</v>
      </c>
      <c r="W18" s="81">
        <v>48368</v>
      </c>
      <c r="X18" s="81">
        <v>45947</v>
      </c>
      <c r="Y18" s="79">
        <v>44995</v>
      </c>
      <c r="Z18" s="81">
        <v>44995</v>
      </c>
      <c r="AA18" s="81">
        <v>46301</v>
      </c>
      <c r="AB18" s="81">
        <v>48260</v>
      </c>
      <c r="AC18" s="81">
        <v>48261</v>
      </c>
      <c r="AD18" s="81">
        <v>53269</v>
      </c>
      <c r="AE18" s="81">
        <v>51757</v>
      </c>
      <c r="AF18" s="81">
        <v>46285</v>
      </c>
      <c r="AG18" s="81">
        <v>47680</v>
      </c>
      <c r="AH18" s="81">
        <v>50377</v>
      </c>
      <c r="AI18" s="81">
        <v>45510</v>
      </c>
      <c r="AJ18" s="81">
        <v>58208</v>
      </c>
      <c r="AK18" s="81">
        <v>47267</v>
      </c>
      <c r="AL18" s="81">
        <v>47453</v>
      </c>
      <c r="AM18" s="81">
        <v>49491</v>
      </c>
      <c r="AN18" s="81">
        <v>49499</v>
      </c>
      <c r="AO18" s="81">
        <v>54435</v>
      </c>
      <c r="AP18" s="81">
        <v>45281</v>
      </c>
      <c r="AQ18" s="81">
        <v>44995</v>
      </c>
      <c r="AR18" s="81">
        <v>48153</v>
      </c>
      <c r="AS18" s="81">
        <v>47263</v>
      </c>
      <c r="AT18" s="81">
        <v>47016</v>
      </c>
      <c r="AU18" s="81">
        <v>46503</v>
      </c>
      <c r="AV18" s="81">
        <v>45860</v>
      </c>
      <c r="AW18" s="81">
        <v>46355</v>
      </c>
      <c r="AX18" s="81">
        <v>46600</v>
      </c>
      <c r="AY18" s="81">
        <v>45538</v>
      </c>
      <c r="AZ18" s="81">
        <v>47004</v>
      </c>
      <c r="BA18" s="81">
        <v>50743</v>
      </c>
      <c r="BB18" s="81">
        <v>45995</v>
      </c>
      <c r="BC18" s="81">
        <v>50146</v>
      </c>
      <c r="BD18" s="81">
        <v>51832</v>
      </c>
      <c r="BE18" s="81">
        <v>44995</v>
      </c>
      <c r="BF18" s="81">
        <v>46922</v>
      </c>
      <c r="BG18" s="81">
        <v>46035</v>
      </c>
      <c r="BH18" s="81">
        <v>45325</v>
      </c>
      <c r="BI18" s="81">
        <v>49096</v>
      </c>
      <c r="BJ18" s="81">
        <v>48045</v>
      </c>
      <c r="BK18" s="81">
        <v>48131</v>
      </c>
      <c r="BL18" s="81">
        <v>45591</v>
      </c>
      <c r="BM18" s="81">
        <v>49311</v>
      </c>
      <c r="BN18" s="81">
        <v>52655</v>
      </c>
      <c r="BO18" s="81">
        <v>45646</v>
      </c>
      <c r="BP18" s="81">
        <v>48161</v>
      </c>
      <c r="BQ18" s="81">
        <v>47429</v>
      </c>
      <c r="BR18" s="81">
        <v>44995</v>
      </c>
      <c r="BS18" s="81">
        <v>46690</v>
      </c>
      <c r="BT18" s="81">
        <v>45175</v>
      </c>
      <c r="BU18" s="81">
        <v>49535</v>
      </c>
      <c r="BV18" s="81">
        <v>45555</v>
      </c>
      <c r="BW18" s="81">
        <v>47623</v>
      </c>
      <c r="BX18" s="81">
        <v>46846</v>
      </c>
      <c r="BY18" s="81">
        <v>44995</v>
      </c>
      <c r="BZ18" s="81">
        <v>48697</v>
      </c>
      <c r="CA18" s="81">
        <v>51625</v>
      </c>
      <c r="CB18" s="81">
        <v>46371</v>
      </c>
      <c r="CC18" s="81">
        <v>50820</v>
      </c>
      <c r="CD18" s="81">
        <v>51242</v>
      </c>
      <c r="CE18" s="81">
        <v>56501</v>
      </c>
      <c r="CF18" s="81">
        <v>51033</v>
      </c>
      <c r="CG18" s="81">
        <v>45825</v>
      </c>
      <c r="CH18" s="81">
        <v>45814</v>
      </c>
      <c r="CI18" s="81">
        <v>54347</v>
      </c>
      <c r="CJ18" s="81">
        <v>47700</v>
      </c>
      <c r="CK18" s="81">
        <v>46695</v>
      </c>
      <c r="CL18" s="81">
        <v>48853</v>
      </c>
      <c r="CM18" s="81">
        <v>52016</v>
      </c>
      <c r="CN18" s="81">
        <v>49750</v>
      </c>
      <c r="CO18" s="81">
        <v>46717</v>
      </c>
      <c r="CP18" s="81">
        <v>48929</v>
      </c>
      <c r="CQ18" s="81">
        <v>51921</v>
      </c>
      <c r="CR18" s="81">
        <v>47166</v>
      </c>
      <c r="CS18" s="81">
        <v>45434</v>
      </c>
      <c r="CT18" s="81">
        <v>48465</v>
      </c>
      <c r="CU18" s="81">
        <v>49640</v>
      </c>
      <c r="CV18" s="81">
        <v>44995</v>
      </c>
      <c r="CW18" s="81">
        <v>45148</v>
      </c>
      <c r="CX18" s="81">
        <v>45001</v>
      </c>
      <c r="CY18" s="81">
        <v>50552</v>
      </c>
      <c r="CZ18" s="81">
        <v>50303</v>
      </c>
      <c r="DA18" s="81">
        <v>45649</v>
      </c>
      <c r="DB18" s="81">
        <v>47500</v>
      </c>
      <c r="DC18" s="81">
        <v>52496</v>
      </c>
      <c r="DD18" s="81">
        <v>46968</v>
      </c>
      <c r="DE18" s="81">
        <v>54786</v>
      </c>
      <c r="DF18" s="81">
        <v>58233</v>
      </c>
      <c r="DG18" s="81">
        <v>45000</v>
      </c>
      <c r="DH18" s="81">
        <v>45000</v>
      </c>
      <c r="DI18" s="81">
        <v>47365</v>
      </c>
      <c r="DJ18" s="81">
        <v>50695</v>
      </c>
      <c r="DK18" s="81">
        <v>64912</v>
      </c>
      <c r="DL18" s="81">
        <v>65303</v>
      </c>
      <c r="DM18" s="81">
        <v>45834</v>
      </c>
      <c r="DN18" s="81">
        <v>48383</v>
      </c>
      <c r="DO18" s="81">
        <v>47965</v>
      </c>
      <c r="DP18" s="81">
        <v>53882</v>
      </c>
      <c r="DQ18" s="81">
        <v>58484</v>
      </c>
      <c r="DR18" s="81">
        <v>51035</v>
      </c>
      <c r="DS18" s="81">
        <v>53430</v>
      </c>
      <c r="DT18" s="81">
        <v>45000</v>
      </c>
      <c r="DU18" s="81">
        <v>46321</v>
      </c>
      <c r="DV18" s="81">
        <v>46643</v>
      </c>
      <c r="DW18" s="81">
        <v>45000</v>
      </c>
      <c r="DX18" s="81">
        <v>47636</v>
      </c>
      <c r="DY18" s="81">
        <v>49515</v>
      </c>
      <c r="DZ18" s="81">
        <v>58354</v>
      </c>
      <c r="EA18" s="81">
        <v>45095</v>
      </c>
      <c r="EB18" s="81">
        <v>46939</v>
      </c>
      <c r="EC18" s="81">
        <v>48495</v>
      </c>
      <c r="ED18" s="81">
        <v>50955</v>
      </c>
      <c r="EE18" s="81">
        <v>56653</v>
      </c>
      <c r="EF18" s="81">
        <v>51178</v>
      </c>
      <c r="EG18" s="81">
        <v>50974</v>
      </c>
    </row>
    <row r="19" spans="1:137" x14ac:dyDescent="0.2">
      <c r="A19" s="77">
        <v>14</v>
      </c>
      <c r="B19" s="81">
        <v>50156</v>
      </c>
      <c r="C19" s="81">
        <v>48748</v>
      </c>
      <c r="D19" s="81">
        <v>64076</v>
      </c>
      <c r="E19" s="81">
        <v>49476</v>
      </c>
      <c r="F19" s="81">
        <v>47889</v>
      </c>
      <c r="G19" s="81">
        <v>45180</v>
      </c>
      <c r="H19" s="81">
        <v>53510</v>
      </c>
      <c r="I19" s="81">
        <v>61555</v>
      </c>
      <c r="J19" s="81">
        <v>61159</v>
      </c>
      <c r="K19" s="81">
        <v>53740</v>
      </c>
      <c r="L19" s="81">
        <v>53630</v>
      </c>
      <c r="M19" s="81">
        <v>46114</v>
      </c>
      <c r="N19" s="81">
        <v>48592</v>
      </c>
      <c r="O19" s="81">
        <v>45360</v>
      </c>
      <c r="P19" s="81">
        <v>45180</v>
      </c>
      <c r="Q19" s="81">
        <v>47383</v>
      </c>
      <c r="R19" s="81">
        <v>47790</v>
      </c>
      <c r="S19" s="81">
        <v>46798</v>
      </c>
      <c r="T19" s="81">
        <v>45181</v>
      </c>
      <c r="U19" s="81">
        <v>45623</v>
      </c>
      <c r="V19" s="81">
        <v>50260</v>
      </c>
      <c r="W19" s="81">
        <v>49040</v>
      </c>
      <c r="X19" s="81">
        <v>46132</v>
      </c>
      <c r="Y19" s="79">
        <v>45180</v>
      </c>
      <c r="Z19" s="81">
        <v>45180</v>
      </c>
      <c r="AA19" s="81">
        <v>46493</v>
      </c>
      <c r="AB19" s="81">
        <v>48445</v>
      </c>
      <c r="AC19" s="81">
        <v>48914</v>
      </c>
      <c r="AD19" s="81">
        <v>54351</v>
      </c>
      <c r="AE19" s="81">
        <v>52442</v>
      </c>
      <c r="AF19" s="81">
        <v>47095</v>
      </c>
      <c r="AG19" s="81">
        <v>47865</v>
      </c>
      <c r="AH19" s="81">
        <v>51393</v>
      </c>
      <c r="AI19" s="81">
        <v>45698</v>
      </c>
      <c r="AJ19" s="81">
        <v>59531</v>
      </c>
      <c r="AK19" s="81">
        <v>47452</v>
      </c>
      <c r="AL19" s="81">
        <v>47891</v>
      </c>
      <c r="AM19" s="81">
        <v>50228</v>
      </c>
      <c r="AN19" s="81">
        <v>50337</v>
      </c>
      <c r="AO19" s="81">
        <v>55571</v>
      </c>
      <c r="AP19" s="81">
        <v>45698</v>
      </c>
      <c r="AQ19" s="81">
        <v>45180</v>
      </c>
      <c r="AR19" s="81">
        <v>48674</v>
      </c>
      <c r="AS19" s="81">
        <v>47458</v>
      </c>
      <c r="AT19" s="81">
        <v>47206</v>
      </c>
      <c r="AU19" s="81">
        <v>46690</v>
      </c>
      <c r="AV19" s="81">
        <v>46050</v>
      </c>
      <c r="AW19" s="81">
        <v>46545</v>
      </c>
      <c r="AX19" s="81">
        <v>46785</v>
      </c>
      <c r="AY19" s="81">
        <v>45725</v>
      </c>
      <c r="AZ19" s="81">
        <v>47192</v>
      </c>
      <c r="BA19" s="81">
        <v>51514</v>
      </c>
      <c r="BB19" s="81">
        <v>46180</v>
      </c>
      <c r="BC19" s="81">
        <v>50873</v>
      </c>
      <c r="BD19" s="81">
        <v>52822</v>
      </c>
      <c r="BE19" s="81">
        <v>45180</v>
      </c>
      <c r="BF19" s="81">
        <v>47517</v>
      </c>
      <c r="BG19" s="81">
        <v>46325</v>
      </c>
      <c r="BH19" s="81">
        <v>45589</v>
      </c>
      <c r="BI19" s="81">
        <v>49438</v>
      </c>
      <c r="BJ19" s="81">
        <v>48755</v>
      </c>
      <c r="BK19" s="81">
        <v>48700</v>
      </c>
      <c r="BL19" s="81">
        <v>46027</v>
      </c>
      <c r="BM19" s="81">
        <v>49520</v>
      </c>
      <c r="BN19" s="81">
        <v>53310</v>
      </c>
      <c r="BO19" s="81">
        <v>46053</v>
      </c>
      <c r="BP19" s="81">
        <v>48658</v>
      </c>
      <c r="BQ19" s="81">
        <v>48001</v>
      </c>
      <c r="BR19" s="81">
        <v>45180</v>
      </c>
      <c r="BS19" s="81">
        <v>46971</v>
      </c>
      <c r="BT19" s="81">
        <v>45360</v>
      </c>
      <c r="BU19" s="81">
        <v>50405</v>
      </c>
      <c r="BV19" s="81">
        <v>45738</v>
      </c>
      <c r="BW19" s="81">
        <v>47996</v>
      </c>
      <c r="BX19" s="81">
        <v>47035</v>
      </c>
      <c r="BY19" s="81">
        <v>45180</v>
      </c>
      <c r="BZ19" s="81">
        <v>48897</v>
      </c>
      <c r="CA19" s="81">
        <v>52200</v>
      </c>
      <c r="CB19" s="81">
        <v>46953</v>
      </c>
      <c r="CC19" s="81">
        <v>51606</v>
      </c>
      <c r="CD19" s="81">
        <v>51723</v>
      </c>
      <c r="CE19" s="81">
        <v>57402</v>
      </c>
      <c r="CF19" s="81">
        <v>51452</v>
      </c>
      <c r="CG19" s="81">
        <v>46014</v>
      </c>
      <c r="CH19" s="81">
        <v>46290</v>
      </c>
      <c r="CI19" s="81">
        <v>54691</v>
      </c>
      <c r="CJ19" s="81">
        <v>47900</v>
      </c>
      <c r="CK19" s="81">
        <v>47145</v>
      </c>
      <c r="CL19" s="81">
        <v>49532</v>
      </c>
      <c r="CM19" s="81">
        <v>52875</v>
      </c>
      <c r="CN19" s="81">
        <v>50200</v>
      </c>
      <c r="CO19" s="81">
        <v>47480</v>
      </c>
      <c r="CP19" s="81">
        <v>50623</v>
      </c>
      <c r="CQ19" s="81">
        <v>52959</v>
      </c>
      <c r="CR19" s="81">
        <v>47384</v>
      </c>
      <c r="CS19" s="81">
        <v>45619</v>
      </c>
      <c r="CT19" s="81">
        <v>48675</v>
      </c>
      <c r="CU19" s="81">
        <v>50615</v>
      </c>
      <c r="CV19" s="81">
        <v>45180</v>
      </c>
      <c r="CW19" s="81">
        <v>45332</v>
      </c>
      <c r="CX19" s="81">
        <v>45179</v>
      </c>
      <c r="CY19" s="81">
        <v>51173</v>
      </c>
      <c r="CZ19" s="81">
        <v>50900</v>
      </c>
      <c r="DA19" s="81">
        <v>46089</v>
      </c>
      <c r="DB19" s="81">
        <v>48000</v>
      </c>
      <c r="DC19" s="81">
        <v>52755</v>
      </c>
      <c r="DD19" s="81">
        <v>47304</v>
      </c>
      <c r="DE19" s="81">
        <v>55540</v>
      </c>
      <c r="DF19" s="81">
        <v>58911</v>
      </c>
      <c r="DG19" s="81">
        <v>45180</v>
      </c>
      <c r="DH19" s="81">
        <v>45180</v>
      </c>
      <c r="DI19" s="81">
        <v>47873</v>
      </c>
      <c r="DJ19" s="81">
        <v>51310</v>
      </c>
      <c r="DK19" s="81">
        <v>66258</v>
      </c>
      <c r="DL19" s="81">
        <v>66656</v>
      </c>
      <c r="DM19" s="81">
        <v>46022</v>
      </c>
      <c r="DN19" s="81">
        <v>48723</v>
      </c>
      <c r="DO19" s="81">
        <v>49091</v>
      </c>
      <c r="DP19" s="81">
        <v>54548</v>
      </c>
      <c r="DQ19" s="81">
        <v>58661</v>
      </c>
      <c r="DR19" s="81">
        <v>51845</v>
      </c>
      <c r="DS19" s="81">
        <v>54040</v>
      </c>
      <c r="DT19" s="81">
        <v>45180</v>
      </c>
      <c r="DU19" s="81">
        <v>46554</v>
      </c>
      <c r="DV19" s="81">
        <v>47239</v>
      </c>
      <c r="DW19" s="81">
        <v>45180</v>
      </c>
      <c r="DX19" s="81">
        <v>47826</v>
      </c>
      <c r="DY19" s="81">
        <v>50156</v>
      </c>
      <c r="DZ19" s="81">
        <v>59633</v>
      </c>
      <c r="EA19" s="81">
        <v>45280</v>
      </c>
      <c r="EB19" s="81">
        <v>47066</v>
      </c>
      <c r="EC19" s="81">
        <v>48680</v>
      </c>
      <c r="ED19" s="81">
        <v>52050</v>
      </c>
      <c r="EE19" s="81">
        <v>57886</v>
      </c>
      <c r="EF19" s="81">
        <v>51988</v>
      </c>
      <c r="EG19" s="81">
        <v>51463</v>
      </c>
    </row>
    <row r="20" spans="1:137" x14ac:dyDescent="0.2">
      <c r="A20" s="77">
        <v>15</v>
      </c>
      <c r="B20" s="81">
        <v>51397</v>
      </c>
      <c r="C20" s="81">
        <v>49359</v>
      </c>
      <c r="D20" s="81">
        <v>65533</v>
      </c>
      <c r="E20" s="81">
        <v>50452</v>
      </c>
      <c r="F20" s="81">
        <v>48350</v>
      </c>
      <c r="G20" s="81">
        <v>46140</v>
      </c>
      <c r="H20" s="81">
        <v>54515</v>
      </c>
      <c r="I20" s="81">
        <v>62631</v>
      </c>
      <c r="J20" s="81">
        <v>62244</v>
      </c>
      <c r="K20" s="81">
        <v>54645</v>
      </c>
      <c r="L20" s="81">
        <v>54581</v>
      </c>
      <c r="M20" s="81">
        <v>47085</v>
      </c>
      <c r="N20" s="81">
        <v>49377</v>
      </c>
      <c r="O20" s="81">
        <v>46320</v>
      </c>
      <c r="P20" s="81">
        <v>46140</v>
      </c>
      <c r="Q20" s="81">
        <v>48390</v>
      </c>
      <c r="R20" s="81">
        <v>48805</v>
      </c>
      <c r="S20" s="81">
        <v>47773</v>
      </c>
      <c r="T20" s="81">
        <v>45684</v>
      </c>
      <c r="U20" s="81">
        <v>46590</v>
      </c>
      <c r="V20" s="81">
        <v>51189</v>
      </c>
      <c r="W20" s="81">
        <v>49712</v>
      </c>
      <c r="X20" s="81">
        <v>47091</v>
      </c>
      <c r="Y20" s="79">
        <v>46140</v>
      </c>
      <c r="Z20" s="81">
        <v>46140</v>
      </c>
      <c r="AA20" s="81">
        <v>47474</v>
      </c>
      <c r="AB20" s="81">
        <v>49405</v>
      </c>
      <c r="AC20" s="81">
        <v>49619</v>
      </c>
      <c r="AD20" s="81">
        <v>55478</v>
      </c>
      <c r="AE20" s="81">
        <v>53128</v>
      </c>
      <c r="AF20" s="81">
        <v>47935</v>
      </c>
      <c r="AG20" s="81">
        <v>48823</v>
      </c>
      <c r="AH20" s="81">
        <v>52470</v>
      </c>
      <c r="AI20" s="81">
        <v>46667</v>
      </c>
      <c r="AJ20" s="81">
        <v>60854</v>
      </c>
      <c r="AK20" s="81">
        <v>48412</v>
      </c>
      <c r="AL20" s="81">
        <v>48427</v>
      </c>
      <c r="AM20" s="81">
        <v>51015</v>
      </c>
      <c r="AN20" s="81">
        <v>51103</v>
      </c>
      <c r="AO20" s="81">
        <v>57099</v>
      </c>
      <c r="AP20" s="81">
        <v>46345</v>
      </c>
      <c r="AQ20" s="81">
        <v>46140</v>
      </c>
      <c r="AR20" s="81">
        <v>49439</v>
      </c>
      <c r="AS20" s="81">
        <v>48466</v>
      </c>
      <c r="AT20" s="81">
        <v>48205</v>
      </c>
      <c r="AU20" s="81">
        <v>47666</v>
      </c>
      <c r="AV20" s="81">
        <v>47025</v>
      </c>
      <c r="AW20" s="81">
        <v>47533</v>
      </c>
      <c r="AX20" s="81">
        <v>47745</v>
      </c>
      <c r="AY20" s="81">
        <v>46694</v>
      </c>
      <c r="AZ20" s="81">
        <v>48195</v>
      </c>
      <c r="BA20" s="81">
        <v>52709</v>
      </c>
      <c r="BB20" s="81">
        <v>47140</v>
      </c>
      <c r="BC20" s="81">
        <v>51618</v>
      </c>
      <c r="BD20" s="81">
        <v>54143</v>
      </c>
      <c r="BE20" s="81">
        <v>46140</v>
      </c>
      <c r="BF20" s="81">
        <v>49928</v>
      </c>
      <c r="BG20" s="81">
        <v>47207</v>
      </c>
      <c r="BH20" s="81">
        <v>46465</v>
      </c>
      <c r="BI20" s="81">
        <v>50286</v>
      </c>
      <c r="BJ20" s="81">
        <v>50045</v>
      </c>
      <c r="BK20" s="81">
        <v>49371</v>
      </c>
      <c r="BL20" s="81">
        <v>47871</v>
      </c>
      <c r="BM20" s="81">
        <v>50570</v>
      </c>
      <c r="BN20" s="81">
        <v>54005</v>
      </c>
      <c r="BO20" s="81">
        <v>46535</v>
      </c>
      <c r="BP20" s="81">
        <v>49261</v>
      </c>
      <c r="BQ20" s="81">
        <v>48620</v>
      </c>
      <c r="BR20" s="81">
        <v>46140</v>
      </c>
      <c r="BS20" s="81">
        <v>47878</v>
      </c>
      <c r="BT20" s="81">
        <v>46325</v>
      </c>
      <c r="BU20" s="81">
        <v>51585</v>
      </c>
      <c r="BV20" s="81">
        <v>46698</v>
      </c>
      <c r="BW20" s="81">
        <v>48954</v>
      </c>
      <c r="BX20" s="81">
        <v>48018</v>
      </c>
      <c r="BY20" s="81">
        <v>46140</v>
      </c>
      <c r="BZ20" s="81">
        <v>49932</v>
      </c>
      <c r="CA20" s="81">
        <v>52810</v>
      </c>
      <c r="CB20" s="81">
        <v>47536</v>
      </c>
      <c r="CC20" s="81">
        <v>52584</v>
      </c>
      <c r="CD20" s="81">
        <v>52503</v>
      </c>
      <c r="CE20" s="81">
        <v>58704</v>
      </c>
      <c r="CF20" s="81">
        <v>52548</v>
      </c>
      <c r="CG20" s="81">
        <v>46992</v>
      </c>
      <c r="CH20" s="81">
        <v>46889</v>
      </c>
      <c r="CI20" s="81">
        <v>55147</v>
      </c>
      <c r="CJ20" s="81">
        <v>48910</v>
      </c>
      <c r="CK20" s="81">
        <v>47665</v>
      </c>
      <c r="CL20" s="81">
        <v>50312</v>
      </c>
      <c r="CM20" s="81">
        <v>53774</v>
      </c>
      <c r="CN20" s="81">
        <v>51045</v>
      </c>
      <c r="CO20" s="81">
        <v>48895</v>
      </c>
      <c r="CP20" s="81">
        <v>53594</v>
      </c>
      <c r="CQ20" s="81">
        <v>54018</v>
      </c>
      <c r="CR20" s="81">
        <v>48374</v>
      </c>
      <c r="CS20" s="81">
        <v>46579</v>
      </c>
      <c r="CT20" s="81">
        <v>49695</v>
      </c>
      <c r="CU20" s="81">
        <v>51610</v>
      </c>
      <c r="CV20" s="81">
        <v>46140</v>
      </c>
      <c r="CW20" s="81">
        <v>46340</v>
      </c>
      <c r="CX20" s="81">
        <v>46139</v>
      </c>
      <c r="CY20" s="81">
        <v>51785</v>
      </c>
      <c r="CZ20" s="81">
        <v>51615</v>
      </c>
      <c r="DA20" s="81">
        <v>46558</v>
      </c>
      <c r="DB20" s="81">
        <v>48530</v>
      </c>
      <c r="DC20" s="81">
        <v>53792</v>
      </c>
      <c r="DD20" s="81">
        <v>49104</v>
      </c>
      <c r="DE20" s="81">
        <v>56258</v>
      </c>
      <c r="DF20" s="81">
        <v>59555</v>
      </c>
      <c r="DG20" s="81">
        <v>46140</v>
      </c>
      <c r="DH20" s="81">
        <v>46140</v>
      </c>
      <c r="DI20" s="81">
        <v>48497</v>
      </c>
      <c r="DJ20" s="81">
        <v>52300</v>
      </c>
      <c r="DK20" s="81">
        <v>67720</v>
      </c>
      <c r="DL20" s="81">
        <v>68130</v>
      </c>
      <c r="DM20" s="81">
        <v>47000</v>
      </c>
      <c r="DN20" s="81">
        <v>49424</v>
      </c>
      <c r="DO20" s="81">
        <v>49689</v>
      </c>
      <c r="DP20" s="81">
        <v>55225</v>
      </c>
      <c r="DQ20" s="81">
        <v>58733</v>
      </c>
      <c r="DR20" s="81">
        <v>52760</v>
      </c>
      <c r="DS20" s="81">
        <v>54800</v>
      </c>
      <c r="DT20" s="81">
        <v>46140</v>
      </c>
      <c r="DU20" s="81">
        <v>47499</v>
      </c>
      <c r="DV20" s="81">
        <v>47945</v>
      </c>
      <c r="DW20" s="81">
        <v>46140</v>
      </c>
      <c r="DX20" s="81">
        <v>48792</v>
      </c>
      <c r="DY20" s="81">
        <v>50827</v>
      </c>
      <c r="DZ20" s="81">
        <v>60946</v>
      </c>
      <c r="EA20" s="81">
        <v>46240</v>
      </c>
      <c r="EB20" s="81">
        <v>48130</v>
      </c>
      <c r="EC20" s="81">
        <v>49640</v>
      </c>
      <c r="ED20" s="81">
        <v>53215</v>
      </c>
      <c r="EE20" s="81">
        <v>59146</v>
      </c>
      <c r="EF20" s="81">
        <v>52803</v>
      </c>
      <c r="EG20" s="81">
        <v>52032</v>
      </c>
    </row>
    <row r="21" spans="1:137" x14ac:dyDescent="0.2">
      <c r="A21" s="77">
        <v>16</v>
      </c>
      <c r="B21" s="81">
        <v>51813</v>
      </c>
      <c r="C21" s="81">
        <v>50057</v>
      </c>
      <c r="D21" s="81">
        <v>65533</v>
      </c>
      <c r="E21" s="81">
        <v>50456</v>
      </c>
      <c r="F21" s="81">
        <v>48454</v>
      </c>
      <c r="G21" s="81">
        <v>46140</v>
      </c>
      <c r="H21" s="81">
        <v>55520</v>
      </c>
      <c r="I21" s="81">
        <v>63704</v>
      </c>
      <c r="J21" s="81">
        <v>63330</v>
      </c>
      <c r="K21" s="81">
        <v>56290</v>
      </c>
      <c r="L21" s="81">
        <v>56267</v>
      </c>
      <c r="M21" s="81">
        <v>47085</v>
      </c>
      <c r="N21" s="81">
        <v>49447</v>
      </c>
      <c r="O21" s="81">
        <v>46320</v>
      </c>
      <c r="P21" s="81">
        <v>46140</v>
      </c>
      <c r="Q21" s="81">
        <v>48390</v>
      </c>
      <c r="R21" s="81">
        <v>48805</v>
      </c>
      <c r="S21" s="81">
        <v>47773</v>
      </c>
      <c r="T21" s="81">
        <v>45684</v>
      </c>
      <c r="U21" s="81">
        <v>46590</v>
      </c>
      <c r="V21" s="81">
        <v>51189</v>
      </c>
      <c r="W21" s="81">
        <v>50384</v>
      </c>
      <c r="X21" s="81">
        <v>47091</v>
      </c>
      <c r="Y21" s="79">
        <v>46140</v>
      </c>
      <c r="Z21" s="81">
        <v>46140</v>
      </c>
      <c r="AA21" s="81">
        <v>47490</v>
      </c>
      <c r="AB21" s="81">
        <v>49405</v>
      </c>
      <c r="AC21" s="81">
        <v>50032</v>
      </c>
      <c r="AD21" s="81">
        <v>56394</v>
      </c>
      <c r="AE21" s="81">
        <v>53813</v>
      </c>
      <c r="AF21" s="81">
        <v>48735</v>
      </c>
      <c r="AG21" s="81">
        <v>48823</v>
      </c>
      <c r="AH21" s="81">
        <v>52721</v>
      </c>
      <c r="AI21" s="81">
        <v>46677</v>
      </c>
      <c r="AJ21" s="81">
        <v>62176</v>
      </c>
      <c r="AK21" s="81">
        <v>48412</v>
      </c>
      <c r="AL21" s="81">
        <v>48707</v>
      </c>
      <c r="AM21" s="81">
        <v>51400</v>
      </c>
      <c r="AN21" s="81">
        <v>51572</v>
      </c>
      <c r="AO21" s="81">
        <v>57099</v>
      </c>
      <c r="AP21" s="81">
        <v>46345</v>
      </c>
      <c r="AQ21" s="81">
        <v>46140</v>
      </c>
      <c r="AR21" s="81">
        <v>49758</v>
      </c>
      <c r="AS21" s="81">
        <v>48466</v>
      </c>
      <c r="AT21" s="81">
        <v>48205</v>
      </c>
      <c r="AU21" s="81">
        <v>47770</v>
      </c>
      <c r="AV21" s="81">
        <v>47025</v>
      </c>
      <c r="AW21" s="81">
        <v>47533</v>
      </c>
      <c r="AX21" s="81">
        <v>47745</v>
      </c>
      <c r="AY21" s="81">
        <v>46694</v>
      </c>
      <c r="AZ21" s="81">
        <v>48195</v>
      </c>
      <c r="BA21" s="81">
        <v>53075</v>
      </c>
      <c r="BB21" s="81">
        <v>47140</v>
      </c>
      <c r="BC21" s="81">
        <v>51971</v>
      </c>
      <c r="BD21" s="81">
        <v>54143</v>
      </c>
      <c r="BE21" s="81">
        <v>46140</v>
      </c>
      <c r="BF21" s="81">
        <v>50824</v>
      </c>
      <c r="BG21" s="81">
        <v>47207</v>
      </c>
      <c r="BH21" s="81">
        <v>46465</v>
      </c>
      <c r="BI21" s="81">
        <v>50409</v>
      </c>
      <c r="BJ21" s="81">
        <v>50250</v>
      </c>
      <c r="BK21" s="81">
        <v>49426</v>
      </c>
      <c r="BL21" s="81">
        <v>47871</v>
      </c>
      <c r="BM21" s="81">
        <v>50570</v>
      </c>
      <c r="BN21" s="81">
        <v>54265</v>
      </c>
      <c r="BO21" s="81">
        <v>46554</v>
      </c>
      <c r="BP21" s="81">
        <v>49433</v>
      </c>
      <c r="BQ21" s="81">
        <v>48875</v>
      </c>
      <c r="BR21" s="81">
        <v>46140</v>
      </c>
      <c r="BS21" s="81">
        <v>48371</v>
      </c>
      <c r="BT21" s="81">
        <v>46325</v>
      </c>
      <c r="BU21" s="81">
        <v>52225</v>
      </c>
      <c r="BV21" s="81">
        <v>46698</v>
      </c>
      <c r="BW21" s="81">
        <v>49309</v>
      </c>
      <c r="BX21" s="81">
        <v>48018</v>
      </c>
      <c r="BY21" s="81">
        <v>46140</v>
      </c>
      <c r="BZ21" s="81">
        <v>49932</v>
      </c>
      <c r="CA21" s="81">
        <v>53300</v>
      </c>
      <c r="CB21" s="81">
        <v>48119</v>
      </c>
      <c r="CC21" s="81">
        <v>53177</v>
      </c>
      <c r="CD21" s="81">
        <v>52611</v>
      </c>
      <c r="CE21" s="81">
        <v>58704</v>
      </c>
      <c r="CF21" s="81">
        <v>52642</v>
      </c>
      <c r="CG21" s="81">
        <v>46992</v>
      </c>
      <c r="CH21" s="81">
        <v>47021</v>
      </c>
      <c r="CI21" s="81">
        <v>55147</v>
      </c>
      <c r="CJ21" s="81">
        <v>48910</v>
      </c>
      <c r="CK21" s="81">
        <v>47665</v>
      </c>
      <c r="CL21" s="81">
        <v>50644</v>
      </c>
      <c r="CM21" s="81">
        <v>53774</v>
      </c>
      <c r="CN21" s="81">
        <v>51165</v>
      </c>
      <c r="CO21" s="81">
        <v>49536</v>
      </c>
      <c r="CP21" s="81">
        <v>53594</v>
      </c>
      <c r="CQ21" s="81">
        <v>55098</v>
      </c>
      <c r="CR21" s="81">
        <v>48550</v>
      </c>
      <c r="CS21" s="81">
        <v>46579</v>
      </c>
      <c r="CT21" s="81">
        <v>49900</v>
      </c>
      <c r="CU21" s="81">
        <v>51610</v>
      </c>
      <c r="CV21" s="81">
        <v>46140</v>
      </c>
      <c r="CW21" s="81">
        <v>46340</v>
      </c>
      <c r="CX21" s="81">
        <v>46139</v>
      </c>
      <c r="CY21" s="81">
        <v>51960</v>
      </c>
      <c r="CZ21" s="81">
        <v>51674</v>
      </c>
      <c r="DA21" s="81">
        <v>46646</v>
      </c>
      <c r="DB21" s="81">
        <v>48670</v>
      </c>
      <c r="DC21" s="81">
        <v>53867</v>
      </c>
      <c r="DD21" s="81">
        <v>49440</v>
      </c>
      <c r="DE21" s="81">
        <v>56745</v>
      </c>
      <c r="DF21" s="81">
        <v>59555</v>
      </c>
      <c r="DG21" s="81">
        <v>46140</v>
      </c>
      <c r="DH21" s="81">
        <v>46140</v>
      </c>
      <c r="DI21" s="81">
        <v>48879</v>
      </c>
      <c r="DJ21" s="81">
        <v>52955</v>
      </c>
      <c r="DK21" s="81">
        <v>68293</v>
      </c>
      <c r="DL21" s="81">
        <v>68705</v>
      </c>
      <c r="DM21" s="81">
        <v>47000</v>
      </c>
      <c r="DN21" s="81">
        <v>49755</v>
      </c>
      <c r="DO21" s="81">
        <v>50276</v>
      </c>
      <c r="DP21" s="81">
        <v>55814</v>
      </c>
      <c r="DQ21" s="81">
        <v>59237</v>
      </c>
      <c r="DR21" s="81">
        <v>53410</v>
      </c>
      <c r="DS21" s="81">
        <v>54800</v>
      </c>
      <c r="DT21" s="81">
        <v>47185</v>
      </c>
      <c r="DU21" s="81">
        <v>47499</v>
      </c>
      <c r="DV21" s="81">
        <v>48000</v>
      </c>
      <c r="DW21" s="81">
        <v>46140</v>
      </c>
      <c r="DX21" s="81">
        <v>48803</v>
      </c>
      <c r="DY21" s="81">
        <v>51118</v>
      </c>
      <c r="DZ21" s="81">
        <v>62287</v>
      </c>
      <c r="EA21" s="81">
        <v>46240</v>
      </c>
      <c r="EB21" s="81">
        <v>48200</v>
      </c>
      <c r="EC21" s="81">
        <v>49640</v>
      </c>
      <c r="ED21" s="81">
        <v>54365</v>
      </c>
      <c r="EE21" s="81">
        <v>60998</v>
      </c>
      <c r="EF21" s="81">
        <v>53613</v>
      </c>
      <c r="EG21" s="81">
        <v>53848</v>
      </c>
    </row>
    <row r="22" spans="1:137" x14ac:dyDescent="0.2">
      <c r="A22" s="77">
        <v>17</v>
      </c>
      <c r="B22" s="81">
        <v>51846</v>
      </c>
      <c r="C22" s="81">
        <v>51126</v>
      </c>
      <c r="D22" s="81">
        <v>65533</v>
      </c>
      <c r="E22" s="81">
        <v>51271</v>
      </c>
      <c r="F22" s="81">
        <v>49020</v>
      </c>
      <c r="G22" s="81">
        <v>46945</v>
      </c>
      <c r="H22" s="81">
        <v>56520</v>
      </c>
      <c r="I22" s="81">
        <v>64778</v>
      </c>
      <c r="J22" s="81">
        <v>63330</v>
      </c>
      <c r="K22" s="81">
        <v>56795</v>
      </c>
      <c r="L22" s="81">
        <v>56785</v>
      </c>
      <c r="M22" s="81">
        <v>47895</v>
      </c>
      <c r="N22" s="81">
        <v>49589</v>
      </c>
      <c r="O22" s="81">
        <v>47130</v>
      </c>
      <c r="P22" s="81">
        <v>46945</v>
      </c>
      <c r="Q22" s="81">
        <v>49237</v>
      </c>
      <c r="R22" s="81">
        <v>49655</v>
      </c>
      <c r="S22" s="81">
        <v>48593</v>
      </c>
      <c r="T22" s="81">
        <v>46946</v>
      </c>
      <c r="U22" s="81">
        <v>47403</v>
      </c>
      <c r="V22" s="81">
        <v>51189</v>
      </c>
      <c r="W22" s="81">
        <v>51055</v>
      </c>
      <c r="X22" s="81">
        <v>47894</v>
      </c>
      <c r="Y22" s="79">
        <v>46945</v>
      </c>
      <c r="Z22" s="81">
        <v>46945</v>
      </c>
      <c r="AA22" s="81">
        <v>48311</v>
      </c>
      <c r="AB22" s="81">
        <v>50210</v>
      </c>
      <c r="AC22" s="81">
        <v>50376</v>
      </c>
      <c r="AD22" s="81">
        <v>57386</v>
      </c>
      <c r="AE22" s="81">
        <v>54499</v>
      </c>
      <c r="AF22" s="81">
        <v>49565</v>
      </c>
      <c r="AG22" s="81">
        <v>49631</v>
      </c>
      <c r="AH22" s="81">
        <v>53014</v>
      </c>
      <c r="AI22" s="81">
        <v>47491</v>
      </c>
      <c r="AJ22" s="81">
        <v>62259</v>
      </c>
      <c r="AK22" s="81">
        <v>49223</v>
      </c>
      <c r="AL22" s="81">
        <v>48992</v>
      </c>
      <c r="AM22" s="81">
        <v>51830</v>
      </c>
      <c r="AN22" s="81">
        <v>51572</v>
      </c>
      <c r="AO22" s="81">
        <v>57099</v>
      </c>
      <c r="AP22" s="81">
        <v>47152</v>
      </c>
      <c r="AQ22" s="81">
        <v>46945</v>
      </c>
      <c r="AR22" s="81">
        <v>50237</v>
      </c>
      <c r="AS22" s="81">
        <v>49310</v>
      </c>
      <c r="AT22" s="81">
        <v>49045</v>
      </c>
      <c r="AU22" s="81">
        <v>48587</v>
      </c>
      <c r="AV22" s="81">
        <v>47845</v>
      </c>
      <c r="AW22" s="81">
        <v>48361</v>
      </c>
      <c r="AX22" s="81">
        <v>48550</v>
      </c>
      <c r="AY22" s="81">
        <v>47507</v>
      </c>
      <c r="AZ22" s="81">
        <v>49035</v>
      </c>
      <c r="BA22" s="81">
        <v>53837</v>
      </c>
      <c r="BB22" s="81">
        <v>47945</v>
      </c>
      <c r="BC22" s="81">
        <v>52318</v>
      </c>
      <c r="BD22" s="81">
        <v>55133</v>
      </c>
      <c r="BE22" s="81">
        <v>46945</v>
      </c>
      <c r="BF22" s="81">
        <v>50842</v>
      </c>
      <c r="BG22" s="81">
        <v>48031</v>
      </c>
      <c r="BH22" s="81">
        <v>47270</v>
      </c>
      <c r="BI22" s="81">
        <v>51123</v>
      </c>
      <c r="BJ22" s="81">
        <v>50385</v>
      </c>
      <c r="BK22" s="81">
        <v>49962</v>
      </c>
      <c r="BL22" s="81">
        <v>47871</v>
      </c>
      <c r="BM22" s="81">
        <v>51444</v>
      </c>
      <c r="BN22" s="81">
        <v>54540</v>
      </c>
      <c r="BO22" s="81">
        <v>46957</v>
      </c>
      <c r="BP22" s="81">
        <v>49618</v>
      </c>
      <c r="BQ22" s="81">
        <v>49134</v>
      </c>
      <c r="BR22" s="81">
        <v>46945</v>
      </c>
      <c r="BS22" s="81">
        <v>48969</v>
      </c>
      <c r="BT22" s="81">
        <v>47133</v>
      </c>
      <c r="BU22" s="81">
        <v>52920</v>
      </c>
      <c r="BV22" s="81">
        <v>47881</v>
      </c>
      <c r="BW22" s="81">
        <v>49836</v>
      </c>
      <c r="BX22" s="81">
        <v>48843</v>
      </c>
      <c r="BY22" s="81">
        <v>46945</v>
      </c>
      <c r="BZ22" s="81">
        <v>50800</v>
      </c>
      <c r="CA22" s="81">
        <v>53610</v>
      </c>
      <c r="CB22" s="81">
        <v>48701</v>
      </c>
      <c r="CC22" s="81">
        <v>53697</v>
      </c>
      <c r="CD22" s="81">
        <v>52738</v>
      </c>
      <c r="CE22" s="81">
        <v>58704</v>
      </c>
      <c r="CF22" s="81">
        <v>52754</v>
      </c>
      <c r="CG22" s="81">
        <v>47812</v>
      </c>
      <c r="CH22" s="81">
        <v>47696</v>
      </c>
      <c r="CI22" s="81">
        <v>55147</v>
      </c>
      <c r="CJ22" s="81">
        <v>49770</v>
      </c>
      <c r="CK22" s="81">
        <v>47755</v>
      </c>
      <c r="CL22" s="81">
        <v>51108</v>
      </c>
      <c r="CM22" s="81">
        <v>54589</v>
      </c>
      <c r="CN22" s="81">
        <v>52060</v>
      </c>
      <c r="CO22" s="81">
        <v>49559</v>
      </c>
      <c r="CP22" s="81">
        <v>53639</v>
      </c>
      <c r="CQ22" s="81">
        <v>56200</v>
      </c>
      <c r="CR22" s="81">
        <v>49395</v>
      </c>
      <c r="CS22" s="81">
        <v>47384</v>
      </c>
      <c r="CT22" s="81">
        <v>50455</v>
      </c>
      <c r="CU22" s="81">
        <v>51610</v>
      </c>
      <c r="CV22" s="81">
        <v>46945</v>
      </c>
      <c r="CW22" s="81">
        <v>47145</v>
      </c>
      <c r="CX22" s="81">
        <v>46946</v>
      </c>
      <c r="CY22" s="81">
        <v>52577</v>
      </c>
      <c r="CZ22" s="81">
        <v>52002</v>
      </c>
      <c r="DA22" s="81">
        <v>46945</v>
      </c>
      <c r="DB22" s="81">
        <v>49160</v>
      </c>
      <c r="DC22" s="81">
        <v>54751</v>
      </c>
      <c r="DD22" s="81">
        <v>49776</v>
      </c>
      <c r="DE22" s="81">
        <v>56783</v>
      </c>
      <c r="DF22" s="81">
        <v>59555</v>
      </c>
      <c r="DG22" s="81">
        <v>46945</v>
      </c>
      <c r="DH22" s="81">
        <v>46945</v>
      </c>
      <c r="DI22" s="81">
        <v>49158</v>
      </c>
      <c r="DJ22" s="81">
        <v>53915</v>
      </c>
      <c r="DK22" s="81">
        <v>68864</v>
      </c>
      <c r="DL22" s="81">
        <v>69280</v>
      </c>
      <c r="DM22" s="81">
        <v>47820</v>
      </c>
      <c r="DN22" s="81">
        <v>50446</v>
      </c>
      <c r="DO22" s="81">
        <v>50287</v>
      </c>
      <c r="DP22" s="81">
        <v>56397</v>
      </c>
      <c r="DQ22" s="81">
        <v>59239</v>
      </c>
      <c r="DR22" s="81">
        <v>53945</v>
      </c>
      <c r="DS22" s="81">
        <v>55715</v>
      </c>
      <c r="DT22" s="81">
        <v>46945</v>
      </c>
      <c r="DU22" s="81">
        <v>48328</v>
      </c>
      <c r="DV22" s="81">
        <v>48337</v>
      </c>
      <c r="DW22" s="81">
        <v>46945</v>
      </c>
      <c r="DX22" s="81">
        <v>49608</v>
      </c>
      <c r="DY22" s="81">
        <v>51428</v>
      </c>
      <c r="DZ22" s="81">
        <v>63658</v>
      </c>
      <c r="EA22" s="81">
        <v>47045</v>
      </c>
      <c r="EB22" s="81">
        <v>48936</v>
      </c>
      <c r="EC22" s="81">
        <v>50445</v>
      </c>
      <c r="ED22" s="81">
        <v>55545</v>
      </c>
      <c r="EE22" s="81">
        <v>62826</v>
      </c>
      <c r="EF22" s="81">
        <v>54428</v>
      </c>
      <c r="EG22" s="81">
        <v>54223</v>
      </c>
    </row>
    <row r="23" spans="1:137" x14ac:dyDescent="0.2">
      <c r="A23" s="77">
        <v>18</v>
      </c>
      <c r="B23" s="81">
        <v>51846</v>
      </c>
      <c r="C23" s="81">
        <v>52657</v>
      </c>
      <c r="D23" s="81">
        <v>65533</v>
      </c>
      <c r="E23" s="81">
        <v>51275</v>
      </c>
      <c r="F23" s="81">
        <v>49020</v>
      </c>
      <c r="G23" s="81">
        <v>46945</v>
      </c>
      <c r="H23" s="81">
        <v>56785</v>
      </c>
      <c r="I23" s="81">
        <v>65852</v>
      </c>
      <c r="J23" s="81">
        <v>63330</v>
      </c>
      <c r="K23" s="81">
        <v>57275</v>
      </c>
      <c r="L23" s="81">
        <v>57209</v>
      </c>
      <c r="M23" s="81">
        <v>47895</v>
      </c>
      <c r="N23" s="81">
        <v>49657</v>
      </c>
      <c r="O23" s="81">
        <v>47130</v>
      </c>
      <c r="P23" s="81">
        <v>46945</v>
      </c>
      <c r="Q23" s="81">
        <v>49237</v>
      </c>
      <c r="R23" s="81">
        <v>49655</v>
      </c>
      <c r="S23" s="81">
        <v>48593</v>
      </c>
      <c r="T23" s="81">
        <v>46946</v>
      </c>
      <c r="U23" s="81">
        <v>47403</v>
      </c>
      <c r="V23" s="81">
        <v>51189</v>
      </c>
      <c r="W23" s="81">
        <v>51727</v>
      </c>
      <c r="X23" s="81">
        <v>47894</v>
      </c>
      <c r="Y23" s="79">
        <v>46945</v>
      </c>
      <c r="Z23" s="81">
        <v>46945</v>
      </c>
      <c r="AA23" s="81">
        <v>48319</v>
      </c>
      <c r="AB23" s="81">
        <v>50210</v>
      </c>
      <c r="AC23" s="81">
        <v>50701</v>
      </c>
      <c r="AD23" s="81">
        <v>57495</v>
      </c>
      <c r="AE23" s="81">
        <v>55184</v>
      </c>
      <c r="AF23" s="81">
        <v>50365</v>
      </c>
      <c r="AG23" s="81">
        <v>49631</v>
      </c>
      <c r="AH23" s="81">
        <v>53271</v>
      </c>
      <c r="AI23" s="81">
        <v>47501</v>
      </c>
      <c r="AJ23" s="81">
        <v>62259</v>
      </c>
      <c r="AK23" s="81">
        <v>49223</v>
      </c>
      <c r="AL23" s="81">
        <v>49108</v>
      </c>
      <c r="AM23" s="81">
        <v>52217</v>
      </c>
      <c r="AN23" s="81">
        <v>51572</v>
      </c>
      <c r="AO23" s="81">
        <v>57099</v>
      </c>
      <c r="AP23" s="81">
        <v>47152</v>
      </c>
      <c r="AQ23" s="81">
        <v>46945</v>
      </c>
      <c r="AR23" s="81">
        <v>50451</v>
      </c>
      <c r="AS23" s="81">
        <v>49310</v>
      </c>
      <c r="AT23" s="81">
        <v>49045</v>
      </c>
      <c r="AU23" s="81">
        <v>48587</v>
      </c>
      <c r="AV23" s="81">
        <v>47845</v>
      </c>
      <c r="AW23" s="81">
        <v>48361</v>
      </c>
      <c r="AX23" s="81">
        <v>48550</v>
      </c>
      <c r="AY23" s="81">
        <v>47507</v>
      </c>
      <c r="AZ23" s="81">
        <v>49035</v>
      </c>
      <c r="BA23" s="81">
        <v>54617</v>
      </c>
      <c r="BB23" s="81">
        <v>47945</v>
      </c>
      <c r="BC23" s="81">
        <v>52684</v>
      </c>
      <c r="BD23" s="81">
        <v>55133</v>
      </c>
      <c r="BE23" s="81">
        <v>46945</v>
      </c>
      <c r="BF23" s="81">
        <v>50842</v>
      </c>
      <c r="BG23" s="81">
        <v>48031</v>
      </c>
      <c r="BH23" s="81">
        <v>47270</v>
      </c>
      <c r="BI23" s="81">
        <v>51123</v>
      </c>
      <c r="BJ23" s="81">
        <v>50450</v>
      </c>
      <c r="BK23" s="81">
        <v>50017</v>
      </c>
      <c r="BL23" s="81">
        <v>47871</v>
      </c>
      <c r="BM23" s="81">
        <v>51444</v>
      </c>
      <c r="BN23" s="81">
        <v>54540</v>
      </c>
      <c r="BO23" s="81">
        <v>46982</v>
      </c>
      <c r="BP23" s="81">
        <v>49670</v>
      </c>
      <c r="BQ23" s="81">
        <v>49359</v>
      </c>
      <c r="BR23" s="81">
        <v>46945</v>
      </c>
      <c r="BS23" s="81">
        <v>49621</v>
      </c>
      <c r="BT23" s="81">
        <v>47133</v>
      </c>
      <c r="BU23" s="81">
        <v>53555</v>
      </c>
      <c r="BV23" s="81">
        <v>47881</v>
      </c>
      <c r="BW23" s="81">
        <v>49881</v>
      </c>
      <c r="BX23" s="81">
        <v>48843</v>
      </c>
      <c r="BY23" s="81">
        <v>46945</v>
      </c>
      <c r="BZ23" s="81">
        <v>50800</v>
      </c>
      <c r="CA23" s="81">
        <v>53900</v>
      </c>
      <c r="CB23" s="81">
        <v>49284</v>
      </c>
      <c r="CC23" s="81">
        <v>54289</v>
      </c>
      <c r="CD23" s="81">
        <v>52778</v>
      </c>
      <c r="CE23" s="81">
        <v>58704</v>
      </c>
      <c r="CF23" s="81">
        <v>52793</v>
      </c>
      <c r="CG23" s="81">
        <v>47812</v>
      </c>
      <c r="CH23" s="81">
        <v>47696</v>
      </c>
      <c r="CI23" s="81">
        <v>55147</v>
      </c>
      <c r="CJ23" s="81">
        <v>49770</v>
      </c>
      <c r="CK23" s="81">
        <v>47755</v>
      </c>
      <c r="CL23" s="81">
        <v>51465</v>
      </c>
      <c r="CM23" s="81">
        <v>54589</v>
      </c>
      <c r="CN23" s="81">
        <v>52165</v>
      </c>
      <c r="CO23" s="81">
        <v>50564</v>
      </c>
      <c r="CP23" s="81">
        <v>53639</v>
      </c>
      <c r="CQ23" s="81">
        <v>57324</v>
      </c>
      <c r="CR23" s="81">
        <v>49437</v>
      </c>
      <c r="CS23" s="81">
        <v>47384</v>
      </c>
      <c r="CT23" s="81">
        <v>50500</v>
      </c>
      <c r="CU23" s="81">
        <v>51610</v>
      </c>
      <c r="CV23" s="81">
        <v>46945</v>
      </c>
      <c r="CW23" s="81">
        <v>47145</v>
      </c>
      <c r="CX23" s="81">
        <v>46946</v>
      </c>
      <c r="CY23" s="81">
        <v>52577</v>
      </c>
      <c r="CZ23" s="81">
        <v>52208</v>
      </c>
      <c r="DA23" s="81">
        <v>49851</v>
      </c>
      <c r="DB23" s="81">
        <v>49160</v>
      </c>
      <c r="DC23" s="81">
        <v>54827</v>
      </c>
      <c r="DD23" s="81">
        <v>50124</v>
      </c>
      <c r="DE23" s="81">
        <v>56856</v>
      </c>
      <c r="DF23" s="81">
        <v>59555</v>
      </c>
      <c r="DG23" s="81">
        <v>46945</v>
      </c>
      <c r="DH23" s="81">
        <v>46945</v>
      </c>
      <c r="DI23" s="81">
        <v>49302</v>
      </c>
      <c r="DJ23" s="81">
        <v>54190</v>
      </c>
      <c r="DK23" s="81">
        <v>69882</v>
      </c>
      <c r="DL23" s="81">
        <v>70304</v>
      </c>
      <c r="DM23" s="81">
        <v>47820</v>
      </c>
      <c r="DN23" s="81">
        <v>52098</v>
      </c>
      <c r="DO23" s="81">
        <v>50287</v>
      </c>
      <c r="DP23" s="81">
        <v>56986</v>
      </c>
      <c r="DQ23" s="81">
        <v>59239</v>
      </c>
      <c r="DR23" s="81">
        <v>54525</v>
      </c>
      <c r="DS23" s="81">
        <v>55715</v>
      </c>
      <c r="DT23" s="81">
        <v>46945</v>
      </c>
      <c r="DU23" s="81">
        <v>48328</v>
      </c>
      <c r="DV23" s="81">
        <v>48391</v>
      </c>
      <c r="DW23" s="81">
        <v>46945</v>
      </c>
      <c r="DX23" s="81">
        <v>49608</v>
      </c>
      <c r="DY23" s="81">
        <v>51722</v>
      </c>
      <c r="DZ23" s="81">
        <v>63658</v>
      </c>
      <c r="EA23" s="81">
        <v>47045</v>
      </c>
      <c r="EB23" s="81">
        <v>48954</v>
      </c>
      <c r="EC23" s="81">
        <v>50445</v>
      </c>
      <c r="ED23" s="81">
        <v>56740</v>
      </c>
      <c r="EE23" s="81">
        <v>63048</v>
      </c>
      <c r="EF23" s="81">
        <v>55237</v>
      </c>
      <c r="EG23" s="81">
        <v>54376</v>
      </c>
    </row>
    <row r="24" spans="1:137" x14ac:dyDescent="0.2">
      <c r="A24" s="77">
        <v>19</v>
      </c>
      <c r="B24" s="81">
        <v>51881</v>
      </c>
      <c r="C24" s="81">
        <v>55203</v>
      </c>
      <c r="D24" s="81">
        <v>65533</v>
      </c>
      <c r="E24" s="81">
        <v>52111</v>
      </c>
      <c r="F24" s="81">
        <v>49845</v>
      </c>
      <c r="G24" s="81">
        <v>47770</v>
      </c>
      <c r="H24" s="81">
        <v>58530</v>
      </c>
      <c r="I24" s="81">
        <v>65852</v>
      </c>
      <c r="J24" s="81">
        <v>63330</v>
      </c>
      <c r="K24" s="81">
        <v>57275</v>
      </c>
      <c r="L24" s="81">
        <v>57209</v>
      </c>
      <c r="M24" s="81">
        <v>48730</v>
      </c>
      <c r="N24" s="81">
        <v>49799</v>
      </c>
      <c r="O24" s="81">
        <v>47955</v>
      </c>
      <c r="P24" s="81">
        <v>47770</v>
      </c>
      <c r="Q24" s="81">
        <v>50100</v>
      </c>
      <c r="R24" s="81">
        <v>50525</v>
      </c>
      <c r="S24" s="81">
        <v>49428</v>
      </c>
      <c r="T24" s="81">
        <v>47770</v>
      </c>
      <c r="U24" s="81">
        <v>48236</v>
      </c>
      <c r="V24" s="81">
        <v>51189</v>
      </c>
      <c r="W24" s="81">
        <v>51727</v>
      </c>
      <c r="X24" s="81">
        <v>48720</v>
      </c>
      <c r="Y24" s="79">
        <v>47770</v>
      </c>
      <c r="Z24" s="81">
        <v>47770</v>
      </c>
      <c r="AA24" s="81">
        <v>49161</v>
      </c>
      <c r="AB24" s="81">
        <v>51035</v>
      </c>
      <c r="AC24" s="81">
        <v>51044</v>
      </c>
      <c r="AD24" s="81">
        <v>57695</v>
      </c>
      <c r="AE24" s="81">
        <v>55870</v>
      </c>
      <c r="AF24" s="81">
        <v>51200</v>
      </c>
      <c r="AG24" s="81">
        <v>50455</v>
      </c>
      <c r="AH24" s="81">
        <v>53563</v>
      </c>
      <c r="AI24" s="81">
        <v>48344</v>
      </c>
      <c r="AJ24" s="81">
        <v>62259</v>
      </c>
      <c r="AK24" s="81">
        <v>50048</v>
      </c>
      <c r="AL24" s="81">
        <v>49498</v>
      </c>
      <c r="AM24" s="81">
        <v>52651</v>
      </c>
      <c r="AN24" s="81">
        <v>51572</v>
      </c>
      <c r="AO24" s="81">
        <v>57099</v>
      </c>
      <c r="AP24" s="81">
        <v>47978</v>
      </c>
      <c r="AQ24" s="81">
        <v>47770</v>
      </c>
      <c r="AR24" s="81">
        <v>51120</v>
      </c>
      <c r="AS24" s="81">
        <v>50178</v>
      </c>
      <c r="AT24" s="81">
        <v>49912</v>
      </c>
      <c r="AU24" s="81">
        <v>49427</v>
      </c>
      <c r="AV24" s="81">
        <v>48685</v>
      </c>
      <c r="AW24" s="81">
        <v>49212</v>
      </c>
      <c r="AX24" s="81">
        <v>49375</v>
      </c>
      <c r="AY24" s="81">
        <v>48340</v>
      </c>
      <c r="AZ24" s="81">
        <v>49897</v>
      </c>
      <c r="BA24" s="81">
        <v>54635</v>
      </c>
      <c r="BB24" s="81">
        <v>48770</v>
      </c>
      <c r="BC24" s="81">
        <v>53035</v>
      </c>
      <c r="BD24" s="81">
        <v>56124</v>
      </c>
      <c r="BE24" s="81">
        <v>47770</v>
      </c>
      <c r="BF24" s="81">
        <v>50858</v>
      </c>
      <c r="BG24" s="81">
        <v>48875</v>
      </c>
      <c r="BH24" s="81">
        <v>48095</v>
      </c>
      <c r="BI24" s="81">
        <v>51981</v>
      </c>
      <c r="BJ24" s="81">
        <v>50810</v>
      </c>
      <c r="BK24" s="81">
        <v>50897</v>
      </c>
      <c r="BL24" s="81">
        <v>47871</v>
      </c>
      <c r="BM24" s="81">
        <v>52354</v>
      </c>
      <c r="BN24" s="81">
        <v>55225</v>
      </c>
      <c r="BO24" s="81">
        <v>47770</v>
      </c>
      <c r="BP24" s="81">
        <v>51299</v>
      </c>
      <c r="BQ24" s="81">
        <v>49622</v>
      </c>
      <c r="BR24" s="81">
        <v>47770</v>
      </c>
      <c r="BS24" s="81">
        <v>50405</v>
      </c>
      <c r="BT24" s="81">
        <v>47961</v>
      </c>
      <c r="BU24" s="81">
        <v>54265</v>
      </c>
      <c r="BV24" s="81">
        <v>48328</v>
      </c>
      <c r="BW24" s="81">
        <v>50709</v>
      </c>
      <c r="BX24" s="81">
        <v>49688</v>
      </c>
      <c r="BY24" s="81">
        <v>47770</v>
      </c>
      <c r="BZ24" s="81">
        <v>51690</v>
      </c>
      <c r="CA24" s="81">
        <v>54210</v>
      </c>
      <c r="CB24" s="81">
        <v>49866</v>
      </c>
      <c r="CC24" s="81">
        <v>54899</v>
      </c>
      <c r="CD24" s="81">
        <v>53187</v>
      </c>
      <c r="CE24" s="81">
        <v>58704</v>
      </c>
      <c r="CF24" s="81">
        <v>53133</v>
      </c>
      <c r="CG24" s="81">
        <v>48652</v>
      </c>
      <c r="CH24" s="81">
        <v>48519</v>
      </c>
      <c r="CI24" s="81">
        <v>55147</v>
      </c>
      <c r="CJ24" s="81">
        <v>50635</v>
      </c>
      <c r="CK24" s="81">
        <v>47840</v>
      </c>
      <c r="CL24" s="81">
        <v>51919</v>
      </c>
      <c r="CM24" s="81">
        <v>55427</v>
      </c>
      <c r="CN24" s="81">
        <v>53005</v>
      </c>
      <c r="CO24" s="81">
        <v>50867</v>
      </c>
      <c r="CP24" s="81">
        <v>53683</v>
      </c>
      <c r="CQ24" s="81">
        <v>58470</v>
      </c>
      <c r="CR24" s="81">
        <v>50305</v>
      </c>
      <c r="CS24" s="81">
        <v>48209</v>
      </c>
      <c r="CT24" s="81">
        <v>51675</v>
      </c>
      <c r="CU24" s="81">
        <v>51610</v>
      </c>
      <c r="CV24" s="81">
        <v>47770</v>
      </c>
      <c r="CW24" s="81">
        <v>47970</v>
      </c>
      <c r="CX24" s="81">
        <v>47769</v>
      </c>
      <c r="CY24" s="81">
        <v>52612</v>
      </c>
      <c r="CZ24" s="81">
        <v>52337</v>
      </c>
      <c r="DA24" s="81">
        <v>50533</v>
      </c>
      <c r="DB24" s="81">
        <v>50000</v>
      </c>
      <c r="DC24" s="81">
        <v>55732</v>
      </c>
      <c r="DD24" s="81">
        <v>51264</v>
      </c>
      <c r="DE24" s="81">
        <v>56942</v>
      </c>
      <c r="DF24" s="81">
        <v>59555</v>
      </c>
      <c r="DG24" s="81">
        <v>47770</v>
      </c>
      <c r="DH24" s="81">
        <v>47770</v>
      </c>
      <c r="DI24" s="81">
        <v>50018</v>
      </c>
      <c r="DJ24" s="81">
        <v>54475</v>
      </c>
      <c r="DK24" s="81">
        <v>69882</v>
      </c>
      <c r="DL24" s="81">
        <v>70304</v>
      </c>
      <c r="DM24" s="81">
        <v>48661</v>
      </c>
      <c r="DN24" s="81">
        <v>52098</v>
      </c>
      <c r="DO24" s="81">
        <v>50468</v>
      </c>
      <c r="DP24" s="81">
        <v>57574</v>
      </c>
      <c r="DQ24" s="81">
        <v>59238</v>
      </c>
      <c r="DR24" s="81">
        <v>55100</v>
      </c>
      <c r="DS24" s="81">
        <v>56700</v>
      </c>
      <c r="DT24" s="81">
        <v>47770</v>
      </c>
      <c r="DU24" s="81">
        <v>49177</v>
      </c>
      <c r="DV24" s="81">
        <v>49271</v>
      </c>
      <c r="DW24" s="81">
        <v>47770</v>
      </c>
      <c r="DX24" s="81">
        <v>50433</v>
      </c>
      <c r="DY24" s="81">
        <v>52032</v>
      </c>
      <c r="DZ24" s="81">
        <v>63658</v>
      </c>
      <c r="EA24" s="81">
        <v>47870</v>
      </c>
      <c r="EB24" s="81">
        <v>49901</v>
      </c>
      <c r="EC24" s="81">
        <v>51270</v>
      </c>
      <c r="ED24" s="81">
        <v>57945</v>
      </c>
      <c r="EE24" s="81">
        <v>63269</v>
      </c>
      <c r="EF24" s="81">
        <v>56052</v>
      </c>
      <c r="EG24" s="81">
        <v>54853</v>
      </c>
    </row>
    <row r="25" spans="1:137" x14ac:dyDescent="0.2">
      <c r="A25" s="77">
        <v>20</v>
      </c>
      <c r="B25" s="81">
        <v>52102</v>
      </c>
      <c r="C25" s="81">
        <v>56284</v>
      </c>
      <c r="D25" s="81">
        <v>66989</v>
      </c>
      <c r="E25" s="81">
        <v>52115</v>
      </c>
      <c r="F25" s="81">
        <v>49845</v>
      </c>
      <c r="G25" s="81">
        <v>47770</v>
      </c>
      <c r="H25" s="81">
        <v>59535</v>
      </c>
      <c r="I25" s="81">
        <v>65852</v>
      </c>
      <c r="J25" s="81">
        <v>63330</v>
      </c>
      <c r="K25" s="81">
        <v>57275</v>
      </c>
      <c r="L25" s="81">
        <v>57703</v>
      </c>
      <c r="M25" s="81">
        <v>48730</v>
      </c>
      <c r="N25" s="81">
        <v>51169</v>
      </c>
      <c r="O25" s="81">
        <v>47955</v>
      </c>
      <c r="P25" s="81">
        <v>47770</v>
      </c>
      <c r="Q25" s="81">
        <v>50100</v>
      </c>
      <c r="R25" s="81">
        <v>50525</v>
      </c>
      <c r="S25" s="81">
        <v>49428</v>
      </c>
      <c r="T25" s="81">
        <v>47770</v>
      </c>
      <c r="U25" s="81">
        <v>48236</v>
      </c>
      <c r="V25" s="81">
        <v>51189</v>
      </c>
      <c r="W25" s="81">
        <v>51727</v>
      </c>
      <c r="X25" s="81">
        <v>48720</v>
      </c>
      <c r="Y25" s="79">
        <v>47770</v>
      </c>
      <c r="Z25" s="81">
        <v>47770</v>
      </c>
      <c r="AA25" s="81">
        <v>49181</v>
      </c>
      <c r="AB25" s="81">
        <v>51035</v>
      </c>
      <c r="AC25" s="81">
        <v>51400</v>
      </c>
      <c r="AD25" s="81">
        <v>57755</v>
      </c>
      <c r="AE25" s="81">
        <v>56555</v>
      </c>
      <c r="AF25" s="81">
        <v>52100</v>
      </c>
      <c r="AG25" s="81">
        <v>50455</v>
      </c>
      <c r="AH25" s="81">
        <v>53820</v>
      </c>
      <c r="AI25" s="81">
        <v>48354</v>
      </c>
      <c r="AJ25" s="81">
        <v>62259</v>
      </c>
      <c r="AK25" s="81">
        <v>50048</v>
      </c>
      <c r="AL25" s="81">
        <v>49498</v>
      </c>
      <c r="AM25" s="81">
        <v>53037</v>
      </c>
      <c r="AN25" s="81">
        <v>51572</v>
      </c>
      <c r="AO25" s="81">
        <v>57099</v>
      </c>
      <c r="AP25" s="81">
        <v>47978</v>
      </c>
      <c r="AQ25" s="81">
        <v>48270</v>
      </c>
      <c r="AR25" s="81">
        <v>51507</v>
      </c>
      <c r="AS25" s="81">
        <v>50178</v>
      </c>
      <c r="AT25" s="81">
        <v>49912</v>
      </c>
      <c r="AU25" s="81">
        <v>49427</v>
      </c>
      <c r="AV25" s="81">
        <v>48685</v>
      </c>
      <c r="AW25" s="81">
        <v>49212</v>
      </c>
      <c r="AX25" s="81">
        <v>49375</v>
      </c>
      <c r="AY25" s="81">
        <v>48340</v>
      </c>
      <c r="AZ25" s="81">
        <v>49897</v>
      </c>
      <c r="BA25" s="81">
        <v>54635</v>
      </c>
      <c r="BB25" s="81">
        <v>48770</v>
      </c>
      <c r="BC25" s="81">
        <v>53382</v>
      </c>
      <c r="BD25" s="81">
        <v>56124</v>
      </c>
      <c r="BE25" s="81">
        <v>47770</v>
      </c>
      <c r="BF25" s="81">
        <v>50858</v>
      </c>
      <c r="BG25" s="81">
        <v>48875</v>
      </c>
      <c r="BH25" s="81">
        <v>48095</v>
      </c>
      <c r="BI25" s="81">
        <v>51981</v>
      </c>
      <c r="BJ25" s="81">
        <v>51335</v>
      </c>
      <c r="BK25" s="81">
        <v>50952</v>
      </c>
      <c r="BL25" s="81">
        <v>48219</v>
      </c>
      <c r="BM25" s="81">
        <v>52354</v>
      </c>
      <c r="BN25" s="81">
        <v>55225</v>
      </c>
      <c r="BO25" s="81">
        <v>47873</v>
      </c>
      <c r="BP25" s="81">
        <v>51301</v>
      </c>
      <c r="BQ25" s="81">
        <v>49849</v>
      </c>
      <c r="BR25" s="81">
        <v>47770</v>
      </c>
      <c r="BS25" s="81">
        <v>50933</v>
      </c>
      <c r="BT25" s="81">
        <v>47961</v>
      </c>
      <c r="BU25" s="81">
        <v>55960</v>
      </c>
      <c r="BV25" s="81">
        <v>48328</v>
      </c>
      <c r="BW25" s="81">
        <v>50934</v>
      </c>
      <c r="BX25" s="81">
        <v>49688</v>
      </c>
      <c r="BY25" s="81">
        <v>47770</v>
      </c>
      <c r="BZ25" s="81">
        <v>51690</v>
      </c>
      <c r="CA25" s="81">
        <v>54500</v>
      </c>
      <c r="CB25" s="81">
        <v>50449</v>
      </c>
      <c r="CC25" s="81">
        <v>56592</v>
      </c>
      <c r="CD25" s="81">
        <v>53577</v>
      </c>
      <c r="CE25" s="81">
        <v>58704</v>
      </c>
      <c r="CF25" s="81">
        <v>53510</v>
      </c>
      <c r="CG25" s="81">
        <v>48652</v>
      </c>
      <c r="CH25" s="81">
        <v>48519</v>
      </c>
      <c r="CI25" s="81">
        <v>55147</v>
      </c>
      <c r="CJ25" s="81">
        <v>50635</v>
      </c>
      <c r="CK25" s="81">
        <v>48055</v>
      </c>
      <c r="CL25" s="81">
        <v>52256</v>
      </c>
      <c r="CM25" s="81">
        <v>55427</v>
      </c>
      <c r="CN25" s="81">
        <v>53005</v>
      </c>
      <c r="CO25" s="81">
        <v>50867</v>
      </c>
      <c r="CP25" s="81">
        <v>53683</v>
      </c>
      <c r="CQ25" s="81">
        <v>59639</v>
      </c>
      <c r="CR25" s="81">
        <v>50346</v>
      </c>
      <c r="CS25" s="81">
        <v>48209</v>
      </c>
      <c r="CT25" s="81">
        <v>52010</v>
      </c>
      <c r="CU25" s="81">
        <v>51610</v>
      </c>
      <c r="CV25" s="81">
        <v>47770</v>
      </c>
      <c r="CW25" s="81">
        <v>48020</v>
      </c>
      <c r="CX25" s="81">
        <v>47769</v>
      </c>
      <c r="CY25" s="81">
        <v>52612</v>
      </c>
      <c r="CZ25" s="81">
        <v>52410</v>
      </c>
      <c r="DA25" s="81">
        <v>51217</v>
      </c>
      <c r="DB25" s="81">
        <v>50000</v>
      </c>
      <c r="DC25" s="81">
        <v>55810</v>
      </c>
      <c r="DD25" s="81">
        <v>51540</v>
      </c>
      <c r="DE25" s="81">
        <v>57451</v>
      </c>
      <c r="DF25" s="81">
        <v>60305</v>
      </c>
      <c r="DG25" s="81">
        <v>47770</v>
      </c>
      <c r="DH25" s="81">
        <v>47770</v>
      </c>
      <c r="DI25" s="81">
        <v>50018</v>
      </c>
      <c r="DJ25" s="81">
        <v>54750</v>
      </c>
      <c r="DK25" s="81">
        <v>69882</v>
      </c>
      <c r="DL25" s="81">
        <v>70304</v>
      </c>
      <c r="DM25" s="81">
        <v>48661</v>
      </c>
      <c r="DN25" s="81">
        <v>52098</v>
      </c>
      <c r="DO25" s="81">
        <v>50896</v>
      </c>
      <c r="DP25" s="81">
        <v>58151</v>
      </c>
      <c r="DQ25" s="81">
        <v>59238</v>
      </c>
      <c r="DR25" s="81">
        <v>56755</v>
      </c>
      <c r="DS25" s="81">
        <v>56700</v>
      </c>
      <c r="DT25" s="81">
        <v>47770</v>
      </c>
      <c r="DU25" s="81">
        <v>49431</v>
      </c>
      <c r="DV25" s="81">
        <v>49456</v>
      </c>
      <c r="DW25" s="81">
        <v>47770</v>
      </c>
      <c r="DX25" s="81">
        <v>50450</v>
      </c>
      <c r="DY25" s="81">
        <v>52323</v>
      </c>
      <c r="DZ25" s="81">
        <v>64358</v>
      </c>
      <c r="EA25" s="81">
        <v>47870</v>
      </c>
      <c r="EB25" s="81">
        <v>50019</v>
      </c>
      <c r="EC25" s="81">
        <v>51270</v>
      </c>
      <c r="ED25" s="81">
        <v>61875</v>
      </c>
      <c r="EE25" s="81">
        <v>63491</v>
      </c>
      <c r="EF25" s="81">
        <v>58082</v>
      </c>
      <c r="EG25" s="81">
        <v>57651</v>
      </c>
    </row>
    <row r="26" spans="1:137" x14ac:dyDescent="0.2">
      <c r="A26" s="77">
        <v>21</v>
      </c>
      <c r="B26" s="81">
        <v>52102</v>
      </c>
      <c r="C26" s="81">
        <v>56513</v>
      </c>
      <c r="D26" s="81">
        <v>66989</v>
      </c>
      <c r="E26" s="81">
        <v>52119</v>
      </c>
      <c r="F26" s="81">
        <v>49845</v>
      </c>
      <c r="G26" s="81">
        <v>47770</v>
      </c>
      <c r="H26" s="81">
        <v>60540</v>
      </c>
      <c r="I26" s="81">
        <v>65852</v>
      </c>
      <c r="J26" s="81">
        <v>63330</v>
      </c>
      <c r="K26" s="81">
        <v>57745</v>
      </c>
      <c r="L26" s="81">
        <v>57703</v>
      </c>
      <c r="M26" s="81">
        <v>48730</v>
      </c>
      <c r="N26" s="81">
        <v>51169</v>
      </c>
      <c r="O26" s="81">
        <v>47955</v>
      </c>
      <c r="P26" s="81">
        <v>47770</v>
      </c>
      <c r="Q26" s="81">
        <v>50100</v>
      </c>
      <c r="R26" s="81">
        <v>50525</v>
      </c>
      <c r="S26" s="81">
        <v>49428</v>
      </c>
      <c r="T26" s="81">
        <v>47770</v>
      </c>
      <c r="U26" s="81">
        <v>48236</v>
      </c>
      <c r="V26" s="81">
        <v>51189</v>
      </c>
      <c r="W26" s="81">
        <v>51727</v>
      </c>
      <c r="X26" s="81">
        <v>48720</v>
      </c>
      <c r="Y26" s="79">
        <v>47770</v>
      </c>
      <c r="Z26" s="81">
        <v>47770</v>
      </c>
      <c r="AA26" s="81">
        <v>49237</v>
      </c>
      <c r="AB26" s="81">
        <v>51035</v>
      </c>
      <c r="AC26" s="81">
        <v>51841</v>
      </c>
      <c r="AD26" s="81">
        <v>57755</v>
      </c>
      <c r="AE26" s="81">
        <v>57241</v>
      </c>
      <c r="AF26" s="81">
        <v>52100</v>
      </c>
      <c r="AG26" s="81">
        <v>50455</v>
      </c>
      <c r="AH26" s="81">
        <v>53820</v>
      </c>
      <c r="AI26" s="81">
        <v>48364</v>
      </c>
      <c r="AJ26" s="81">
        <v>62259</v>
      </c>
      <c r="AK26" s="81">
        <v>50048</v>
      </c>
      <c r="AL26" s="81">
        <v>49549</v>
      </c>
      <c r="AM26" s="81">
        <v>53037</v>
      </c>
      <c r="AN26" s="81">
        <v>51572</v>
      </c>
      <c r="AO26" s="81">
        <v>57099</v>
      </c>
      <c r="AP26" s="81">
        <v>47978</v>
      </c>
      <c r="AQ26" s="81">
        <v>48270</v>
      </c>
      <c r="AR26" s="81">
        <v>51507</v>
      </c>
      <c r="AS26" s="81">
        <v>50178</v>
      </c>
      <c r="AT26" s="81">
        <v>49912</v>
      </c>
      <c r="AU26" s="81">
        <v>49427</v>
      </c>
      <c r="AV26" s="81">
        <v>48685</v>
      </c>
      <c r="AW26" s="81">
        <v>49212</v>
      </c>
      <c r="AX26" s="81">
        <v>49578</v>
      </c>
      <c r="AY26" s="81">
        <v>48340</v>
      </c>
      <c r="AZ26" s="81">
        <v>49897</v>
      </c>
      <c r="BA26" s="81">
        <v>54635</v>
      </c>
      <c r="BB26" s="81">
        <v>48770</v>
      </c>
      <c r="BC26" s="81">
        <v>53738</v>
      </c>
      <c r="BD26" s="81">
        <v>56124</v>
      </c>
      <c r="BE26" s="81">
        <v>47770</v>
      </c>
      <c r="BF26" s="81">
        <v>50858</v>
      </c>
      <c r="BG26" s="81">
        <v>48875</v>
      </c>
      <c r="BH26" s="81">
        <v>49036</v>
      </c>
      <c r="BI26" s="81">
        <v>52348</v>
      </c>
      <c r="BJ26" s="81">
        <v>51335</v>
      </c>
      <c r="BK26" s="81">
        <v>50952</v>
      </c>
      <c r="BL26" s="81">
        <v>48219</v>
      </c>
      <c r="BM26" s="81">
        <v>52354</v>
      </c>
      <c r="BN26" s="81">
        <v>55225</v>
      </c>
      <c r="BO26" s="81">
        <v>47915</v>
      </c>
      <c r="BP26" s="81">
        <v>51301</v>
      </c>
      <c r="BQ26" s="81">
        <v>49849</v>
      </c>
      <c r="BR26" s="81">
        <v>47770</v>
      </c>
      <c r="BS26" s="81">
        <v>50933</v>
      </c>
      <c r="BT26" s="81">
        <v>47961</v>
      </c>
      <c r="BU26" s="81">
        <v>55960</v>
      </c>
      <c r="BV26" s="81">
        <v>48328</v>
      </c>
      <c r="BW26" s="81">
        <v>51434</v>
      </c>
      <c r="BX26" s="81">
        <v>49688</v>
      </c>
      <c r="BY26" s="81">
        <v>47770</v>
      </c>
      <c r="BZ26" s="81">
        <v>51690</v>
      </c>
      <c r="CA26" s="81">
        <v>54500</v>
      </c>
      <c r="CB26" s="81">
        <v>51032</v>
      </c>
      <c r="CC26" s="81">
        <v>56592</v>
      </c>
      <c r="CD26" s="81">
        <v>53577</v>
      </c>
      <c r="CE26" s="81">
        <v>58704</v>
      </c>
      <c r="CF26" s="81">
        <v>53510</v>
      </c>
      <c r="CG26" s="81">
        <v>48652</v>
      </c>
      <c r="CH26" s="81">
        <v>48669</v>
      </c>
      <c r="CI26" s="81">
        <v>55147</v>
      </c>
      <c r="CJ26" s="81">
        <v>50670</v>
      </c>
      <c r="CK26" s="81">
        <v>48055</v>
      </c>
      <c r="CL26" s="81">
        <v>52608</v>
      </c>
      <c r="CM26" s="81">
        <v>55427</v>
      </c>
      <c r="CN26" s="81">
        <v>53005</v>
      </c>
      <c r="CO26" s="81">
        <v>50867</v>
      </c>
      <c r="CP26" s="81">
        <v>53683</v>
      </c>
      <c r="CQ26" s="81">
        <v>59639</v>
      </c>
      <c r="CR26" s="81">
        <v>50389</v>
      </c>
      <c r="CS26" s="81">
        <v>48209</v>
      </c>
      <c r="CT26" s="81">
        <v>52010</v>
      </c>
      <c r="CU26" s="81">
        <v>51610</v>
      </c>
      <c r="CV26" s="81">
        <v>47770</v>
      </c>
      <c r="CW26" s="81">
        <v>48020</v>
      </c>
      <c r="CX26" s="81">
        <v>47769</v>
      </c>
      <c r="CY26" s="81">
        <v>52612</v>
      </c>
      <c r="CZ26" s="81">
        <v>52410</v>
      </c>
      <c r="DA26" s="81">
        <v>51217</v>
      </c>
      <c r="DB26" s="81">
        <v>50000</v>
      </c>
      <c r="DC26" s="81">
        <v>55810</v>
      </c>
      <c r="DD26" s="81">
        <v>51792</v>
      </c>
      <c r="DE26" s="81">
        <v>57598</v>
      </c>
      <c r="DF26" s="81">
        <v>60305</v>
      </c>
      <c r="DG26" s="81">
        <v>47770</v>
      </c>
      <c r="DH26" s="81">
        <v>47770</v>
      </c>
      <c r="DI26" s="81">
        <v>50248</v>
      </c>
      <c r="DJ26" s="81">
        <v>55035</v>
      </c>
      <c r="DK26" s="81">
        <v>69882</v>
      </c>
      <c r="DL26" s="81">
        <v>70304</v>
      </c>
      <c r="DM26" s="81">
        <v>48661</v>
      </c>
      <c r="DN26" s="81">
        <v>52098</v>
      </c>
      <c r="DO26" s="81">
        <v>50896</v>
      </c>
      <c r="DP26" s="81">
        <v>58594</v>
      </c>
      <c r="DQ26" s="81">
        <v>59752</v>
      </c>
      <c r="DR26" s="81">
        <v>56755</v>
      </c>
      <c r="DS26" s="81">
        <v>56700</v>
      </c>
      <c r="DT26" s="81">
        <v>47770</v>
      </c>
      <c r="DU26" s="81">
        <v>49431</v>
      </c>
      <c r="DV26" s="81">
        <v>49456</v>
      </c>
      <c r="DW26" s="81">
        <v>47770</v>
      </c>
      <c r="DX26" s="81">
        <v>50450</v>
      </c>
      <c r="DY26" s="81">
        <v>52617</v>
      </c>
      <c r="DZ26" s="81">
        <v>64358</v>
      </c>
      <c r="EA26" s="81">
        <v>47870</v>
      </c>
      <c r="EB26" s="81">
        <v>50500</v>
      </c>
      <c r="EC26" s="81">
        <v>50270</v>
      </c>
      <c r="ED26" s="81">
        <v>68505</v>
      </c>
      <c r="EE26" s="81">
        <v>63715</v>
      </c>
      <c r="EF26" s="81">
        <v>58082</v>
      </c>
      <c r="EG26" s="81">
        <v>57651</v>
      </c>
    </row>
    <row r="27" spans="1:137" x14ac:dyDescent="0.2">
      <c r="A27" s="77">
        <v>22</v>
      </c>
      <c r="B27" s="81">
        <v>52102</v>
      </c>
      <c r="C27" s="81">
        <v>56622</v>
      </c>
      <c r="D27" s="81">
        <v>66989</v>
      </c>
      <c r="E27" s="81">
        <v>52123</v>
      </c>
      <c r="F27" s="81">
        <v>49845</v>
      </c>
      <c r="G27" s="81">
        <v>47770</v>
      </c>
      <c r="H27" s="81">
        <v>60540</v>
      </c>
      <c r="I27" s="81">
        <v>65852</v>
      </c>
      <c r="J27" s="81">
        <v>63330</v>
      </c>
      <c r="K27" s="81">
        <v>57745</v>
      </c>
      <c r="L27" s="81">
        <v>57703</v>
      </c>
      <c r="M27" s="81">
        <v>48730</v>
      </c>
      <c r="N27" s="81">
        <v>51169</v>
      </c>
      <c r="O27" s="81">
        <v>47955</v>
      </c>
      <c r="P27" s="81">
        <v>47770</v>
      </c>
      <c r="Q27" s="81">
        <v>50100</v>
      </c>
      <c r="R27" s="81">
        <v>50525</v>
      </c>
      <c r="S27" s="81">
        <v>49428</v>
      </c>
      <c r="T27" s="81">
        <v>47770</v>
      </c>
      <c r="U27" s="81">
        <v>48236</v>
      </c>
      <c r="V27" s="81">
        <v>51189</v>
      </c>
      <c r="W27" s="81">
        <v>51727</v>
      </c>
      <c r="X27" s="81">
        <v>48720</v>
      </c>
      <c r="Y27" s="79">
        <v>47770</v>
      </c>
      <c r="Z27" s="81">
        <v>47770</v>
      </c>
      <c r="AA27" s="81">
        <v>49291</v>
      </c>
      <c r="AB27" s="81">
        <v>51035</v>
      </c>
      <c r="AC27" s="81">
        <v>52196</v>
      </c>
      <c r="AD27" s="81">
        <v>57755</v>
      </c>
      <c r="AE27" s="81">
        <v>57926</v>
      </c>
      <c r="AF27" s="81">
        <v>52100</v>
      </c>
      <c r="AG27" s="81">
        <v>50455</v>
      </c>
      <c r="AH27" s="81">
        <v>53820</v>
      </c>
      <c r="AI27" s="81">
        <v>48374</v>
      </c>
      <c r="AJ27" s="81">
        <v>62259</v>
      </c>
      <c r="AK27" s="81">
        <v>50048</v>
      </c>
      <c r="AL27" s="81">
        <v>49549</v>
      </c>
      <c r="AM27" s="81">
        <v>53037</v>
      </c>
      <c r="AN27" s="81">
        <v>51572</v>
      </c>
      <c r="AO27" s="81">
        <v>57099</v>
      </c>
      <c r="AP27" s="81">
        <v>47978</v>
      </c>
      <c r="AQ27" s="81">
        <v>48270</v>
      </c>
      <c r="AR27" s="81">
        <v>51507</v>
      </c>
      <c r="AS27" s="81">
        <v>50377</v>
      </c>
      <c r="AT27" s="81">
        <v>49912</v>
      </c>
      <c r="AU27" s="81">
        <v>49427</v>
      </c>
      <c r="AV27" s="81">
        <v>48685</v>
      </c>
      <c r="AW27" s="81">
        <v>49212</v>
      </c>
      <c r="AX27" s="81">
        <v>49578</v>
      </c>
      <c r="AY27" s="81">
        <v>48340</v>
      </c>
      <c r="AZ27" s="81">
        <v>49897</v>
      </c>
      <c r="BA27" s="81">
        <v>54635</v>
      </c>
      <c r="BB27" s="81">
        <v>48770</v>
      </c>
      <c r="BC27" s="81">
        <v>54238</v>
      </c>
      <c r="BD27" s="81">
        <v>56124</v>
      </c>
      <c r="BE27" s="81">
        <v>47770</v>
      </c>
      <c r="BF27" s="81">
        <v>50858</v>
      </c>
      <c r="BG27" s="81">
        <v>48875</v>
      </c>
      <c r="BH27" s="81">
        <v>49036</v>
      </c>
      <c r="BI27" s="81">
        <v>52796</v>
      </c>
      <c r="BJ27" s="81">
        <v>51335</v>
      </c>
      <c r="BK27" s="81">
        <v>50952</v>
      </c>
      <c r="BL27" s="81">
        <v>48219</v>
      </c>
      <c r="BM27" s="81">
        <v>52354</v>
      </c>
      <c r="BN27" s="81">
        <v>55225</v>
      </c>
      <c r="BO27" s="81">
        <v>47959</v>
      </c>
      <c r="BP27" s="81">
        <v>51301</v>
      </c>
      <c r="BQ27" s="81">
        <v>49849</v>
      </c>
      <c r="BR27" s="81">
        <v>47770</v>
      </c>
      <c r="BS27" s="81">
        <v>50933</v>
      </c>
      <c r="BT27" s="81">
        <v>47961</v>
      </c>
      <c r="BU27" s="81">
        <v>55960</v>
      </c>
      <c r="BV27" s="81">
        <v>48328</v>
      </c>
      <c r="BW27" s="81">
        <v>51434</v>
      </c>
      <c r="BX27" s="81">
        <v>49688</v>
      </c>
      <c r="BY27" s="81">
        <v>47770</v>
      </c>
      <c r="BZ27" s="81">
        <v>51690</v>
      </c>
      <c r="CA27" s="81">
        <v>54500</v>
      </c>
      <c r="CB27" s="81">
        <v>51614</v>
      </c>
      <c r="CC27" s="81">
        <v>56592</v>
      </c>
      <c r="CD27" s="81">
        <v>53577</v>
      </c>
      <c r="CE27" s="81">
        <v>58704</v>
      </c>
      <c r="CF27" s="81">
        <v>53510</v>
      </c>
      <c r="CG27" s="81">
        <v>48652</v>
      </c>
      <c r="CH27" s="81">
        <v>48669</v>
      </c>
      <c r="CI27" s="81">
        <v>55147</v>
      </c>
      <c r="CJ27" s="81">
        <v>50700</v>
      </c>
      <c r="CK27" s="81">
        <v>48055</v>
      </c>
      <c r="CL27" s="81">
        <v>52955</v>
      </c>
      <c r="CM27" s="81">
        <v>55427</v>
      </c>
      <c r="CN27" s="81">
        <v>53005</v>
      </c>
      <c r="CO27" s="81">
        <v>50867</v>
      </c>
      <c r="CP27" s="81">
        <v>53683</v>
      </c>
      <c r="CQ27" s="81">
        <v>59639</v>
      </c>
      <c r="CR27" s="81">
        <v>50430</v>
      </c>
      <c r="CS27" s="81">
        <v>48209</v>
      </c>
      <c r="CT27" s="81">
        <v>52010</v>
      </c>
      <c r="CU27" s="81">
        <v>51610</v>
      </c>
      <c r="CV27" s="81">
        <v>47770</v>
      </c>
      <c r="CW27" s="81">
        <v>48020</v>
      </c>
      <c r="CX27" s="81">
        <v>47769</v>
      </c>
      <c r="CY27" s="81">
        <v>52612</v>
      </c>
      <c r="CZ27" s="81">
        <v>52410</v>
      </c>
      <c r="DA27" s="81">
        <v>51217</v>
      </c>
      <c r="DB27" s="81">
        <v>50000</v>
      </c>
      <c r="DC27" s="81">
        <v>55810</v>
      </c>
      <c r="DD27" s="81">
        <v>52044</v>
      </c>
      <c r="DE27" s="81">
        <v>57821</v>
      </c>
      <c r="DF27" s="81">
        <v>60305</v>
      </c>
      <c r="DG27" s="81">
        <v>47770</v>
      </c>
      <c r="DH27" s="81">
        <v>47770</v>
      </c>
      <c r="DI27" s="81">
        <v>50248</v>
      </c>
      <c r="DJ27" s="81">
        <v>55600</v>
      </c>
      <c r="DK27" s="81">
        <v>69882</v>
      </c>
      <c r="DL27" s="81">
        <v>70304</v>
      </c>
      <c r="DM27" s="81">
        <v>48661</v>
      </c>
      <c r="DN27" s="81">
        <v>52098</v>
      </c>
      <c r="DO27" s="81">
        <v>50896</v>
      </c>
      <c r="DP27" s="81">
        <v>58959</v>
      </c>
      <c r="DQ27" s="81">
        <v>59752</v>
      </c>
      <c r="DR27" s="81">
        <v>56755</v>
      </c>
      <c r="DS27" s="81">
        <v>56700</v>
      </c>
      <c r="DT27" s="81">
        <v>47770</v>
      </c>
      <c r="DU27" s="81">
        <v>49431</v>
      </c>
      <c r="DV27" s="81">
        <v>49456</v>
      </c>
      <c r="DW27" s="81">
        <v>47770</v>
      </c>
      <c r="DX27" s="81">
        <v>50450</v>
      </c>
      <c r="DY27" s="81">
        <v>52910</v>
      </c>
      <c r="DZ27" s="81">
        <v>64358</v>
      </c>
      <c r="EA27" s="81">
        <v>47870</v>
      </c>
      <c r="EB27" s="81">
        <v>50500</v>
      </c>
      <c r="EC27" s="81">
        <v>50592</v>
      </c>
      <c r="ED27" s="81">
        <v>68505</v>
      </c>
      <c r="EE27" s="81">
        <v>65628</v>
      </c>
      <c r="EF27" s="81">
        <v>58082</v>
      </c>
      <c r="EG27" s="81">
        <v>57651</v>
      </c>
    </row>
    <row r="28" spans="1:137" x14ac:dyDescent="0.2">
      <c r="A28" s="77">
        <v>23</v>
      </c>
      <c r="B28" s="81">
        <v>52102</v>
      </c>
      <c r="C28" s="81">
        <v>56733</v>
      </c>
      <c r="D28" s="81">
        <v>66989</v>
      </c>
      <c r="E28" s="81">
        <v>52127</v>
      </c>
      <c r="F28" s="81">
        <v>49845</v>
      </c>
      <c r="G28" s="81">
        <v>47770</v>
      </c>
      <c r="H28" s="81">
        <v>60540</v>
      </c>
      <c r="I28" s="81">
        <v>65852</v>
      </c>
      <c r="J28" s="81">
        <v>63330</v>
      </c>
      <c r="K28" s="81">
        <v>57745</v>
      </c>
      <c r="L28" s="81">
        <v>57703</v>
      </c>
      <c r="M28" s="81">
        <v>48730</v>
      </c>
      <c r="N28" s="81">
        <v>51169</v>
      </c>
      <c r="O28" s="81">
        <v>47955</v>
      </c>
      <c r="P28" s="81">
        <v>47770</v>
      </c>
      <c r="Q28" s="81">
        <v>50100</v>
      </c>
      <c r="R28" s="81">
        <v>50525</v>
      </c>
      <c r="S28" s="81">
        <v>49428</v>
      </c>
      <c r="T28" s="81">
        <v>47770</v>
      </c>
      <c r="U28" s="81">
        <v>48236</v>
      </c>
      <c r="V28" s="81">
        <v>51189</v>
      </c>
      <c r="W28" s="81">
        <v>51727</v>
      </c>
      <c r="X28" s="81">
        <v>48720</v>
      </c>
      <c r="Y28" s="79">
        <v>47770</v>
      </c>
      <c r="Z28" s="81">
        <v>47770</v>
      </c>
      <c r="AA28" s="81">
        <v>49347</v>
      </c>
      <c r="AB28" s="81">
        <v>51035</v>
      </c>
      <c r="AC28" s="81">
        <v>52196</v>
      </c>
      <c r="AD28" s="81">
        <v>57755</v>
      </c>
      <c r="AE28" s="81">
        <v>58612</v>
      </c>
      <c r="AF28" s="81">
        <v>52100</v>
      </c>
      <c r="AG28" s="81">
        <v>50455</v>
      </c>
      <c r="AH28" s="81">
        <v>53820</v>
      </c>
      <c r="AI28" s="81">
        <v>48384</v>
      </c>
      <c r="AJ28" s="81">
        <v>62259</v>
      </c>
      <c r="AK28" s="81">
        <v>50048</v>
      </c>
      <c r="AL28" s="81">
        <v>49549</v>
      </c>
      <c r="AM28" s="81">
        <v>53037</v>
      </c>
      <c r="AN28" s="81">
        <v>51572</v>
      </c>
      <c r="AO28" s="81">
        <v>57099</v>
      </c>
      <c r="AP28" s="81">
        <v>47978</v>
      </c>
      <c r="AQ28" s="81">
        <v>48270</v>
      </c>
      <c r="AR28" s="81">
        <v>51507</v>
      </c>
      <c r="AS28" s="81">
        <v>50377</v>
      </c>
      <c r="AT28" s="81">
        <v>49912</v>
      </c>
      <c r="AU28" s="81">
        <v>49427</v>
      </c>
      <c r="AV28" s="81">
        <v>48685</v>
      </c>
      <c r="AW28" s="81">
        <v>49212</v>
      </c>
      <c r="AX28" s="81">
        <v>49578</v>
      </c>
      <c r="AY28" s="81">
        <v>48340</v>
      </c>
      <c r="AZ28" s="81">
        <v>49897</v>
      </c>
      <c r="BA28" s="81">
        <v>54635</v>
      </c>
      <c r="BB28" s="81">
        <v>48770</v>
      </c>
      <c r="BC28" s="81">
        <v>54238</v>
      </c>
      <c r="BD28" s="81">
        <v>56124</v>
      </c>
      <c r="BE28" s="81">
        <v>47770</v>
      </c>
      <c r="BF28" s="81">
        <v>50858</v>
      </c>
      <c r="BG28" s="81">
        <v>48875</v>
      </c>
      <c r="BH28" s="81">
        <v>49036</v>
      </c>
      <c r="BI28" s="81">
        <v>53259</v>
      </c>
      <c r="BJ28" s="81">
        <v>51335</v>
      </c>
      <c r="BK28" s="81">
        <v>50952</v>
      </c>
      <c r="BL28" s="81">
        <v>48219</v>
      </c>
      <c r="BM28" s="81">
        <v>52354</v>
      </c>
      <c r="BN28" s="81">
        <v>55225</v>
      </c>
      <c r="BO28" s="81">
        <v>48005</v>
      </c>
      <c r="BP28" s="81">
        <v>51301</v>
      </c>
      <c r="BQ28" s="81">
        <v>49849</v>
      </c>
      <c r="BR28" s="81">
        <v>47770</v>
      </c>
      <c r="BS28" s="81">
        <v>50933</v>
      </c>
      <c r="BT28" s="81">
        <v>47961</v>
      </c>
      <c r="BU28" s="81">
        <v>55960</v>
      </c>
      <c r="BV28" s="81">
        <v>48328</v>
      </c>
      <c r="BW28" s="81">
        <v>51434</v>
      </c>
      <c r="BX28" s="81">
        <v>49688</v>
      </c>
      <c r="BY28" s="81">
        <v>47770</v>
      </c>
      <c r="BZ28" s="81">
        <v>51690</v>
      </c>
      <c r="CA28" s="81">
        <v>54500</v>
      </c>
      <c r="CB28" s="81">
        <v>52197</v>
      </c>
      <c r="CC28" s="81">
        <v>56592</v>
      </c>
      <c r="CD28" s="81">
        <v>53577</v>
      </c>
      <c r="CE28" s="81">
        <v>58704</v>
      </c>
      <c r="CF28" s="81">
        <v>53510</v>
      </c>
      <c r="CG28" s="81">
        <v>48652</v>
      </c>
      <c r="CH28" s="81">
        <v>48669</v>
      </c>
      <c r="CI28" s="81">
        <v>55147</v>
      </c>
      <c r="CJ28" s="81">
        <v>50725</v>
      </c>
      <c r="CK28" s="81">
        <v>48055</v>
      </c>
      <c r="CL28" s="81">
        <v>52955</v>
      </c>
      <c r="CM28" s="81">
        <v>55427</v>
      </c>
      <c r="CN28" s="81">
        <v>53005</v>
      </c>
      <c r="CO28" s="81">
        <v>50867</v>
      </c>
      <c r="CP28" s="81">
        <v>53683</v>
      </c>
      <c r="CQ28" s="81">
        <v>59639</v>
      </c>
      <c r="CR28" s="81">
        <v>50473</v>
      </c>
      <c r="CS28" s="81">
        <v>48209</v>
      </c>
      <c r="CT28" s="81">
        <v>52010</v>
      </c>
      <c r="CU28" s="81">
        <v>51610</v>
      </c>
      <c r="CV28" s="81">
        <v>47770</v>
      </c>
      <c r="CW28" s="81">
        <v>48020</v>
      </c>
      <c r="CX28" s="81">
        <v>47769</v>
      </c>
      <c r="CY28" s="81">
        <v>52612</v>
      </c>
      <c r="CZ28" s="81">
        <v>52410</v>
      </c>
      <c r="DA28" s="81">
        <v>51217</v>
      </c>
      <c r="DB28" s="81">
        <v>50000</v>
      </c>
      <c r="DC28" s="81">
        <v>55810</v>
      </c>
      <c r="DD28" s="81">
        <v>52308</v>
      </c>
      <c r="DE28" s="81">
        <v>57968</v>
      </c>
      <c r="DF28" s="81">
        <v>60305</v>
      </c>
      <c r="DG28" s="81">
        <v>47770</v>
      </c>
      <c r="DH28" s="81">
        <v>47770</v>
      </c>
      <c r="DI28" s="81">
        <v>50248</v>
      </c>
      <c r="DJ28" s="81">
        <v>55890</v>
      </c>
      <c r="DK28" s="81">
        <v>69882</v>
      </c>
      <c r="DL28" s="81">
        <v>70304</v>
      </c>
      <c r="DM28" s="81">
        <v>48661</v>
      </c>
      <c r="DN28" s="81">
        <v>52098</v>
      </c>
      <c r="DO28" s="81">
        <v>50896</v>
      </c>
      <c r="DP28" s="81">
        <v>59412</v>
      </c>
      <c r="DQ28" s="81">
        <v>59752</v>
      </c>
      <c r="DR28" s="81">
        <v>56755</v>
      </c>
      <c r="DS28" s="81">
        <v>56700</v>
      </c>
      <c r="DT28" s="81">
        <v>47770</v>
      </c>
      <c r="DU28" s="81">
        <v>49431</v>
      </c>
      <c r="DV28" s="81">
        <v>49456</v>
      </c>
      <c r="DW28" s="81">
        <v>47770</v>
      </c>
      <c r="DX28" s="81">
        <v>50450</v>
      </c>
      <c r="DY28" s="81">
        <v>53202</v>
      </c>
      <c r="DZ28" s="81">
        <v>64358</v>
      </c>
      <c r="EA28" s="81">
        <v>47870</v>
      </c>
      <c r="EB28" s="81">
        <v>50500</v>
      </c>
      <c r="EC28" s="81">
        <v>50592</v>
      </c>
      <c r="ED28" s="81">
        <v>68505</v>
      </c>
      <c r="EE28" s="81">
        <v>65945</v>
      </c>
      <c r="EF28" s="81">
        <v>58082</v>
      </c>
      <c r="EG28" s="81">
        <v>57651</v>
      </c>
    </row>
    <row r="29" spans="1:137" x14ac:dyDescent="0.2">
      <c r="A29" s="77">
        <v>24</v>
      </c>
      <c r="B29" s="81">
        <v>52102</v>
      </c>
      <c r="C29" s="81">
        <v>56838</v>
      </c>
      <c r="D29" s="81">
        <v>66989</v>
      </c>
      <c r="E29" s="81">
        <v>52131</v>
      </c>
      <c r="F29" s="81">
        <v>49845</v>
      </c>
      <c r="G29" s="81">
        <v>47770</v>
      </c>
      <c r="H29" s="81">
        <v>60540</v>
      </c>
      <c r="I29" s="81">
        <v>65852</v>
      </c>
      <c r="J29" s="81">
        <v>63330</v>
      </c>
      <c r="K29" s="81">
        <v>57745</v>
      </c>
      <c r="L29" s="81">
        <v>58171</v>
      </c>
      <c r="M29" s="81">
        <v>48730</v>
      </c>
      <c r="N29" s="81">
        <v>51169</v>
      </c>
      <c r="O29" s="81">
        <v>47955</v>
      </c>
      <c r="P29" s="81">
        <v>47770</v>
      </c>
      <c r="Q29" s="81">
        <v>50100</v>
      </c>
      <c r="R29" s="81">
        <v>50525</v>
      </c>
      <c r="S29" s="81">
        <v>49428</v>
      </c>
      <c r="T29" s="81">
        <v>47770</v>
      </c>
      <c r="U29" s="81">
        <v>48236</v>
      </c>
      <c r="V29" s="81">
        <v>51189</v>
      </c>
      <c r="W29" s="81">
        <v>51727</v>
      </c>
      <c r="X29" s="81">
        <v>48720</v>
      </c>
      <c r="Y29" s="79">
        <v>47770</v>
      </c>
      <c r="Z29" s="81">
        <v>47770</v>
      </c>
      <c r="AA29" s="81">
        <v>49401</v>
      </c>
      <c r="AB29" s="81">
        <v>51035</v>
      </c>
      <c r="AC29" s="81">
        <v>52196</v>
      </c>
      <c r="AD29" s="81">
        <v>57755</v>
      </c>
      <c r="AE29" s="81">
        <v>59297</v>
      </c>
      <c r="AF29" s="81">
        <v>52100</v>
      </c>
      <c r="AG29" s="81">
        <v>50455</v>
      </c>
      <c r="AH29" s="81">
        <v>53820</v>
      </c>
      <c r="AI29" s="81">
        <v>48404</v>
      </c>
      <c r="AJ29" s="81">
        <v>62259</v>
      </c>
      <c r="AK29" s="81">
        <v>50048</v>
      </c>
      <c r="AL29" s="81">
        <v>49549</v>
      </c>
      <c r="AM29" s="81">
        <v>53037</v>
      </c>
      <c r="AN29" s="81">
        <v>51572</v>
      </c>
      <c r="AO29" s="81">
        <v>57099</v>
      </c>
      <c r="AP29" s="81">
        <v>47978</v>
      </c>
      <c r="AQ29" s="81">
        <v>48270</v>
      </c>
      <c r="AR29" s="81">
        <v>51507</v>
      </c>
      <c r="AS29" s="81">
        <v>50377</v>
      </c>
      <c r="AT29" s="81">
        <v>49912</v>
      </c>
      <c r="AU29" s="81">
        <v>49427</v>
      </c>
      <c r="AV29" s="81">
        <v>48685</v>
      </c>
      <c r="AW29" s="81">
        <v>49212</v>
      </c>
      <c r="AX29" s="81">
        <v>49578</v>
      </c>
      <c r="AY29" s="81">
        <v>48340</v>
      </c>
      <c r="AZ29" s="81">
        <v>49897</v>
      </c>
      <c r="BA29" s="81">
        <v>54635</v>
      </c>
      <c r="BB29" s="81">
        <v>48770</v>
      </c>
      <c r="BC29" s="81">
        <v>54238</v>
      </c>
      <c r="BD29" s="81">
        <v>56124</v>
      </c>
      <c r="BE29" s="81">
        <v>47770</v>
      </c>
      <c r="BF29" s="81">
        <v>50858</v>
      </c>
      <c r="BG29" s="81">
        <v>48875</v>
      </c>
      <c r="BH29" s="81">
        <v>49036</v>
      </c>
      <c r="BI29" s="81">
        <v>53742</v>
      </c>
      <c r="BJ29" s="81">
        <v>51335</v>
      </c>
      <c r="BK29" s="81">
        <v>50952</v>
      </c>
      <c r="BL29" s="81">
        <v>48219</v>
      </c>
      <c r="BM29" s="81">
        <v>52354</v>
      </c>
      <c r="BN29" s="81">
        <v>55225</v>
      </c>
      <c r="BO29" s="81">
        <v>48049</v>
      </c>
      <c r="BP29" s="81">
        <v>51301</v>
      </c>
      <c r="BQ29" s="81">
        <v>49849</v>
      </c>
      <c r="BR29" s="81">
        <v>47770</v>
      </c>
      <c r="BS29" s="81">
        <v>50933</v>
      </c>
      <c r="BT29" s="81">
        <v>47961</v>
      </c>
      <c r="BU29" s="81">
        <v>55960</v>
      </c>
      <c r="BV29" s="81">
        <v>48328</v>
      </c>
      <c r="BW29" s="81">
        <v>51434</v>
      </c>
      <c r="BX29" s="81">
        <v>49688</v>
      </c>
      <c r="BY29" s="81">
        <v>47770</v>
      </c>
      <c r="BZ29" s="81">
        <v>51690</v>
      </c>
      <c r="CA29" s="81">
        <v>54500</v>
      </c>
      <c r="CB29" s="81">
        <v>52779</v>
      </c>
      <c r="CC29" s="81">
        <v>56592</v>
      </c>
      <c r="CD29" s="81">
        <v>53577</v>
      </c>
      <c r="CE29" s="81">
        <v>58704</v>
      </c>
      <c r="CF29" s="81">
        <v>53510</v>
      </c>
      <c r="CG29" s="81">
        <v>48652</v>
      </c>
      <c r="CH29" s="81">
        <v>48669</v>
      </c>
      <c r="CI29" s="81">
        <v>55147</v>
      </c>
      <c r="CJ29" s="81">
        <v>50745</v>
      </c>
      <c r="CK29" s="81">
        <v>48055</v>
      </c>
      <c r="CL29" s="81">
        <v>52955</v>
      </c>
      <c r="CM29" s="81">
        <v>55427</v>
      </c>
      <c r="CN29" s="81">
        <v>53005</v>
      </c>
      <c r="CO29" s="81">
        <v>50867</v>
      </c>
      <c r="CP29" s="81">
        <v>53683</v>
      </c>
      <c r="CQ29" s="81">
        <v>59639</v>
      </c>
      <c r="CR29" s="81">
        <v>50557</v>
      </c>
      <c r="CS29" s="81">
        <v>48209</v>
      </c>
      <c r="CT29" s="81">
        <v>52010</v>
      </c>
      <c r="CU29" s="81">
        <v>51610</v>
      </c>
      <c r="CV29" s="81">
        <v>47770</v>
      </c>
      <c r="CW29" s="81">
        <v>48020</v>
      </c>
      <c r="CX29" s="81">
        <v>47769</v>
      </c>
      <c r="CY29" s="81">
        <v>52612</v>
      </c>
      <c r="CZ29" s="81">
        <v>52410</v>
      </c>
      <c r="DA29" s="81">
        <v>51217</v>
      </c>
      <c r="DB29" s="81">
        <v>50020</v>
      </c>
      <c r="DC29" s="81">
        <v>55810</v>
      </c>
      <c r="DD29" s="81">
        <v>52584</v>
      </c>
      <c r="DE29" s="81">
        <v>58190</v>
      </c>
      <c r="DF29" s="81">
        <v>60305</v>
      </c>
      <c r="DG29" s="81">
        <v>47770</v>
      </c>
      <c r="DH29" s="81">
        <v>47770</v>
      </c>
      <c r="DI29" s="81">
        <v>50248</v>
      </c>
      <c r="DJ29" s="81">
        <v>56165</v>
      </c>
      <c r="DK29" s="81">
        <v>69882</v>
      </c>
      <c r="DL29" s="81">
        <v>70304</v>
      </c>
      <c r="DM29" s="81">
        <v>48661</v>
      </c>
      <c r="DN29" s="81">
        <v>52098</v>
      </c>
      <c r="DO29" s="81">
        <v>51062</v>
      </c>
      <c r="DP29" s="81">
        <v>59776</v>
      </c>
      <c r="DQ29" s="81">
        <v>59752</v>
      </c>
      <c r="DR29" s="81">
        <v>56755</v>
      </c>
      <c r="DS29" s="81">
        <v>56700</v>
      </c>
      <c r="DT29" s="81">
        <v>47770</v>
      </c>
      <c r="DU29" s="81">
        <v>49431</v>
      </c>
      <c r="DV29" s="81">
        <v>49456</v>
      </c>
      <c r="DW29" s="81">
        <v>47770</v>
      </c>
      <c r="DX29" s="81">
        <v>50450</v>
      </c>
      <c r="DY29" s="81">
        <v>53496</v>
      </c>
      <c r="DZ29" s="81">
        <v>64358</v>
      </c>
      <c r="EA29" s="81">
        <v>47870</v>
      </c>
      <c r="EB29" s="81">
        <v>50500</v>
      </c>
      <c r="EC29" s="81">
        <v>50592</v>
      </c>
      <c r="ED29" s="81">
        <v>68505</v>
      </c>
      <c r="EE29" s="81">
        <v>66263</v>
      </c>
      <c r="EF29" s="81">
        <v>58082</v>
      </c>
      <c r="EG29" s="81">
        <v>57651</v>
      </c>
    </row>
    <row r="30" spans="1:137" x14ac:dyDescent="0.2">
      <c r="A30" s="77">
        <v>25</v>
      </c>
      <c r="B30" s="81">
        <v>52102</v>
      </c>
      <c r="C30" s="81">
        <v>57505</v>
      </c>
      <c r="D30" s="81">
        <v>66989</v>
      </c>
      <c r="E30" s="81">
        <v>52135</v>
      </c>
      <c r="F30" s="81">
        <v>49845</v>
      </c>
      <c r="G30" s="81">
        <v>47770</v>
      </c>
      <c r="H30" s="81">
        <v>60540</v>
      </c>
      <c r="I30" s="81">
        <v>66925</v>
      </c>
      <c r="J30" s="81">
        <v>66949</v>
      </c>
      <c r="K30" s="81">
        <v>57745</v>
      </c>
      <c r="L30" s="81">
        <v>58868</v>
      </c>
      <c r="M30" s="81">
        <v>48730</v>
      </c>
      <c r="N30" s="81">
        <v>51169</v>
      </c>
      <c r="O30" s="81">
        <v>47955</v>
      </c>
      <c r="P30" s="81">
        <v>47770</v>
      </c>
      <c r="Q30" s="81">
        <v>50100</v>
      </c>
      <c r="R30" s="81">
        <v>50525</v>
      </c>
      <c r="S30" s="81">
        <v>49428</v>
      </c>
      <c r="T30" s="81">
        <v>47770</v>
      </c>
      <c r="U30" s="81">
        <v>48236</v>
      </c>
      <c r="V30" s="81">
        <v>51189</v>
      </c>
      <c r="W30" s="81">
        <v>51727</v>
      </c>
      <c r="X30" s="81">
        <v>48720</v>
      </c>
      <c r="Y30" s="79">
        <v>47770</v>
      </c>
      <c r="Z30" s="81">
        <v>47770</v>
      </c>
      <c r="AA30" s="81">
        <v>49457</v>
      </c>
      <c r="AB30" s="81">
        <v>51035</v>
      </c>
      <c r="AC30" s="81">
        <v>52580</v>
      </c>
      <c r="AD30" s="81">
        <v>58285</v>
      </c>
      <c r="AE30" s="81">
        <v>59983</v>
      </c>
      <c r="AF30" s="81">
        <v>52100</v>
      </c>
      <c r="AG30" s="81">
        <v>50455</v>
      </c>
      <c r="AH30" s="81">
        <v>53820</v>
      </c>
      <c r="AI30" s="81">
        <v>48429</v>
      </c>
      <c r="AJ30" s="81">
        <v>63499</v>
      </c>
      <c r="AK30" s="81">
        <v>50048</v>
      </c>
      <c r="AL30" s="81">
        <v>49549</v>
      </c>
      <c r="AM30" s="81">
        <v>53424</v>
      </c>
      <c r="AN30" s="81">
        <v>51572</v>
      </c>
      <c r="AO30" s="81">
        <v>57099</v>
      </c>
      <c r="AP30" s="81">
        <v>47978</v>
      </c>
      <c r="AQ30" s="81">
        <v>48770</v>
      </c>
      <c r="AR30" s="81">
        <v>51507</v>
      </c>
      <c r="AS30" s="81">
        <v>51089</v>
      </c>
      <c r="AT30" s="81">
        <v>49912</v>
      </c>
      <c r="AU30" s="81">
        <v>49427</v>
      </c>
      <c r="AV30" s="81">
        <v>48685</v>
      </c>
      <c r="AW30" s="81">
        <v>49704</v>
      </c>
      <c r="AX30" s="81">
        <v>49578</v>
      </c>
      <c r="AY30" s="81">
        <v>48340</v>
      </c>
      <c r="AZ30" s="81">
        <v>49898</v>
      </c>
      <c r="BA30" s="81">
        <v>54635</v>
      </c>
      <c r="BB30" s="81">
        <v>48770</v>
      </c>
      <c r="BC30" s="81">
        <v>54238</v>
      </c>
      <c r="BD30" s="81">
        <v>57444</v>
      </c>
      <c r="BE30" s="81">
        <v>47770</v>
      </c>
      <c r="BF30" s="81">
        <v>50858</v>
      </c>
      <c r="BG30" s="81">
        <v>48875</v>
      </c>
      <c r="BH30" s="81">
        <v>49036</v>
      </c>
      <c r="BI30" s="81">
        <v>54243</v>
      </c>
      <c r="BJ30" s="81">
        <v>51335</v>
      </c>
      <c r="BK30" s="81">
        <v>50952</v>
      </c>
      <c r="BL30" s="81">
        <v>48251</v>
      </c>
      <c r="BM30" s="81">
        <v>52354</v>
      </c>
      <c r="BN30" s="81">
        <v>55225</v>
      </c>
      <c r="BO30" s="81">
        <v>48097</v>
      </c>
      <c r="BP30" s="81">
        <v>51301</v>
      </c>
      <c r="BQ30" s="81">
        <v>50622</v>
      </c>
      <c r="BR30" s="81">
        <v>47770</v>
      </c>
      <c r="BS30" s="81">
        <v>50933</v>
      </c>
      <c r="BT30" s="81">
        <v>47961</v>
      </c>
      <c r="BU30" s="81">
        <v>55960</v>
      </c>
      <c r="BV30" s="81">
        <v>48328</v>
      </c>
      <c r="BW30" s="81">
        <v>51434</v>
      </c>
      <c r="BX30" s="81">
        <v>49688</v>
      </c>
      <c r="BY30" s="81">
        <v>47770</v>
      </c>
      <c r="BZ30" s="81">
        <v>51690</v>
      </c>
      <c r="CA30" s="81">
        <v>54795</v>
      </c>
      <c r="CB30" s="81">
        <v>53363</v>
      </c>
      <c r="CC30" s="81">
        <v>56592</v>
      </c>
      <c r="CD30" s="81">
        <v>53577</v>
      </c>
      <c r="CE30" s="81">
        <v>58704</v>
      </c>
      <c r="CF30" s="81">
        <v>53510</v>
      </c>
      <c r="CG30" s="81">
        <v>48652</v>
      </c>
      <c r="CH30" s="81">
        <v>48669</v>
      </c>
      <c r="CI30" s="81">
        <v>55147</v>
      </c>
      <c r="CJ30" s="81">
        <v>50905</v>
      </c>
      <c r="CK30" s="81">
        <v>48265</v>
      </c>
      <c r="CL30" s="81">
        <v>52955</v>
      </c>
      <c r="CM30" s="81">
        <v>55427</v>
      </c>
      <c r="CN30" s="81">
        <v>53005</v>
      </c>
      <c r="CO30" s="81">
        <v>50867</v>
      </c>
      <c r="CP30" s="81">
        <v>53683</v>
      </c>
      <c r="CQ30" s="81">
        <v>59639</v>
      </c>
      <c r="CR30" s="81">
        <v>50774</v>
      </c>
      <c r="CS30" s="81">
        <v>48209</v>
      </c>
      <c r="CT30" s="81">
        <v>52010</v>
      </c>
      <c r="CU30" s="81">
        <v>51610</v>
      </c>
      <c r="CV30" s="81">
        <v>47770</v>
      </c>
      <c r="CW30" s="81">
        <v>48070</v>
      </c>
      <c r="CX30" s="81">
        <v>47769</v>
      </c>
      <c r="CY30" s="81">
        <v>52612</v>
      </c>
      <c r="CZ30" s="81">
        <v>52410</v>
      </c>
      <c r="DA30" s="81">
        <v>51217</v>
      </c>
      <c r="DB30" s="81">
        <v>50210</v>
      </c>
      <c r="DC30" s="81">
        <v>55810</v>
      </c>
      <c r="DD30" s="81">
        <v>52836</v>
      </c>
      <c r="DE30" s="81">
        <v>58630</v>
      </c>
      <c r="DF30" s="81">
        <v>61205</v>
      </c>
      <c r="DG30" s="81">
        <v>47770</v>
      </c>
      <c r="DH30" s="81">
        <v>47770</v>
      </c>
      <c r="DI30" s="81">
        <v>50248</v>
      </c>
      <c r="DJ30" s="81">
        <v>56450</v>
      </c>
      <c r="DK30" s="81">
        <v>69882</v>
      </c>
      <c r="DL30" s="81">
        <v>70304</v>
      </c>
      <c r="DM30" s="81">
        <v>48698</v>
      </c>
      <c r="DN30" s="81">
        <v>52098</v>
      </c>
      <c r="DO30" s="81">
        <v>51497</v>
      </c>
      <c r="DP30" s="81">
        <v>60453</v>
      </c>
      <c r="DQ30" s="81">
        <v>59752</v>
      </c>
      <c r="DR30" s="81">
        <v>56755</v>
      </c>
      <c r="DS30" s="81">
        <v>56700</v>
      </c>
      <c r="DT30" s="81">
        <v>47770</v>
      </c>
      <c r="DU30" s="81">
        <v>49685</v>
      </c>
      <c r="DV30" s="81">
        <v>49456</v>
      </c>
      <c r="DW30" s="81">
        <v>47770</v>
      </c>
      <c r="DX30" s="81">
        <v>50478</v>
      </c>
      <c r="DY30" s="81">
        <v>53790</v>
      </c>
      <c r="DZ30" s="81">
        <v>65066</v>
      </c>
      <c r="EA30" s="81">
        <v>47870</v>
      </c>
      <c r="EB30" s="81">
        <v>50726</v>
      </c>
      <c r="EC30" s="81">
        <v>50592</v>
      </c>
      <c r="ED30" s="81">
        <v>68505</v>
      </c>
      <c r="EE30" s="81">
        <v>66583</v>
      </c>
      <c r="EF30" s="81">
        <v>58082</v>
      </c>
      <c r="EG30" s="81">
        <v>57651</v>
      </c>
    </row>
    <row r="31" spans="1:137" x14ac:dyDescent="0.2">
      <c r="A31" s="77">
        <v>26</v>
      </c>
      <c r="B31" s="81">
        <v>53245</v>
      </c>
      <c r="C31" s="81">
        <v>58068</v>
      </c>
      <c r="D31" s="81">
        <v>66989</v>
      </c>
      <c r="E31" s="81">
        <v>52408</v>
      </c>
      <c r="F31" s="81">
        <v>49845</v>
      </c>
      <c r="G31" s="81">
        <v>47770</v>
      </c>
      <c r="H31" s="81">
        <v>60540</v>
      </c>
      <c r="I31" s="81">
        <v>66925</v>
      </c>
      <c r="J31" s="81">
        <v>66949</v>
      </c>
      <c r="K31" s="81">
        <v>58205</v>
      </c>
      <c r="L31" s="81">
        <v>58868</v>
      </c>
      <c r="M31" s="81">
        <v>48730</v>
      </c>
      <c r="N31" s="81">
        <v>51169</v>
      </c>
      <c r="O31" s="81">
        <v>47955</v>
      </c>
      <c r="P31" s="81">
        <v>47770</v>
      </c>
      <c r="Q31" s="81">
        <v>50100</v>
      </c>
      <c r="R31" s="81">
        <v>50525</v>
      </c>
      <c r="S31" s="81">
        <v>49431</v>
      </c>
      <c r="T31" s="81">
        <v>47770</v>
      </c>
      <c r="U31" s="81">
        <v>48236</v>
      </c>
      <c r="V31" s="81">
        <v>51189</v>
      </c>
      <c r="W31" s="81">
        <v>51727</v>
      </c>
      <c r="X31" s="81">
        <v>48720</v>
      </c>
      <c r="Y31" s="79">
        <v>47770</v>
      </c>
      <c r="Z31" s="81">
        <v>47770</v>
      </c>
      <c r="AA31" s="81">
        <v>49511</v>
      </c>
      <c r="AB31" s="81">
        <v>51035</v>
      </c>
      <c r="AC31" s="81">
        <v>52580</v>
      </c>
      <c r="AD31" s="81">
        <v>58285</v>
      </c>
      <c r="AE31" s="81">
        <v>59983</v>
      </c>
      <c r="AF31" s="81">
        <v>52100</v>
      </c>
      <c r="AG31" s="81">
        <v>50455</v>
      </c>
      <c r="AH31" s="81">
        <v>53820</v>
      </c>
      <c r="AI31" s="81">
        <v>48429</v>
      </c>
      <c r="AJ31" s="81">
        <v>63499</v>
      </c>
      <c r="AK31" s="81">
        <v>50048</v>
      </c>
      <c r="AL31" s="81">
        <v>49651</v>
      </c>
      <c r="AM31" s="81">
        <v>53424</v>
      </c>
      <c r="AN31" s="81">
        <v>51572</v>
      </c>
      <c r="AO31" s="81">
        <v>57099</v>
      </c>
      <c r="AP31" s="81">
        <v>47978</v>
      </c>
      <c r="AQ31" s="81">
        <v>48770</v>
      </c>
      <c r="AR31" s="81">
        <v>51507</v>
      </c>
      <c r="AS31" s="81">
        <v>51089</v>
      </c>
      <c r="AT31" s="81">
        <v>49912</v>
      </c>
      <c r="AU31" s="81">
        <v>49427</v>
      </c>
      <c r="AV31" s="81">
        <v>48685</v>
      </c>
      <c r="AW31" s="81">
        <v>49704</v>
      </c>
      <c r="AX31" s="81">
        <v>49578</v>
      </c>
      <c r="AY31" s="81">
        <v>48340</v>
      </c>
      <c r="AZ31" s="81">
        <v>50136</v>
      </c>
      <c r="BA31" s="81">
        <v>54635</v>
      </c>
      <c r="BB31" s="81">
        <v>48770</v>
      </c>
      <c r="BC31" s="81">
        <v>54238</v>
      </c>
      <c r="BD31" s="81">
        <v>57444</v>
      </c>
      <c r="BE31" s="81">
        <v>47770</v>
      </c>
      <c r="BF31" s="81">
        <v>50858</v>
      </c>
      <c r="BG31" s="81">
        <v>48875</v>
      </c>
      <c r="BH31" s="81">
        <v>49036</v>
      </c>
      <c r="BI31" s="81">
        <v>54766</v>
      </c>
      <c r="BJ31" s="81">
        <v>51335</v>
      </c>
      <c r="BK31" s="81">
        <v>50952</v>
      </c>
      <c r="BL31" s="81">
        <v>48251</v>
      </c>
      <c r="BM31" s="81">
        <v>52354</v>
      </c>
      <c r="BN31" s="81">
        <v>55225</v>
      </c>
      <c r="BO31" s="81">
        <v>48146</v>
      </c>
      <c r="BP31" s="81">
        <v>51301</v>
      </c>
      <c r="BQ31" s="81">
        <v>50622</v>
      </c>
      <c r="BR31" s="81">
        <v>47770</v>
      </c>
      <c r="BS31" s="81">
        <v>50933</v>
      </c>
      <c r="BT31" s="81">
        <v>47961</v>
      </c>
      <c r="BU31" s="81">
        <v>55960</v>
      </c>
      <c r="BV31" s="81">
        <v>48328</v>
      </c>
      <c r="BW31" s="81">
        <v>51434</v>
      </c>
      <c r="BX31" s="81">
        <v>49688</v>
      </c>
      <c r="BY31" s="81">
        <v>47770</v>
      </c>
      <c r="BZ31" s="81">
        <v>51690</v>
      </c>
      <c r="CA31" s="81">
        <v>54795</v>
      </c>
      <c r="CB31" s="81">
        <v>54479</v>
      </c>
      <c r="CC31" s="81">
        <v>56592</v>
      </c>
      <c r="CD31" s="81">
        <v>53577</v>
      </c>
      <c r="CE31" s="81">
        <v>58704</v>
      </c>
      <c r="CF31" s="81">
        <v>53510</v>
      </c>
      <c r="CG31" s="81">
        <v>48652</v>
      </c>
      <c r="CH31" s="81">
        <v>48669</v>
      </c>
      <c r="CI31" s="81">
        <v>55147</v>
      </c>
      <c r="CJ31" s="81">
        <v>50930</v>
      </c>
      <c r="CK31" s="81">
        <v>48265</v>
      </c>
      <c r="CL31" s="81">
        <v>52955</v>
      </c>
      <c r="CM31" s="81">
        <v>55427</v>
      </c>
      <c r="CN31" s="81">
        <v>53005</v>
      </c>
      <c r="CO31" s="81">
        <v>50867</v>
      </c>
      <c r="CP31" s="81">
        <v>53683</v>
      </c>
      <c r="CQ31" s="81">
        <v>59639</v>
      </c>
      <c r="CR31" s="81">
        <v>51000</v>
      </c>
      <c r="CS31" s="81">
        <v>48209</v>
      </c>
      <c r="CT31" s="81">
        <v>52010</v>
      </c>
      <c r="CU31" s="81">
        <v>51610</v>
      </c>
      <c r="CV31" s="81">
        <v>47770</v>
      </c>
      <c r="CW31" s="81">
        <v>48070</v>
      </c>
      <c r="CX31" s="81">
        <v>47769</v>
      </c>
      <c r="CY31" s="81">
        <v>52612</v>
      </c>
      <c r="CZ31" s="81">
        <v>52410</v>
      </c>
      <c r="DA31" s="81">
        <v>51217</v>
      </c>
      <c r="DB31" s="81">
        <v>50395</v>
      </c>
      <c r="DC31" s="81">
        <v>55810</v>
      </c>
      <c r="DD31" s="81">
        <v>53100</v>
      </c>
      <c r="DE31" s="81">
        <v>58630</v>
      </c>
      <c r="DF31" s="81">
        <v>61205</v>
      </c>
      <c r="DG31" s="81">
        <v>47770</v>
      </c>
      <c r="DH31" s="81">
        <v>47770</v>
      </c>
      <c r="DI31" s="81">
        <v>50477</v>
      </c>
      <c r="DJ31" s="81">
        <v>56730</v>
      </c>
      <c r="DK31" s="81">
        <v>69882</v>
      </c>
      <c r="DL31" s="81">
        <v>70304</v>
      </c>
      <c r="DM31" s="81">
        <v>48698</v>
      </c>
      <c r="DN31" s="81">
        <v>52098</v>
      </c>
      <c r="DO31" s="81">
        <v>51497</v>
      </c>
      <c r="DP31" s="81">
        <v>60979</v>
      </c>
      <c r="DQ31" s="81">
        <v>60280</v>
      </c>
      <c r="DR31" s="81">
        <v>56755</v>
      </c>
      <c r="DS31" s="81">
        <v>56700</v>
      </c>
      <c r="DT31" s="81">
        <v>47770</v>
      </c>
      <c r="DU31" s="81">
        <v>49685</v>
      </c>
      <c r="DV31" s="81">
        <v>49456</v>
      </c>
      <c r="DW31" s="81">
        <v>47770</v>
      </c>
      <c r="DX31" s="81">
        <v>50978</v>
      </c>
      <c r="DY31" s="81">
        <v>53790</v>
      </c>
      <c r="DZ31" s="81">
        <v>65066</v>
      </c>
      <c r="EA31" s="81">
        <v>47870</v>
      </c>
      <c r="EB31" s="81">
        <v>50726</v>
      </c>
      <c r="EC31" s="81">
        <v>50592</v>
      </c>
      <c r="ED31" s="81">
        <v>68505</v>
      </c>
      <c r="EE31" s="81">
        <v>68248</v>
      </c>
      <c r="EF31" s="81">
        <v>58082</v>
      </c>
      <c r="EG31" s="81">
        <v>57651</v>
      </c>
    </row>
    <row r="32" spans="1:137" x14ac:dyDescent="0.2">
      <c r="A32" s="77">
        <v>27</v>
      </c>
      <c r="B32" s="81">
        <v>53245</v>
      </c>
      <c r="C32" s="81">
        <v>58068</v>
      </c>
      <c r="D32" s="81">
        <v>66989</v>
      </c>
      <c r="E32" s="81">
        <v>52701</v>
      </c>
      <c r="F32" s="81">
        <v>49845</v>
      </c>
      <c r="G32" s="81">
        <v>47770</v>
      </c>
      <c r="H32" s="81">
        <v>60540</v>
      </c>
      <c r="I32" s="81">
        <v>66925</v>
      </c>
      <c r="J32" s="81">
        <v>66949</v>
      </c>
      <c r="K32" s="81">
        <v>58205</v>
      </c>
      <c r="L32" s="81">
        <v>58868</v>
      </c>
      <c r="M32" s="81">
        <v>48730</v>
      </c>
      <c r="N32" s="81">
        <v>51169</v>
      </c>
      <c r="O32" s="81">
        <v>47955</v>
      </c>
      <c r="P32" s="81">
        <v>47770</v>
      </c>
      <c r="Q32" s="81">
        <v>50100</v>
      </c>
      <c r="R32" s="81">
        <v>50525</v>
      </c>
      <c r="S32" s="81">
        <v>49431</v>
      </c>
      <c r="T32" s="81">
        <v>47770</v>
      </c>
      <c r="U32" s="81">
        <v>48236</v>
      </c>
      <c r="V32" s="81">
        <v>51189</v>
      </c>
      <c r="W32" s="81">
        <v>51727</v>
      </c>
      <c r="X32" s="81">
        <v>48720</v>
      </c>
      <c r="Y32" s="79">
        <v>47770</v>
      </c>
      <c r="Z32" s="81">
        <v>47770</v>
      </c>
      <c r="AA32" s="81">
        <v>49567</v>
      </c>
      <c r="AB32" s="81">
        <v>51035</v>
      </c>
      <c r="AC32" s="81">
        <v>52580</v>
      </c>
      <c r="AD32" s="81">
        <v>58285</v>
      </c>
      <c r="AE32" s="81">
        <v>59983</v>
      </c>
      <c r="AF32" s="81">
        <v>52100</v>
      </c>
      <c r="AG32" s="81">
        <v>50455</v>
      </c>
      <c r="AH32" s="81">
        <v>53820</v>
      </c>
      <c r="AI32" s="81">
        <v>48429</v>
      </c>
      <c r="AJ32" s="81">
        <v>63499</v>
      </c>
      <c r="AK32" s="81">
        <v>50048</v>
      </c>
      <c r="AL32" s="81">
        <v>49651</v>
      </c>
      <c r="AM32" s="81">
        <v>53424</v>
      </c>
      <c r="AN32" s="81">
        <v>51572</v>
      </c>
      <c r="AO32" s="81">
        <v>57099</v>
      </c>
      <c r="AP32" s="81">
        <v>47978</v>
      </c>
      <c r="AQ32" s="81">
        <v>48770</v>
      </c>
      <c r="AR32" s="81">
        <v>51507</v>
      </c>
      <c r="AS32" s="81">
        <v>51089</v>
      </c>
      <c r="AT32" s="81">
        <v>49912</v>
      </c>
      <c r="AU32" s="81">
        <v>49427</v>
      </c>
      <c r="AV32" s="81">
        <v>48685</v>
      </c>
      <c r="AW32" s="81">
        <v>49704</v>
      </c>
      <c r="AX32" s="81">
        <v>49578</v>
      </c>
      <c r="AY32" s="81">
        <v>48340</v>
      </c>
      <c r="AZ32" s="81">
        <v>50136</v>
      </c>
      <c r="BA32" s="81">
        <v>54635</v>
      </c>
      <c r="BB32" s="81">
        <v>48770</v>
      </c>
      <c r="BC32" s="81">
        <v>54238</v>
      </c>
      <c r="BD32" s="81">
        <v>57444</v>
      </c>
      <c r="BE32" s="81">
        <v>47770</v>
      </c>
      <c r="BF32" s="81">
        <v>50858</v>
      </c>
      <c r="BG32" s="81">
        <v>48875</v>
      </c>
      <c r="BH32" s="81">
        <v>49036</v>
      </c>
      <c r="BI32" s="81">
        <v>55310</v>
      </c>
      <c r="BJ32" s="81">
        <v>51335</v>
      </c>
      <c r="BK32" s="81">
        <v>50952</v>
      </c>
      <c r="BL32" s="81">
        <v>48251</v>
      </c>
      <c r="BM32" s="81">
        <v>52354</v>
      </c>
      <c r="BN32" s="81">
        <v>55225</v>
      </c>
      <c r="BO32" s="81">
        <v>48196</v>
      </c>
      <c r="BP32" s="81">
        <v>51301</v>
      </c>
      <c r="BQ32" s="81">
        <v>50622</v>
      </c>
      <c r="BR32" s="81">
        <v>47770</v>
      </c>
      <c r="BS32" s="81">
        <v>50933</v>
      </c>
      <c r="BT32" s="81">
        <v>47961</v>
      </c>
      <c r="BU32" s="81">
        <v>55960</v>
      </c>
      <c r="BV32" s="81">
        <v>48328</v>
      </c>
      <c r="BW32" s="81">
        <v>51434</v>
      </c>
      <c r="BX32" s="81">
        <v>49688</v>
      </c>
      <c r="BY32" s="81">
        <v>47770</v>
      </c>
      <c r="BZ32" s="81">
        <v>51690</v>
      </c>
      <c r="CA32" s="81">
        <v>54795</v>
      </c>
      <c r="CB32" s="81">
        <v>54479</v>
      </c>
      <c r="CC32" s="81">
        <v>56592</v>
      </c>
      <c r="CD32" s="81">
        <v>53577</v>
      </c>
      <c r="CE32" s="81">
        <v>58704</v>
      </c>
      <c r="CF32" s="81">
        <v>53510</v>
      </c>
      <c r="CG32" s="81">
        <v>48652</v>
      </c>
      <c r="CH32" s="81">
        <v>48669</v>
      </c>
      <c r="CI32" s="81">
        <v>55147</v>
      </c>
      <c r="CJ32" s="81">
        <v>50950</v>
      </c>
      <c r="CK32" s="81">
        <v>48265</v>
      </c>
      <c r="CL32" s="81">
        <v>52955</v>
      </c>
      <c r="CM32" s="81">
        <v>55427</v>
      </c>
      <c r="CN32" s="81">
        <v>53005</v>
      </c>
      <c r="CO32" s="81">
        <v>50867</v>
      </c>
      <c r="CP32" s="81">
        <v>53683</v>
      </c>
      <c r="CQ32" s="81">
        <v>59639</v>
      </c>
      <c r="CR32" s="81">
        <v>51172</v>
      </c>
      <c r="CS32" s="81">
        <v>48209</v>
      </c>
      <c r="CT32" s="81">
        <v>52010</v>
      </c>
      <c r="CU32" s="81">
        <v>51610</v>
      </c>
      <c r="CV32" s="81">
        <v>47770</v>
      </c>
      <c r="CW32" s="81">
        <v>48070</v>
      </c>
      <c r="CX32" s="81">
        <v>47769</v>
      </c>
      <c r="CY32" s="81">
        <v>52612</v>
      </c>
      <c r="CZ32" s="81">
        <v>52410</v>
      </c>
      <c r="DA32" s="81">
        <v>51217</v>
      </c>
      <c r="DB32" s="81">
        <v>50590</v>
      </c>
      <c r="DC32" s="81">
        <v>55810</v>
      </c>
      <c r="DD32" s="81">
        <v>53352</v>
      </c>
      <c r="DE32" s="81">
        <v>58630</v>
      </c>
      <c r="DF32" s="81">
        <v>61205</v>
      </c>
      <c r="DG32" s="81">
        <v>47770</v>
      </c>
      <c r="DH32" s="81">
        <v>47770</v>
      </c>
      <c r="DI32" s="81">
        <v>50477</v>
      </c>
      <c r="DJ32" s="81">
        <v>57300</v>
      </c>
      <c r="DK32" s="81">
        <v>69882</v>
      </c>
      <c r="DL32" s="81">
        <v>70304</v>
      </c>
      <c r="DM32" s="81">
        <v>48698</v>
      </c>
      <c r="DN32" s="81">
        <v>52098</v>
      </c>
      <c r="DO32" s="81">
        <v>51497</v>
      </c>
      <c r="DP32" s="81">
        <v>61510</v>
      </c>
      <c r="DQ32" s="81">
        <v>60280</v>
      </c>
      <c r="DR32" s="81">
        <v>56755</v>
      </c>
      <c r="DS32" s="81">
        <v>56700</v>
      </c>
      <c r="DT32" s="81">
        <v>47770</v>
      </c>
      <c r="DU32" s="81">
        <v>49685</v>
      </c>
      <c r="DV32" s="81">
        <v>49456</v>
      </c>
      <c r="DW32" s="81">
        <v>47770</v>
      </c>
      <c r="DX32" s="81">
        <v>50978</v>
      </c>
      <c r="DY32" s="81">
        <v>53790</v>
      </c>
      <c r="DZ32" s="81">
        <v>65066</v>
      </c>
      <c r="EA32" s="81">
        <v>47870</v>
      </c>
      <c r="EB32" s="81">
        <v>50726</v>
      </c>
      <c r="EC32" s="81">
        <v>50592</v>
      </c>
      <c r="ED32" s="81">
        <v>68505</v>
      </c>
      <c r="EE32" s="81">
        <v>68248</v>
      </c>
      <c r="EF32" s="81">
        <v>58082</v>
      </c>
      <c r="EG32" s="81">
        <v>57651</v>
      </c>
    </row>
    <row r="33" spans="1:137" x14ac:dyDescent="0.2">
      <c r="A33" s="77">
        <v>28</v>
      </c>
      <c r="B33" s="81">
        <v>53245</v>
      </c>
      <c r="C33" s="81">
        <v>58068</v>
      </c>
      <c r="D33" s="81">
        <v>66989</v>
      </c>
      <c r="E33" s="81">
        <v>53014</v>
      </c>
      <c r="F33" s="81">
        <v>49845</v>
      </c>
      <c r="G33" s="81">
        <v>47770</v>
      </c>
      <c r="H33" s="81">
        <v>60540</v>
      </c>
      <c r="I33" s="81">
        <v>66925</v>
      </c>
      <c r="J33" s="81">
        <v>66949</v>
      </c>
      <c r="K33" s="81">
        <v>58205</v>
      </c>
      <c r="L33" s="81">
        <v>58868</v>
      </c>
      <c r="M33" s="81">
        <v>48730</v>
      </c>
      <c r="N33" s="81">
        <v>51169</v>
      </c>
      <c r="O33" s="81">
        <v>47955</v>
      </c>
      <c r="P33" s="81">
        <v>47770</v>
      </c>
      <c r="Q33" s="81">
        <v>50100</v>
      </c>
      <c r="R33" s="81">
        <v>50525</v>
      </c>
      <c r="S33" s="81">
        <v>49431</v>
      </c>
      <c r="T33" s="81">
        <v>47770</v>
      </c>
      <c r="U33" s="81">
        <v>48236</v>
      </c>
      <c r="V33" s="81">
        <v>51189</v>
      </c>
      <c r="W33" s="81">
        <v>51727</v>
      </c>
      <c r="X33" s="81">
        <v>48720</v>
      </c>
      <c r="Y33" s="79">
        <v>47770</v>
      </c>
      <c r="Z33" s="81">
        <v>47770</v>
      </c>
      <c r="AA33" s="81">
        <v>49621</v>
      </c>
      <c r="AB33" s="81">
        <v>51035</v>
      </c>
      <c r="AC33" s="81">
        <v>52580</v>
      </c>
      <c r="AD33" s="81">
        <v>58722</v>
      </c>
      <c r="AE33" s="81">
        <v>59983</v>
      </c>
      <c r="AF33" s="81">
        <v>52100</v>
      </c>
      <c r="AG33" s="81">
        <v>50455</v>
      </c>
      <c r="AH33" s="81">
        <v>53820</v>
      </c>
      <c r="AI33" s="81">
        <v>48429</v>
      </c>
      <c r="AJ33" s="81">
        <v>63499</v>
      </c>
      <c r="AK33" s="81">
        <v>50048</v>
      </c>
      <c r="AL33" s="81">
        <v>49651</v>
      </c>
      <c r="AM33" s="81">
        <v>53424</v>
      </c>
      <c r="AN33" s="81">
        <v>51572</v>
      </c>
      <c r="AO33" s="81">
        <v>57099</v>
      </c>
      <c r="AP33" s="81">
        <v>47978</v>
      </c>
      <c r="AQ33" s="81">
        <v>48770</v>
      </c>
      <c r="AR33" s="81">
        <v>51507</v>
      </c>
      <c r="AS33" s="81">
        <v>51089</v>
      </c>
      <c r="AT33" s="81">
        <v>49912</v>
      </c>
      <c r="AU33" s="81">
        <v>49427</v>
      </c>
      <c r="AV33" s="81">
        <v>48685</v>
      </c>
      <c r="AW33" s="81">
        <v>49704</v>
      </c>
      <c r="AX33" s="81">
        <v>49578</v>
      </c>
      <c r="AY33" s="81">
        <v>48340</v>
      </c>
      <c r="AZ33" s="81">
        <v>50136</v>
      </c>
      <c r="BA33" s="81">
        <v>54635</v>
      </c>
      <c r="BB33" s="81">
        <v>48770</v>
      </c>
      <c r="BC33" s="81">
        <v>54238</v>
      </c>
      <c r="BD33" s="81">
        <v>57444</v>
      </c>
      <c r="BE33" s="81">
        <v>47770</v>
      </c>
      <c r="BF33" s="81">
        <v>50858</v>
      </c>
      <c r="BG33" s="81">
        <v>48875</v>
      </c>
      <c r="BH33" s="81">
        <v>49036</v>
      </c>
      <c r="BI33" s="81">
        <v>55875</v>
      </c>
      <c r="BJ33" s="81">
        <v>51335</v>
      </c>
      <c r="BK33" s="81">
        <v>50952</v>
      </c>
      <c r="BL33" s="81">
        <v>48251</v>
      </c>
      <c r="BM33" s="81">
        <v>52354</v>
      </c>
      <c r="BN33" s="81">
        <v>55225</v>
      </c>
      <c r="BO33" s="81">
        <v>48245</v>
      </c>
      <c r="BP33" s="81">
        <v>51301</v>
      </c>
      <c r="BQ33" s="81">
        <v>50622</v>
      </c>
      <c r="BR33" s="81">
        <v>47770</v>
      </c>
      <c r="BS33" s="81">
        <v>50933</v>
      </c>
      <c r="BT33" s="81">
        <v>47961</v>
      </c>
      <c r="BU33" s="81">
        <v>55960</v>
      </c>
      <c r="BV33" s="81">
        <v>48328</v>
      </c>
      <c r="BW33" s="81">
        <v>51434</v>
      </c>
      <c r="BX33" s="81">
        <v>49688</v>
      </c>
      <c r="BY33" s="81">
        <v>47770</v>
      </c>
      <c r="BZ33" s="81">
        <v>51690</v>
      </c>
      <c r="CA33" s="81">
        <v>54795</v>
      </c>
      <c r="CB33" s="81">
        <v>54479</v>
      </c>
      <c r="CC33" s="81">
        <v>56592</v>
      </c>
      <c r="CD33" s="81">
        <v>53577</v>
      </c>
      <c r="CE33" s="81">
        <v>58704</v>
      </c>
      <c r="CF33" s="81">
        <v>53510</v>
      </c>
      <c r="CG33" s="81">
        <v>48652</v>
      </c>
      <c r="CH33" s="81">
        <v>48669</v>
      </c>
      <c r="CI33" s="81">
        <v>55147</v>
      </c>
      <c r="CJ33" s="81">
        <v>50985</v>
      </c>
      <c r="CK33" s="81">
        <v>48265</v>
      </c>
      <c r="CL33" s="81">
        <v>52955</v>
      </c>
      <c r="CM33" s="81">
        <v>55427</v>
      </c>
      <c r="CN33" s="81">
        <v>53005</v>
      </c>
      <c r="CO33" s="81">
        <v>50867</v>
      </c>
      <c r="CP33" s="81">
        <v>53683</v>
      </c>
      <c r="CQ33" s="81">
        <v>59639</v>
      </c>
      <c r="CR33" s="81">
        <v>51382</v>
      </c>
      <c r="CS33" s="81">
        <v>48209</v>
      </c>
      <c r="CT33" s="81">
        <v>52010</v>
      </c>
      <c r="CU33" s="81">
        <v>51610</v>
      </c>
      <c r="CV33" s="81">
        <v>47770</v>
      </c>
      <c r="CW33" s="81">
        <v>48070</v>
      </c>
      <c r="CX33" s="81">
        <v>47769</v>
      </c>
      <c r="CY33" s="81">
        <v>52612</v>
      </c>
      <c r="CZ33" s="81">
        <v>52410</v>
      </c>
      <c r="DA33" s="81">
        <v>51217</v>
      </c>
      <c r="DB33" s="81">
        <v>50800</v>
      </c>
      <c r="DC33" s="81">
        <v>55810</v>
      </c>
      <c r="DD33" s="81">
        <v>53604</v>
      </c>
      <c r="DE33" s="81">
        <v>58630</v>
      </c>
      <c r="DF33" s="81">
        <v>61205</v>
      </c>
      <c r="DG33" s="81">
        <v>47770</v>
      </c>
      <c r="DH33" s="81">
        <v>47770</v>
      </c>
      <c r="DI33" s="81">
        <v>50477</v>
      </c>
      <c r="DJ33" s="81">
        <v>57865</v>
      </c>
      <c r="DK33" s="81">
        <v>69882</v>
      </c>
      <c r="DL33" s="81">
        <v>70304</v>
      </c>
      <c r="DM33" s="81">
        <v>48698</v>
      </c>
      <c r="DN33" s="81">
        <v>52098</v>
      </c>
      <c r="DO33" s="81">
        <v>51497</v>
      </c>
      <c r="DP33" s="81">
        <v>62068</v>
      </c>
      <c r="DQ33" s="81">
        <v>60280</v>
      </c>
      <c r="DR33" s="81">
        <v>56755</v>
      </c>
      <c r="DS33" s="81">
        <v>56700</v>
      </c>
      <c r="DT33" s="81">
        <v>47770</v>
      </c>
      <c r="DU33" s="81">
        <v>49685</v>
      </c>
      <c r="DV33" s="81">
        <v>49456</v>
      </c>
      <c r="DW33" s="81">
        <v>47770</v>
      </c>
      <c r="DX33" s="81">
        <v>50978</v>
      </c>
      <c r="DY33" s="81">
        <v>53790</v>
      </c>
      <c r="DZ33" s="81">
        <v>65066</v>
      </c>
      <c r="EA33" s="81">
        <v>47870</v>
      </c>
      <c r="EB33" s="81">
        <v>50726</v>
      </c>
      <c r="EC33" s="81">
        <v>50592</v>
      </c>
      <c r="ED33" s="81">
        <v>68505</v>
      </c>
      <c r="EE33" s="81">
        <v>68248</v>
      </c>
      <c r="EF33" s="81">
        <v>58082</v>
      </c>
      <c r="EG33" s="81">
        <v>57651</v>
      </c>
    </row>
    <row r="34" spans="1:137" x14ac:dyDescent="0.2">
      <c r="A34" s="77">
        <v>29</v>
      </c>
      <c r="B34" s="81">
        <v>53245</v>
      </c>
      <c r="C34" s="81">
        <v>58068</v>
      </c>
      <c r="D34" s="81">
        <v>66989</v>
      </c>
      <c r="E34" s="81">
        <v>53014</v>
      </c>
      <c r="F34" s="81">
        <v>49845</v>
      </c>
      <c r="G34" s="81">
        <v>47770</v>
      </c>
      <c r="H34" s="81">
        <v>60540</v>
      </c>
      <c r="I34" s="81">
        <v>66925</v>
      </c>
      <c r="J34" s="81">
        <v>66949</v>
      </c>
      <c r="K34" s="81">
        <v>58205</v>
      </c>
      <c r="L34" s="81">
        <v>58868</v>
      </c>
      <c r="M34" s="81">
        <v>48730</v>
      </c>
      <c r="N34" s="81">
        <v>51169</v>
      </c>
      <c r="O34" s="81">
        <v>47955</v>
      </c>
      <c r="P34" s="81">
        <v>47770</v>
      </c>
      <c r="Q34" s="81">
        <v>50100</v>
      </c>
      <c r="R34" s="81">
        <v>50525</v>
      </c>
      <c r="S34" s="81">
        <v>49431</v>
      </c>
      <c r="T34" s="81">
        <v>47770</v>
      </c>
      <c r="U34" s="81">
        <v>48236</v>
      </c>
      <c r="V34" s="81">
        <v>51189</v>
      </c>
      <c r="W34" s="81">
        <v>51727</v>
      </c>
      <c r="X34" s="81">
        <v>48720</v>
      </c>
      <c r="Y34" s="79">
        <v>47770</v>
      </c>
      <c r="Z34" s="81">
        <v>47770</v>
      </c>
      <c r="AA34" s="81">
        <v>49677</v>
      </c>
      <c r="AB34" s="81">
        <v>51035</v>
      </c>
      <c r="AC34" s="81">
        <v>52580</v>
      </c>
      <c r="AD34" s="81">
        <v>58722</v>
      </c>
      <c r="AE34" s="81">
        <v>59983</v>
      </c>
      <c r="AF34" s="81">
        <v>52100</v>
      </c>
      <c r="AG34" s="81">
        <v>50455</v>
      </c>
      <c r="AH34" s="81">
        <v>53820</v>
      </c>
      <c r="AI34" s="81">
        <v>48429</v>
      </c>
      <c r="AJ34" s="81">
        <v>63499</v>
      </c>
      <c r="AK34" s="81">
        <v>50048</v>
      </c>
      <c r="AL34" s="81">
        <v>49651</v>
      </c>
      <c r="AM34" s="81">
        <v>53424</v>
      </c>
      <c r="AN34" s="81">
        <v>51572</v>
      </c>
      <c r="AO34" s="81">
        <v>57099</v>
      </c>
      <c r="AP34" s="81">
        <v>47978</v>
      </c>
      <c r="AQ34" s="81">
        <v>48770</v>
      </c>
      <c r="AR34" s="81">
        <v>51507</v>
      </c>
      <c r="AS34" s="81">
        <v>51089</v>
      </c>
      <c r="AT34" s="81">
        <v>49912</v>
      </c>
      <c r="AU34" s="81">
        <v>49427</v>
      </c>
      <c r="AV34" s="81">
        <v>48685</v>
      </c>
      <c r="AW34" s="81">
        <v>49704</v>
      </c>
      <c r="AX34" s="81">
        <v>49578</v>
      </c>
      <c r="AY34" s="81">
        <v>48340</v>
      </c>
      <c r="AZ34" s="81">
        <v>50136</v>
      </c>
      <c r="BA34" s="81">
        <v>54635</v>
      </c>
      <c r="BB34" s="81">
        <v>48770</v>
      </c>
      <c r="BC34" s="81">
        <v>54238</v>
      </c>
      <c r="BD34" s="81">
        <v>57444</v>
      </c>
      <c r="BE34" s="81">
        <v>47770</v>
      </c>
      <c r="BF34" s="81">
        <v>50858</v>
      </c>
      <c r="BG34" s="81">
        <v>48875</v>
      </c>
      <c r="BH34" s="81">
        <v>49036</v>
      </c>
      <c r="BI34" s="81">
        <v>56462</v>
      </c>
      <c r="BJ34" s="81">
        <v>51335</v>
      </c>
      <c r="BK34" s="81">
        <v>50952</v>
      </c>
      <c r="BL34" s="81">
        <v>48251</v>
      </c>
      <c r="BM34" s="81">
        <v>52354</v>
      </c>
      <c r="BN34" s="81">
        <v>55225</v>
      </c>
      <c r="BO34" s="81">
        <v>48297</v>
      </c>
      <c r="BP34" s="81">
        <v>51301</v>
      </c>
      <c r="BQ34" s="81">
        <v>50622</v>
      </c>
      <c r="BR34" s="81">
        <v>47770</v>
      </c>
      <c r="BS34" s="81">
        <v>50933</v>
      </c>
      <c r="BT34" s="81">
        <v>47961</v>
      </c>
      <c r="BU34" s="81">
        <v>55960</v>
      </c>
      <c r="BV34" s="81">
        <v>48328</v>
      </c>
      <c r="BW34" s="81">
        <v>51434</v>
      </c>
      <c r="BX34" s="81">
        <v>49688</v>
      </c>
      <c r="BY34" s="81">
        <v>47770</v>
      </c>
      <c r="BZ34" s="81">
        <v>51690</v>
      </c>
      <c r="CA34" s="81">
        <v>54795</v>
      </c>
      <c r="CB34" s="81">
        <v>54479</v>
      </c>
      <c r="CC34" s="81">
        <v>56592</v>
      </c>
      <c r="CD34" s="81">
        <v>53577</v>
      </c>
      <c r="CE34" s="81">
        <v>58704</v>
      </c>
      <c r="CF34" s="81">
        <v>53510</v>
      </c>
      <c r="CG34" s="81">
        <v>48652</v>
      </c>
      <c r="CH34" s="81">
        <v>48669</v>
      </c>
      <c r="CI34" s="81">
        <v>55147</v>
      </c>
      <c r="CJ34" s="81">
        <v>51005</v>
      </c>
      <c r="CK34" s="81">
        <v>48265</v>
      </c>
      <c r="CL34" s="81">
        <v>52955</v>
      </c>
      <c r="CM34" s="81">
        <v>55427</v>
      </c>
      <c r="CN34" s="81">
        <v>53005</v>
      </c>
      <c r="CO34" s="81">
        <v>50867</v>
      </c>
      <c r="CP34" s="81">
        <v>53683</v>
      </c>
      <c r="CQ34" s="81">
        <v>59639</v>
      </c>
      <c r="CR34" s="81">
        <v>51592</v>
      </c>
      <c r="CS34" s="81">
        <v>48209</v>
      </c>
      <c r="CT34" s="81">
        <v>52010</v>
      </c>
      <c r="CU34" s="81">
        <v>51610</v>
      </c>
      <c r="CV34" s="81">
        <v>47770</v>
      </c>
      <c r="CW34" s="81">
        <v>48070</v>
      </c>
      <c r="CX34" s="81">
        <v>47769</v>
      </c>
      <c r="CY34" s="81">
        <v>52612</v>
      </c>
      <c r="CZ34" s="81">
        <v>52410</v>
      </c>
      <c r="DA34" s="81">
        <v>51217</v>
      </c>
      <c r="DB34" s="81">
        <v>50800</v>
      </c>
      <c r="DC34" s="81">
        <v>55810</v>
      </c>
      <c r="DD34" s="81">
        <v>53892</v>
      </c>
      <c r="DE34" s="81">
        <v>58630</v>
      </c>
      <c r="DF34" s="81">
        <v>61205</v>
      </c>
      <c r="DG34" s="81">
        <v>47770</v>
      </c>
      <c r="DH34" s="81">
        <v>47770</v>
      </c>
      <c r="DI34" s="81">
        <v>50477</v>
      </c>
      <c r="DJ34" s="81">
        <v>58435</v>
      </c>
      <c r="DK34" s="81">
        <v>69882</v>
      </c>
      <c r="DL34" s="81">
        <v>70304</v>
      </c>
      <c r="DM34" s="81">
        <v>48698</v>
      </c>
      <c r="DN34" s="81">
        <v>52098</v>
      </c>
      <c r="DO34" s="81">
        <v>51497</v>
      </c>
      <c r="DP34" s="81">
        <v>62624</v>
      </c>
      <c r="DQ34" s="81">
        <v>60280</v>
      </c>
      <c r="DR34" s="81">
        <v>56755</v>
      </c>
      <c r="DS34" s="81">
        <v>56700</v>
      </c>
      <c r="DT34" s="81">
        <v>47770</v>
      </c>
      <c r="DU34" s="81">
        <v>49685</v>
      </c>
      <c r="DV34" s="81">
        <v>49456</v>
      </c>
      <c r="DW34" s="81">
        <v>47770</v>
      </c>
      <c r="DX34" s="81">
        <v>50978</v>
      </c>
      <c r="DY34" s="81">
        <v>53790</v>
      </c>
      <c r="DZ34" s="81">
        <v>65066</v>
      </c>
      <c r="EA34" s="81">
        <v>47870</v>
      </c>
      <c r="EB34" s="81">
        <v>50726</v>
      </c>
      <c r="EC34" s="81">
        <v>50592</v>
      </c>
      <c r="ED34" s="81">
        <v>68505</v>
      </c>
      <c r="EE34" s="81">
        <v>68248</v>
      </c>
      <c r="EF34" s="81">
        <v>58082</v>
      </c>
      <c r="EG34" s="81">
        <v>57651</v>
      </c>
    </row>
    <row r="35" spans="1:137" x14ac:dyDescent="0.2">
      <c r="A35" s="77">
        <v>30</v>
      </c>
      <c r="B35" s="81">
        <v>53245</v>
      </c>
      <c r="C35" s="81">
        <v>58068</v>
      </c>
      <c r="D35" s="81">
        <v>66989</v>
      </c>
      <c r="E35" s="81">
        <v>53349</v>
      </c>
      <c r="F35" s="81">
        <v>49845</v>
      </c>
      <c r="G35" s="81">
        <v>47770</v>
      </c>
      <c r="H35" s="81">
        <v>60540</v>
      </c>
      <c r="I35" s="81">
        <v>66925</v>
      </c>
      <c r="J35" s="81">
        <v>66949</v>
      </c>
      <c r="K35" s="81">
        <v>58205</v>
      </c>
      <c r="L35" s="81">
        <v>58868</v>
      </c>
      <c r="M35" s="81">
        <v>48730</v>
      </c>
      <c r="N35" s="81">
        <v>51169</v>
      </c>
      <c r="O35" s="81">
        <v>47955</v>
      </c>
      <c r="P35" s="81">
        <v>47770</v>
      </c>
      <c r="Q35" s="81">
        <v>50100</v>
      </c>
      <c r="R35" s="81">
        <v>50525</v>
      </c>
      <c r="S35" s="81">
        <v>49431</v>
      </c>
      <c r="T35" s="81">
        <v>47770</v>
      </c>
      <c r="U35" s="81">
        <v>48236</v>
      </c>
      <c r="V35" s="81">
        <v>51189</v>
      </c>
      <c r="W35" s="81">
        <v>51727</v>
      </c>
      <c r="X35" s="81">
        <v>48720</v>
      </c>
      <c r="Y35" s="79">
        <v>47770</v>
      </c>
      <c r="Z35" s="81">
        <v>47770</v>
      </c>
      <c r="AA35" s="81">
        <v>49731</v>
      </c>
      <c r="AB35" s="81">
        <v>51035</v>
      </c>
      <c r="AC35" s="81">
        <v>52580</v>
      </c>
      <c r="AD35" s="81">
        <v>58722</v>
      </c>
      <c r="AE35" s="81">
        <v>59983</v>
      </c>
      <c r="AF35" s="81">
        <v>52100</v>
      </c>
      <c r="AG35" s="81">
        <v>50455</v>
      </c>
      <c r="AH35" s="81">
        <v>53820</v>
      </c>
      <c r="AI35" s="81">
        <v>48429</v>
      </c>
      <c r="AJ35" s="81">
        <v>63499</v>
      </c>
      <c r="AK35" s="81">
        <v>50048</v>
      </c>
      <c r="AL35" s="81">
        <v>49651</v>
      </c>
      <c r="AM35" s="81">
        <v>53809</v>
      </c>
      <c r="AN35" s="81">
        <v>51572</v>
      </c>
      <c r="AO35" s="81">
        <v>57099</v>
      </c>
      <c r="AP35" s="81">
        <v>47978</v>
      </c>
      <c r="AQ35" s="81">
        <v>48770</v>
      </c>
      <c r="AR35" s="81">
        <v>51507</v>
      </c>
      <c r="AS35" s="81">
        <v>51089</v>
      </c>
      <c r="AT35" s="81">
        <v>49912</v>
      </c>
      <c r="AU35" s="81">
        <v>49427</v>
      </c>
      <c r="AV35" s="81">
        <v>48685</v>
      </c>
      <c r="AW35" s="81">
        <v>50196</v>
      </c>
      <c r="AX35" s="81">
        <v>49578</v>
      </c>
      <c r="AY35" s="81">
        <v>48340</v>
      </c>
      <c r="AZ35" s="81">
        <v>50136</v>
      </c>
      <c r="BA35" s="81">
        <v>54635</v>
      </c>
      <c r="BB35" s="81">
        <v>48770</v>
      </c>
      <c r="BC35" s="81">
        <v>54238</v>
      </c>
      <c r="BD35" s="81">
        <v>57444</v>
      </c>
      <c r="BE35" s="81">
        <v>47770</v>
      </c>
      <c r="BF35" s="81">
        <v>50858</v>
      </c>
      <c r="BG35" s="81">
        <v>48875</v>
      </c>
      <c r="BH35" s="81">
        <v>49036</v>
      </c>
      <c r="BI35" s="81">
        <v>57074</v>
      </c>
      <c r="BJ35" s="81">
        <v>51335</v>
      </c>
      <c r="BK35" s="81">
        <v>50952</v>
      </c>
      <c r="BL35" s="81">
        <v>48913</v>
      </c>
      <c r="BM35" s="81">
        <v>52354</v>
      </c>
      <c r="BN35" s="81">
        <v>55225</v>
      </c>
      <c r="BO35" s="81">
        <v>48349</v>
      </c>
      <c r="BP35" s="81">
        <v>51301</v>
      </c>
      <c r="BQ35" s="81">
        <v>50622</v>
      </c>
      <c r="BR35" s="81">
        <v>47770</v>
      </c>
      <c r="BS35" s="81">
        <v>50933</v>
      </c>
      <c r="BT35" s="81">
        <v>47961</v>
      </c>
      <c r="BU35" s="81">
        <v>55960</v>
      </c>
      <c r="BV35" s="81">
        <v>48328</v>
      </c>
      <c r="BW35" s="81">
        <v>51434</v>
      </c>
      <c r="BX35" s="81">
        <v>49688</v>
      </c>
      <c r="BY35" s="81">
        <v>47770</v>
      </c>
      <c r="BZ35" s="81">
        <v>51690</v>
      </c>
      <c r="CA35" s="81">
        <v>54795</v>
      </c>
      <c r="CB35" s="81">
        <v>54479</v>
      </c>
      <c r="CC35" s="81">
        <v>56592</v>
      </c>
      <c r="CD35" s="81">
        <v>53577</v>
      </c>
      <c r="CE35" s="81">
        <v>58704</v>
      </c>
      <c r="CF35" s="81">
        <v>53510</v>
      </c>
      <c r="CG35" s="81">
        <v>48652</v>
      </c>
      <c r="CH35" s="81">
        <v>48669</v>
      </c>
      <c r="CI35" s="81">
        <v>55147</v>
      </c>
      <c r="CJ35" s="81">
        <v>51150</v>
      </c>
      <c r="CK35" s="81">
        <v>48265</v>
      </c>
      <c r="CL35" s="81">
        <v>52955</v>
      </c>
      <c r="CM35" s="81">
        <v>55427</v>
      </c>
      <c r="CN35" s="81">
        <v>53005</v>
      </c>
      <c r="CO35" s="81">
        <v>50867</v>
      </c>
      <c r="CP35" s="81">
        <v>53683</v>
      </c>
      <c r="CQ35" s="81">
        <v>59639</v>
      </c>
      <c r="CR35" s="81">
        <v>51802</v>
      </c>
      <c r="CS35" s="81">
        <v>48209</v>
      </c>
      <c r="CT35" s="81">
        <v>52010</v>
      </c>
      <c r="CU35" s="81">
        <v>51610</v>
      </c>
      <c r="CV35" s="81">
        <v>47770</v>
      </c>
      <c r="CW35" s="81">
        <v>48120</v>
      </c>
      <c r="CX35" s="81">
        <v>47769</v>
      </c>
      <c r="CY35" s="81">
        <v>52612</v>
      </c>
      <c r="CZ35" s="81">
        <v>52410</v>
      </c>
      <c r="DA35" s="81">
        <v>51217</v>
      </c>
      <c r="DB35" s="81">
        <v>50800</v>
      </c>
      <c r="DC35" s="81">
        <v>55810</v>
      </c>
      <c r="DD35" s="81">
        <v>54144</v>
      </c>
      <c r="DE35" s="81">
        <v>58630</v>
      </c>
      <c r="DF35" s="81">
        <v>61205</v>
      </c>
      <c r="DG35" s="81">
        <v>47770</v>
      </c>
      <c r="DH35" s="81">
        <v>47770</v>
      </c>
      <c r="DI35" s="81">
        <v>50477</v>
      </c>
      <c r="DJ35" s="81">
        <v>58435</v>
      </c>
      <c r="DK35" s="81">
        <v>69882</v>
      </c>
      <c r="DL35" s="81">
        <v>70304</v>
      </c>
      <c r="DM35" s="81">
        <v>48698</v>
      </c>
      <c r="DN35" s="81">
        <v>52098</v>
      </c>
      <c r="DO35" s="81">
        <v>51664</v>
      </c>
      <c r="DP35" s="81">
        <v>63192</v>
      </c>
      <c r="DQ35" s="81">
        <v>60280</v>
      </c>
      <c r="DR35" s="81">
        <v>56755</v>
      </c>
      <c r="DS35" s="81">
        <v>56700</v>
      </c>
      <c r="DT35" s="81">
        <v>47770</v>
      </c>
      <c r="DU35" s="81">
        <v>49685</v>
      </c>
      <c r="DV35" s="81">
        <v>49456</v>
      </c>
      <c r="DW35" s="81">
        <v>47770</v>
      </c>
      <c r="DX35" s="81">
        <v>50978</v>
      </c>
      <c r="DY35" s="81">
        <v>53790</v>
      </c>
      <c r="DZ35" s="81">
        <v>65066</v>
      </c>
      <c r="EA35" s="81">
        <v>47870</v>
      </c>
      <c r="EB35" s="81">
        <v>50726</v>
      </c>
      <c r="EC35" s="81">
        <v>50592</v>
      </c>
      <c r="ED35" s="81">
        <v>68505</v>
      </c>
      <c r="EE35" s="81">
        <v>68248</v>
      </c>
      <c r="EF35" s="81">
        <v>58082</v>
      </c>
      <c r="EG35" s="81">
        <v>57651</v>
      </c>
    </row>
  </sheetData>
  <sheetProtection password="C4E3" sheet="1" objects="1" scenarios="1"/>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EH35"/>
  <sheetViews>
    <sheetView zoomScaleNormal="100" workbookViewId="0">
      <selection activeCell="A11" sqref="A11:B11"/>
    </sheetView>
  </sheetViews>
  <sheetFormatPr defaultRowHeight="12.75" x14ac:dyDescent="0.2"/>
  <cols>
    <col min="1" max="16384" width="9.140625" style="52"/>
  </cols>
  <sheetData>
    <row r="1" spans="1:138" x14ac:dyDescent="0.2">
      <c r="A1" s="50" t="s">
        <v>103</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row>
    <row r="2" spans="1:138" x14ac:dyDescent="0.2">
      <c r="A2" s="56" t="s">
        <v>104</v>
      </c>
      <c r="B2" s="57">
        <v>10</v>
      </c>
      <c r="C2" s="57">
        <v>11</v>
      </c>
      <c r="D2" s="57">
        <v>12</v>
      </c>
      <c r="E2" s="57">
        <v>20</v>
      </c>
      <c r="F2" s="57">
        <v>30</v>
      </c>
      <c r="G2" s="57">
        <v>40</v>
      </c>
      <c r="H2" s="57">
        <v>50</v>
      </c>
      <c r="I2" s="57">
        <v>51</v>
      </c>
      <c r="J2" s="57">
        <v>52</v>
      </c>
      <c r="K2" s="57">
        <v>60</v>
      </c>
      <c r="L2" s="57">
        <v>61</v>
      </c>
      <c r="M2" s="57">
        <v>70</v>
      </c>
      <c r="N2" s="57">
        <v>80</v>
      </c>
      <c r="O2" s="57">
        <v>90</v>
      </c>
      <c r="P2" s="57">
        <v>92</v>
      </c>
      <c r="Q2" s="57">
        <v>93</v>
      </c>
      <c r="R2" s="57">
        <v>94</v>
      </c>
      <c r="S2" s="57">
        <v>95</v>
      </c>
      <c r="T2" s="57">
        <v>97</v>
      </c>
      <c r="U2" s="58">
        <v>100</v>
      </c>
      <c r="V2" s="58">
        <v>101</v>
      </c>
      <c r="W2" s="58">
        <v>110</v>
      </c>
      <c r="X2" s="58">
        <v>120</v>
      </c>
      <c r="Y2" s="58">
        <v>130</v>
      </c>
      <c r="Z2" s="58">
        <v>140</v>
      </c>
      <c r="AA2" s="58">
        <v>150</v>
      </c>
      <c r="AB2" s="58">
        <v>151</v>
      </c>
      <c r="AC2" s="58">
        <v>160</v>
      </c>
      <c r="AD2" s="58">
        <v>161</v>
      </c>
      <c r="AE2" s="58">
        <v>162</v>
      </c>
      <c r="AF2" s="58">
        <v>170</v>
      </c>
      <c r="AG2" s="58">
        <v>171</v>
      </c>
      <c r="AH2" s="58">
        <v>172</v>
      </c>
      <c r="AI2" s="58">
        <v>180</v>
      </c>
      <c r="AJ2" s="58">
        <v>190</v>
      </c>
      <c r="AK2" s="58">
        <v>200</v>
      </c>
      <c r="AL2" s="58">
        <v>210</v>
      </c>
      <c r="AM2" s="58">
        <v>220</v>
      </c>
      <c r="AN2" s="58">
        <v>230</v>
      </c>
      <c r="AO2" s="58">
        <v>231</v>
      </c>
      <c r="AP2" s="58">
        <v>240</v>
      </c>
      <c r="AQ2" s="58">
        <v>250</v>
      </c>
      <c r="AR2" s="58">
        <v>260</v>
      </c>
      <c r="AS2" s="58">
        <v>271</v>
      </c>
      <c r="AT2" s="58">
        <v>272</v>
      </c>
      <c r="AU2" s="58">
        <v>273</v>
      </c>
      <c r="AV2" s="58">
        <v>274</v>
      </c>
      <c r="AW2" s="58">
        <v>275</v>
      </c>
      <c r="AX2" s="58">
        <v>280</v>
      </c>
      <c r="AY2" s="58">
        <v>290</v>
      </c>
      <c r="AZ2" s="58">
        <v>300</v>
      </c>
      <c r="BA2" s="58">
        <v>301</v>
      </c>
      <c r="BB2" s="58">
        <v>310</v>
      </c>
      <c r="BC2" s="58">
        <v>320</v>
      </c>
      <c r="BD2" s="58">
        <v>330</v>
      </c>
      <c r="BE2" s="58">
        <v>340</v>
      </c>
      <c r="BF2" s="58">
        <v>350</v>
      </c>
      <c r="BG2" s="58">
        <v>360</v>
      </c>
      <c r="BH2" s="58">
        <v>370</v>
      </c>
      <c r="BI2" s="58">
        <v>371</v>
      </c>
      <c r="BJ2" s="58">
        <v>380</v>
      </c>
      <c r="BK2" s="58">
        <v>390</v>
      </c>
      <c r="BL2" s="58">
        <v>391</v>
      </c>
      <c r="BM2" s="58">
        <v>400</v>
      </c>
      <c r="BN2" s="58">
        <v>401</v>
      </c>
      <c r="BO2" s="58">
        <v>410</v>
      </c>
      <c r="BP2" s="58">
        <v>420</v>
      </c>
      <c r="BQ2" s="58">
        <v>430</v>
      </c>
      <c r="BR2" s="58">
        <v>440</v>
      </c>
      <c r="BS2" s="58">
        <v>450</v>
      </c>
      <c r="BT2" s="58">
        <v>460</v>
      </c>
      <c r="BU2" s="58">
        <v>470</v>
      </c>
      <c r="BV2" s="58">
        <v>480</v>
      </c>
      <c r="BW2" s="58">
        <v>490</v>
      </c>
      <c r="BX2" s="58">
        <v>500</v>
      </c>
      <c r="BY2" s="58">
        <v>510</v>
      </c>
      <c r="BZ2" s="58">
        <v>520</v>
      </c>
      <c r="CA2" s="58">
        <v>521</v>
      </c>
      <c r="CB2" s="58">
        <v>530</v>
      </c>
      <c r="CC2" s="58">
        <v>531</v>
      </c>
      <c r="CD2" s="58">
        <v>540</v>
      </c>
      <c r="CE2" s="58">
        <v>541</v>
      </c>
      <c r="CF2" s="58">
        <v>542</v>
      </c>
      <c r="CG2" s="58">
        <v>550</v>
      </c>
      <c r="CH2" s="58">
        <v>560</v>
      </c>
      <c r="CI2" s="58">
        <v>570</v>
      </c>
      <c r="CJ2" s="58">
        <v>580</v>
      </c>
      <c r="CK2" s="58">
        <v>581</v>
      </c>
      <c r="CL2" s="58">
        <v>590</v>
      </c>
      <c r="CM2" s="58">
        <v>600</v>
      </c>
      <c r="CN2" s="58">
        <v>610</v>
      </c>
      <c r="CO2" s="58">
        <v>620</v>
      </c>
      <c r="CP2" s="58">
        <v>621</v>
      </c>
      <c r="CQ2" s="58">
        <v>630</v>
      </c>
      <c r="CR2" s="58">
        <v>640</v>
      </c>
      <c r="CS2" s="58">
        <v>650</v>
      </c>
      <c r="CT2" s="58">
        <v>660</v>
      </c>
      <c r="CU2" s="58">
        <v>661</v>
      </c>
      <c r="CV2" s="58">
        <v>670</v>
      </c>
      <c r="CW2" s="58">
        <v>680</v>
      </c>
      <c r="CX2" s="58">
        <v>690</v>
      </c>
      <c r="CY2" s="58">
        <v>700</v>
      </c>
      <c r="CZ2" s="58">
        <v>710</v>
      </c>
      <c r="DA2" s="58">
        <v>720</v>
      </c>
      <c r="DB2" s="58">
        <v>721</v>
      </c>
      <c r="DC2" s="58">
        <v>730</v>
      </c>
      <c r="DD2" s="58">
        <v>740</v>
      </c>
      <c r="DE2" s="58">
        <v>750</v>
      </c>
      <c r="DF2" s="58">
        <v>751</v>
      </c>
      <c r="DG2" s="58">
        <v>760</v>
      </c>
      <c r="DH2" s="58">
        <v>761</v>
      </c>
      <c r="DI2" s="58">
        <v>770</v>
      </c>
      <c r="DJ2" s="58">
        <v>780</v>
      </c>
      <c r="DK2" s="58">
        <v>790</v>
      </c>
      <c r="DL2" s="58">
        <v>791</v>
      </c>
      <c r="DM2" s="58">
        <v>800</v>
      </c>
      <c r="DN2" s="58">
        <v>810</v>
      </c>
      <c r="DO2" s="58">
        <v>820</v>
      </c>
      <c r="DP2" s="58">
        <v>821</v>
      </c>
      <c r="DQ2" s="58">
        <v>822</v>
      </c>
      <c r="DR2" s="58">
        <v>830</v>
      </c>
      <c r="DS2" s="58">
        <v>840</v>
      </c>
      <c r="DT2" s="58">
        <v>850</v>
      </c>
      <c r="DU2" s="58">
        <v>860</v>
      </c>
      <c r="DV2" s="58">
        <v>870</v>
      </c>
      <c r="DW2" s="58">
        <v>880</v>
      </c>
      <c r="DX2" s="58">
        <v>890</v>
      </c>
      <c r="DY2" s="58">
        <v>900</v>
      </c>
      <c r="DZ2" s="58">
        <v>901</v>
      </c>
      <c r="EA2" s="58">
        <v>910</v>
      </c>
      <c r="EB2" s="58">
        <v>920</v>
      </c>
      <c r="EC2" s="58">
        <v>930</v>
      </c>
      <c r="ED2" s="58">
        <v>940</v>
      </c>
      <c r="EE2" s="58">
        <v>941</v>
      </c>
      <c r="EF2" s="58">
        <v>950</v>
      </c>
      <c r="EG2" s="58">
        <v>951</v>
      </c>
      <c r="EH2" s="58">
        <v>999</v>
      </c>
    </row>
    <row r="3" spans="1:138" x14ac:dyDescent="0.2">
      <c r="A3" s="56"/>
      <c r="B3" s="63" t="s">
        <v>105</v>
      </c>
      <c r="C3" s="63" t="s">
        <v>106</v>
      </c>
      <c r="D3" s="63" t="s">
        <v>107</v>
      </c>
      <c r="E3" s="63" t="s">
        <v>86</v>
      </c>
      <c r="F3" s="63" t="s">
        <v>108</v>
      </c>
      <c r="G3" s="63" t="s">
        <v>109</v>
      </c>
      <c r="H3" s="63" t="s">
        <v>75</v>
      </c>
      <c r="I3" s="63" t="s">
        <v>66</v>
      </c>
      <c r="J3" s="63" t="s">
        <v>67</v>
      </c>
      <c r="K3" s="63" t="s">
        <v>80</v>
      </c>
      <c r="L3" s="63" t="s">
        <v>110</v>
      </c>
      <c r="M3" s="63" t="s">
        <v>111</v>
      </c>
      <c r="N3" s="63" t="s">
        <v>96</v>
      </c>
      <c r="O3" s="63" t="s">
        <v>112</v>
      </c>
      <c r="P3" s="63" t="s">
        <v>113</v>
      </c>
      <c r="Q3" s="63" t="s">
        <v>114</v>
      </c>
      <c r="R3" s="63" t="s">
        <v>115</v>
      </c>
      <c r="S3" s="63" t="s">
        <v>116</v>
      </c>
      <c r="T3" s="63" t="s">
        <v>117</v>
      </c>
      <c r="U3" s="63" t="s">
        <v>118</v>
      </c>
      <c r="V3" s="63" t="s">
        <v>119</v>
      </c>
      <c r="W3" s="63" t="s">
        <v>120</v>
      </c>
      <c r="X3" s="63" t="s">
        <v>87</v>
      </c>
      <c r="Y3" s="63" t="s">
        <v>121</v>
      </c>
      <c r="Z3" s="63" t="s">
        <v>122</v>
      </c>
      <c r="AA3" s="63" t="s">
        <v>123</v>
      </c>
      <c r="AB3" s="63" t="s">
        <v>124</v>
      </c>
      <c r="AC3" s="63" t="s">
        <v>93</v>
      </c>
      <c r="AD3" s="63" t="s">
        <v>125</v>
      </c>
      <c r="AE3" s="63" t="s">
        <v>126</v>
      </c>
      <c r="AF3" s="63" t="s">
        <v>127</v>
      </c>
      <c r="AG3" s="63" t="s">
        <v>128</v>
      </c>
      <c r="AH3" s="63" t="s">
        <v>129</v>
      </c>
      <c r="AI3" s="63" t="s">
        <v>78</v>
      </c>
      <c r="AJ3" s="63" t="s">
        <v>130</v>
      </c>
      <c r="AK3" s="63" t="s">
        <v>131</v>
      </c>
      <c r="AL3" s="63" t="s">
        <v>132</v>
      </c>
      <c r="AM3" s="63" t="s">
        <v>133</v>
      </c>
      <c r="AN3" s="63" t="s">
        <v>134</v>
      </c>
      <c r="AO3" s="63" t="s">
        <v>82</v>
      </c>
      <c r="AP3" s="63" t="s">
        <v>135</v>
      </c>
      <c r="AQ3" s="63" t="s">
        <v>136</v>
      </c>
      <c r="AR3" s="63" t="s">
        <v>137</v>
      </c>
      <c r="AS3" s="63" t="s">
        <v>138</v>
      </c>
      <c r="AT3" s="63" t="s">
        <v>74</v>
      </c>
      <c r="AU3" s="63" t="s">
        <v>139</v>
      </c>
      <c r="AV3" s="63" t="s">
        <v>140</v>
      </c>
      <c r="AW3" s="63" t="s">
        <v>141</v>
      </c>
      <c r="AX3" s="63" t="s">
        <v>94</v>
      </c>
      <c r="AY3" s="63" t="s">
        <v>142</v>
      </c>
      <c r="AZ3" s="63" t="s">
        <v>99</v>
      </c>
      <c r="BA3" s="63" t="s">
        <v>143</v>
      </c>
      <c r="BB3" s="63" t="s">
        <v>144</v>
      </c>
      <c r="BC3" s="63" t="s">
        <v>145</v>
      </c>
      <c r="BD3" s="63" t="s">
        <v>146</v>
      </c>
      <c r="BE3" s="63" t="s">
        <v>147</v>
      </c>
      <c r="BF3" s="63" t="s">
        <v>148</v>
      </c>
      <c r="BG3" s="63" t="s">
        <v>149</v>
      </c>
      <c r="BH3" s="63" t="s">
        <v>150</v>
      </c>
      <c r="BI3" s="63" t="s">
        <v>151</v>
      </c>
      <c r="BJ3" s="63" t="s">
        <v>101</v>
      </c>
      <c r="BK3" s="63" t="s">
        <v>152</v>
      </c>
      <c r="BL3" s="63" t="s">
        <v>153</v>
      </c>
      <c r="BM3" s="63" t="s">
        <v>154</v>
      </c>
      <c r="BN3" s="63" t="s">
        <v>155</v>
      </c>
      <c r="BO3" s="63" t="s">
        <v>156</v>
      </c>
      <c r="BP3" s="63" t="s">
        <v>97</v>
      </c>
      <c r="BQ3" s="63" t="s">
        <v>157</v>
      </c>
      <c r="BR3" s="63" t="s">
        <v>158</v>
      </c>
      <c r="BS3" s="63" t="s">
        <v>159</v>
      </c>
      <c r="BT3" s="63" t="s">
        <v>160</v>
      </c>
      <c r="BU3" s="63" t="s">
        <v>88</v>
      </c>
      <c r="BV3" s="63" t="s">
        <v>161</v>
      </c>
      <c r="BW3" s="63" t="s">
        <v>100</v>
      </c>
      <c r="BX3" s="63" t="s">
        <v>76</v>
      </c>
      <c r="BY3" s="63" t="s">
        <v>162</v>
      </c>
      <c r="BZ3" s="63" t="s">
        <v>95</v>
      </c>
      <c r="CA3" s="63" t="s">
        <v>163</v>
      </c>
      <c r="CB3" s="63" t="s">
        <v>77</v>
      </c>
      <c r="CC3" s="63" t="s">
        <v>164</v>
      </c>
      <c r="CD3" s="63" t="s">
        <v>165</v>
      </c>
      <c r="CE3" s="63" t="s">
        <v>166</v>
      </c>
      <c r="CF3" s="63" t="s">
        <v>167</v>
      </c>
      <c r="CG3" s="63" t="s">
        <v>168</v>
      </c>
      <c r="CH3" s="63" t="s">
        <v>169</v>
      </c>
      <c r="CI3" s="63" t="s">
        <v>170</v>
      </c>
      <c r="CJ3" s="63" t="s">
        <v>84</v>
      </c>
      <c r="CK3" s="63" t="s">
        <v>171</v>
      </c>
      <c r="CL3" s="63" t="s">
        <v>89</v>
      </c>
      <c r="CM3" s="63" t="s">
        <v>172</v>
      </c>
      <c r="CN3" s="63" t="s">
        <v>173</v>
      </c>
      <c r="CO3" s="63" t="s">
        <v>174</v>
      </c>
      <c r="CP3" s="63" t="s">
        <v>175</v>
      </c>
      <c r="CQ3" s="63" t="s">
        <v>176</v>
      </c>
      <c r="CR3" s="63" t="s">
        <v>177</v>
      </c>
      <c r="CS3" s="63" t="s">
        <v>178</v>
      </c>
      <c r="CT3" s="63" t="s">
        <v>98</v>
      </c>
      <c r="CU3" s="63" t="s">
        <v>179</v>
      </c>
      <c r="CV3" s="63" t="s">
        <v>180</v>
      </c>
      <c r="CW3" s="63" t="s">
        <v>181</v>
      </c>
      <c r="CX3" s="63" t="s">
        <v>182</v>
      </c>
      <c r="CY3" s="63" t="s">
        <v>183</v>
      </c>
      <c r="CZ3" s="63" t="s">
        <v>91</v>
      </c>
      <c r="DA3" s="63" t="s">
        <v>83</v>
      </c>
      <c r="DB3" s="63" t="s">
        <v>184</v>
      </c>
      <c r="DC3" s="63" t="s">
        <v>185</v>
      </c>
      <c r="DD3" s="63" t="s">
        <v>186</v>
      </c>
      <c r="DE3" s="63" t="s">
        <v>71</v>
      </c>
      <c r="DF3" s="63" t="s">
        <v>187</v>
      </c>
      <c r="DG3" s="63" t="s">
        <v>188</v>
      </c>
      <c r="DH3" s="63" t="s">
        <v>189</v>
      </c>
      <c r="DI3" s="63" t="s">
        <v>190</v>
      </c>
      <c r="DJ3" s="63" t="s">
        <v>191</v>
      </c>
      <c r="DK3" s="63" t="s">
        <v>85</v>
      </c>
      <c r="DL3" s="63" t="s">
        <v>192</v>
      </c>
      <c r="DM3" s="63" t="s">
        <v>193</v>
      </c>
      <c r="DN3" s="63" t="s">
        <v>68</v>
      </c>
      <c r="DO3" s="63" t="s">
        <v>81</v>
      </c>
      <c r="DP3" s="63" t="s">
        <v>72</v>
      </c>
      <c r="DQ3" s="63" t="s">
        <v>73</v>
      </c>
      <c r="DR3" s="63" t="s">
        <v>194</v>
      </c>
      <c r="DS3" s="63" t="s">
        <v>79</v>
      </c>
      <c r="DT3" s="63" t="s">
        <v>195</v>
      </c>
      <c r="DU3" s="63" t="s">
        <v>196</v>
      </c>
      <c r="DV3" s="63" t="s">
        <v>179</v>
      </c>
      <c r="DW3" s="63" t="s">
        <v>197</v>
      </c>
      <c r="DX3" s="63" t="s">
        <v>90</v>
      </c>
      <c r="DY3" s="63" t="s">
        <v>198</v>
      </c>
      <c r="DZ3" s="63" t="s">
        <v>160</v>
      </c>
      <c r="EA3" s="63" t="s">
        <v>199</v>
      </c>
      <c r="EB3" s="63" t="s">
        <v>200</v>
      </c>
      <c r="EC3" s="63" t="s">
        <v>201</v>
      </c>
      <c r="ED3" s="63" t="s">
        <v>202</v>
      </c>
      <c r="EE3" s="63" t="s">
        <v>137</v>
      </c>
      <c r="EF3" s="63" t="s">
        <v>70</v>
      </c>
      <c r="EG3" s="63" t="s">
        <v>203</v>
      </c>
      <c r="EH3" s="82" t="s">
        <v>204</v>
      </c>
    </row>
    <row r="4" spans="1:138" x14ac:dyDescent="0.2">
      <c r="A4" s="56"/>
      <c r="B4" s="70" t="s">
        <v>206</v>
      </c>
      <c r="C4" s="70" t="s">
        <v>207</v>
      </c>
      <c r="D4" s="70" t="s">
        <v>207</v>
      </c>
      <c r="E4" s="70" t="s">
        <v>206</v>
      </c>
      <c r="F4" s="70" t="s">
        <v>206</v>
      </c>
      <c r="G4" s="70" t="s">
        <v>206</v>
      </c>
      <c r="H4" s="70" t="s">
        <v>206</v>
      </c>
      <c r="I4" s="70" t="s">
        <v>207</v>
      </c>
      <c r="J4" s="70" t="s">
        <v>207</v>
      </c>
      <c r="K4" s="70" t="s">
        <v>206</v>
      </c>
      <c r="L4" s="70" t="s">
        <v>207</v>
      </c>
      <c r="M4" s="70" t="s">
        <v>206</v>
      </c>
      <c r="N4" s="70" t="s">
        <v>206</v>
      </c>
      <c r="O4" s="70" t="s">
        <v>206</v>
      </c>
      <c r="P4" s="70" t="s">
        <v>208</v>
      </c>
      <c r="Q4" s="70" t="s">
        <v>208</v>
      </c>
      <c r="R4" s="70" t="s">
        <v>208</v>
      </c>
      <c r="S4" s="70" t="s">
        <v>208</v>
      </c>
      <c r="T4" s="70" t="s">
        <v>208</v>
      </c>
      <c r="U4" s="70" t="s">
        <v>206</v>
      </c>
      <c r="V4" s="70" t="s">
        <v>207</v>
      </c>
      <c r="W4" s="70" t="s">
        <v>206</v>
      </c>
      <c r="X4" s="70" t="s">
        <v>206</v>
      </c>
      <c r="Y4" s="70" t="s">
        <v>206</v>
      </c>
      <c r="Z4" s="70" t="s">
        <v>206</v>
      </c>
      <c r="AA4" s="70" t="s">
        <v>206</v>
      </c>
      <c r="AB4" s="70" t="s">
        <v>207</v>
      </c>
      <c r="AC4" s="70" t="s">
        <v>206</v>
      </c>
      <c r="AD4" s="70" t="s">
        <v>207</v>
      </c>
      <c r="AE4" s="70" t="s">
        <v>207</v>
      </c>
      <c r="AF4" s="70" t="s">
        <v>206</v>
      </c>
      <c r="AG4" s="70" t="s">
        <v>207</v>
      </c>
      <c r="AH4" s="70" t="s">
        <v>207</v>
      </c>
      <c r="AI4" s="70" t="s">
        <v>206</v>
      </c>
      <c r="AJ4" s="70" t="s">
        <v>209</v>
      </c>
      <c r="AK4" s="70" t="s">
        <v>206</v>
      </c>
      <c r="AL4" s="70" t="s">
        <v>206</v>
      </c>
      <c r="AM4" s="70" t="s">
        <v>206</v>
      </c>
      <c r="AN4" s="70" t="s">
        <v>206</v>
      </c>
      <c r="AO4" s="70" t="s">
        <v>207</v>
      </c>
      <c r="AP4" s="70" t="s">
        <v>206</v>
      </c>
      <c r="AQ4" s="70" t="s">
        <v>206</v>
      </c>
      <c r="AR4" s="70" t="s">
        <v>206</v>
      </c>
      <c r="AS4" s="70" t="s">
        <v>207</v>
      </c>
      <c r="AT4" s="70" t="s">
        <v>208</v>
      </c>
      <c r="AU4" s="70" t="s">
        <v>208</v>
      </c>
      <c r="AV4" s="70" t="s">
        <v>208</v>
      </c>
      <c r="AW4" s="70" t="s">
        <v>208</v>
      </c>
      <c r="AX4" s="70" t="s">
        <v>206</v>
      </c>
      <c r="AY4" s="70" t="s">
        <v>206</v>
      </c>
      <c r="AZ4" s="70" t="s">
        <v>206</v>
      </c>
      <c r="BA4" s="70" t="s">
        <v>207</v>
      </c>
      <c r="BB4" s="70" t="s">
        <v>206</v>
      </c>
      <c r="BC4" s="70" t="s">
        <v>206</v>
      </c>
      <c r="BD4" s="70" t="s">
        <v>206</v>
      </c>
      <c r="BE4" s="70" t="s">
        <v>206</v>
      </c>
      <c r="BF4" s="70" t="s">
        <v>206</v>
      </c>
      <c r="BG4" s="70" t="s">
        <v>206</v>
      </c>
      <c r="BH4" s="70" t="s">
        <v>206</v>
      </c>
      <c r="BI4" s="70" t="s">
        <v>207</v>
      </c>
      <c r="BJ4" s="70" t="s">
        <v>206</v>
      </c>
      <c r="BK4" s="70" t="s">
        <v>206</v>
      </c>
      <c r="BL4" s="70" t="s">
        <v>207</v>
      </c>
      <c r="BM4" s="70" t="s">
        <v>206</v>
      </c>
      <c r="BN4" s="70" t="s">
        <v>208</v>
      </c>
      <c r="BO4" s="70" t="s">
        <v>206</v>
      </c>
      <c r="BP4" s="70" t="s">
        <v>206</v>
      </c>
      <c r="BQ4" s="70" t="s">
        <v>206</v>
      </c>
      <c r="BR4" s="70" t="s">
        <v>206</v>
      </c>
      <c r="BS4" s="70" t="s">
        <v>206</v>
      </c>
      <c r="BT4" s="70" t="s">
        <v>206</v>
      </c>
      <c r="BU4" s="70" t="s">
        <v>206</v>
      </c>
      <c r="BV4" s="70" t="s">
        <v>206</v>
      </c>
      <c r="BW4" s="70" t="s">
        <v>206</v>
      </c>
      <c r="BX4" s="70" t="s">
        <v>206</v>
      </c>
      <c r="BY4" s="70" t="s">
        <v>206</v>
      </c>
      <c r="BZ4" s="70" t="s">
        <v>206</v>
      </c>
      <c r="CA4" s="70" t="s">
        <v>207</v>
      </c>
      <c r="CB4" s="70" t="s">
        <v>206</v>
      </c>
      <c r="CC4" s="70" t="s">
        <v>207</v>
      </c>
      <c r="CD4" s="70" t="s">
        <v>206</v>
      </c>
      <c r="CE4" s="70" t="s">
        <v>207</v>
      </c>
      <c r="CF4" s="70" t="s">
        <v>207</v>
      </c>
      <c r="CG4" s="70" t="s">
        <v>206</v>
      </c>
      <c r="CH4" s="70" t="s">
        <v>206</v>
      </c>
      <c r="CI4" s="70" t="s">
        <v>206</v>
      </c>
      <c r="CJ4" s="70" t="s">
        <v>206</v>
      </c>
      <c r="CK4" s="70" t="s">
        <v>208</v>
      </c>
      <c r="CL4" s="70" t="s">
        <v>206</v>
      </c>
      <c r="CM4" s="70" t="s">
        <v>206</v>
      </c>
      <c r="CN4" s="70" t="s">
        <v>206</v>
      </c>
      <c r="CO4" s="70" t="s">
        <v>206</v>
      </c>
      <c r="CP4" s="70" t="s">
        <v>207</v>
      </c>
      <c r="CQ4" s="70" t="s">
        <v>206</v>
      </c>
      <c r="CR4" s="70" t="s">
        <v>206</v>
      </c>
      <c r="CS4" s="70" t="s">
        <v>206</v>
      </c>
      <c r="CT4" s="70" t="s">
        <v>206</v>
      </c>
      <c r="CU4" s="70" t="s">
        <v>207</v>
      </c>
      <c r="CV4" s="70" t="s">
        <v>206</v>
      </c>
      <c r="CW4" s="70" t="s">
        <v>206</v>
      </c>
      <c r="CX4" s="70" t="s">
        <v>206</v>
      </c>
      <c r="CY4" s="70" t="s">
        <v>206</v>
      </c>
      <c r="CZ4" s="70" t="s">
        <v>206</v>
      </c>
      <c r="DA4" s="70" t="s">
        <v>206</v>
      </c>
      <c r="DB4" s="70" t="s">
        <v>207</v>
      </c>
      <c r="DC4" s="70" t="s">
        <v>206</v>
      </c>
      <c r="DD4" s="70" t="s">
        <v>206</v>
      </c>
      <c r="DE4" s="70" t="s">
        <v>206</v>
      </c>
      <c r="DF4" s="70" t="s">
        <v>207</v>
      </c>
      <c r="DG4" s="70" t="s">
        <v>206</v>
      </c>
      <c r="DH4" s="70" t="s">
        <v>208</v>
      </c>
      <c r="DI4" s="70" t="s">
        <v>206</v>
      </c>
      <c r="DJ4" s="70" t="s">
        <v>206</v>
      </c>
      <c r="DK4" s="70" t="s">
        <v>206</v>
      </c>
      <c r="DL4" s="70" t="s">
        <v>207</v>
      </c>
      <c r="DM4" s="70" t="s">
        <v>206</v>
      </c>
      <c r="DN4" s="70" t="s">
        <v>206</v>
      </c>
      <c r="DO4" s="70" t="s">
        <v>206</v>
      </c>
      <c r="DP4" s="70" t="s">
        <v>207</v>
      </c>
      <c r="DQ4" s="70" t="s">
        <v>207</v>
      </c>
      <c r="DR4" s="70" t="s">
        <v>206</v>
      </c>
      <c r="DS4" s="70" t="s">
        <v>206</v>
      </c>
      <c r="DT4" s="70" t="s">
        <v>206</v>
      </c>
      <c r="DU4" s="70" t="s">
        <v>206</v>
      </c>
      <c r="DV4" s="70" t="s">
        <v>206</v>
      </c>
      <c r="DW4" s="70" t="s">
        <v>206</v>
      </c>
      <c r="DX4" s="70" t="s">
        <v>206</v>
      </c>
      <c r="DY4" s="70" t="s">
        <v>206</v>
      </c>
      <c r="DZ4" s="70" t="s">
        <v>207</v>
      </c>
      <c r="EA4" s="70" t="s">
        <v>206</v>
      </c>
      <c r="EB4" s="70" t="s">
        <v>206</v>
      </c>
      <c r="EC4" s="70" t="s">
        <v>206</v>
      </c>
      <c r="ED4" s="70" t="s">
        <v>206</v>
      </c>
      <c r="EE4" s="70" t="s">
        <v>208</v>
      </c>
      <c r="EF4" s="70" t="s">
        <v>206</v>
      </c>
      <c r="EG4" s="70" t="s">
        <v>208</v>
      </c>
      <c r="EH4" s="82" t="s">
        <v>210</v>
      </c>
    </row>
    <row r="5" spans="1:138" ht="15.75" x14ac:dyDescent="0.25">
      <c r="A5" s="77">
        <v>0</v>
      </c>
      <c r="B5" s="78">
        <v>41679</v>
      </c>
      <c r="C5" s="78">
        <v>41549</v>
      </c>
      <c r="D5" s="78">
        <v>37525</v>
      </c>
      <c r="E5" s="78">
        <v>40662</v>
      </c>
      <c r="F5" s="78">
        <v>39600</v>
      </c>
      <c r="G5" s="78">
        <v>37525</v>
      </c>
      <c r="H5" s="78">
        <v>41470</v>
      </c>
      <c r="I5" s="78">
        <v>48317</v>
      </c>
      <c r="J5" s="78">
        <v>47045</v>
      </c>
      <c r="K5" s="78">
        <v>44515</v>
      </c>
      <c r="L5" s="78">
        <v>43445</v>
      </c>
      <c r="M5" s="78">
        <v>38385</v>
      </c>
      <c r="N5" s="78">
        <v>39546</v>
      </c>
      <c r="O5" s="78">
        <v>38920</v>
      </c>
      <c r="P5" s="78">
        <v>37525</v>
      </c>
      <c r="Q5" s="78">
        <v>39928</v>
      </c>
      <c r="R5" s="78">
        <v>42155</v>
      </c>
      <c r="S5" s="78">
        <v>39573</v>
      </c>
      <c r="T5" s="78">
        <v>37578</v>
      </c>
      <c r="U5" s="78">
        <v>38478</v>
      </c>
      <c r="V5" s="78">
        <v>39327</v>
      </c>
      <c r="W5" s="78">
        <v>42322</v>
      </c>
      <c r="X5" s="78">
        <v>38479</v>
      </c>
      <c r="Y5" s="79">
        <v>38439</v>
      </c>
      <c r="Z5" s="78">
        <v>37525</v>
      </c>
      <c r="AA5" s="78">
        <v>38475</v>
      </c>
      <c r="AB5" s="78">
        <v>41163</v>
      </c>
      <c r="AC5" s="78">
        <v>40557</v>
      </c>
      <c r="AD5" s="78">
        <v>43689</v>
      </c>
      <c r="AE5" s="78">
        <v>43531</v>
      </c>
      <c r="AF5" s="78">
        <v>38290</v>
      </c>
      <c r="AG5" s="78">
        <v>41735</v>
      </c>
      <c r="AH5" s="78">
        <v>39692</v>
      </c>
      <c r="AI5" s="78">
        <v>37985</v>
      </c>
      <c r="AJ5" s="78">
        <v>44294</v>
      </c>
      <c r="AK5" s="78">
        <v>40199</v>
      </c>
      <c r="AL5" s="78">
        <v>40057</v>
      </c>
      <c r="AM5" s="78">
        <v>40327</v>
      </c>
      <c r="AN5" s="78">
        <v>40052</v>
      </c>
      <c r="AO5" s="78">
        <v>42139</v>
      </c>
      <c r="AP5" s="78">
        <v>39878</v>
      </c>
      <c r="AQ5" s="78">
        <v>38066</v>
      </c>
      <c r="AR5" s="78">
        <v>41255</v>
      </c>
      <c r="AS5" s="78">
        <v>39415</v>
      </c>
      <c r="AT5" s="78">
        <v>39247</v>
      </c>
      <c r="AU5" s="78">
        <v>37525</v>
      </c>
      <c r="AV5" s="78">
        <v>38245</v>
      </c>
      <c r="AW5" s="78">
        <v>39046</v>
      </c>
      <c r="AX5" s="78">
        <v>38927</v>
      </c>
      <c r="AY5" s="78">
        <v>37996</v>
      </c>
      <c r="AZ5" s="78">
        <v>39197</v>
      </c>
      <c r="BA5" s="78">
        <v>41352</v>
      </c>
      <c r="BB5" s="78">
        <v>38525</v>
      </c>
      <c r="BC5" s="78">
        <v>41483</v>
      </c>
      <c r="BD5" s="78">
        <v>39954</v>
      </c>
      <c r="BE5" s="78">
        <v>37525</v>
      </c>
      <c r="BF5" s="78">
        <v>38736</v>
      </c>
      <c r="BG5" s="78">
        <v>38393</v>
      </c>
      <c r="BH5" s="78">
        <v>37850</v>
      </c>
      <c r="BI5" s="78">
        <v>41896</v>
      </c>
      <c r="BJ5" s="78">
        <v>41490</v>
      </c>
      <c r="BK5" s="78">
        <v>41220</v>
      </c>
      <c r="BL5" s="78">
        <v>40435</v>
      </c>
      <c r="BM5" s="78">
        <v>42427</v>
      </c>
      <c r="BN5" s="78">
        <v>44695</v>
      </c>
      <c r="BO5" s="78">
        <v>40499</v>
      </c>
      <c r="BP5" s="78">
        <v>42262</v>
      </c>
      <c r="BQ5" s="78">
        <v>40429</v>
      </c>
      <c r="BR5" s="78">
        <v>37800</v>
      </c>
      <c r="BS5" s="78">
        <v>38958</v>
      </c>
      <c r="BT5" s="78">
        <v>38645</v>
      </c>
      <c r="BU5" s="78">
        <v>39665</v>
      </c>
      <c r="BV5" s="83">
        <v>37525</v>
      </c>
      <c r="BW5" s="78">
        <v>40492</v>
      </c>
      <c r="BX5" s="78">
        <v>39191</v>
      </c>
      <c r="BY5" s="78">
        <v>39035</v>
      </c>
      <c r="BZ5" s="78">
        <v>40642</v>
      </c>
      <c r="CA5" s="78">
        <v>45065</v>
      </c>
      <c r="CB5" s="78">
        <v>41981</v>
      </c>
      <c r="CC5" s="78">
        <v>45808</v>
      </c>
      <c r="CD5" s="78">
        <v>44342</v>
      </c>
      <c r="CE5" s="78">
        <v>45796</v>
      </c>
      <c r="CF5" s="78">
        <v>44047</v>
      </c>
      <c r="CG5" s="78">
        <v>38218</v>
      </c>
      <c r="CH5" s="78">
        <v>39649</v>
      </c>
      <c r="CI5" s="78">
        <v>39781</v>
      </c>
      <c r="CJ5" s="78">
        <v>39780</v>
      </c>
      <c r="CK5" s="78">
        <v>39550</v>
      </c>
      <c r="CL5" s="78">
        <v>41600</v>
      </c>
      <c r="CM5" s="78">
        <v>41191</v>
      </c>
      <c r="CN5" s="78">
        <v>42735</v>
      </c>
      <c r="CO5" s="78">
        <v>38247</v>
      </c>
      <c r="CP5" s="78">
        <v>42579</v>
      </c>
      <c r="CQ5" s="78">
        <v>41552</v>
      </c>
      <c r="CR5" s="78">
        <v>39488</v>
      </c>
      <c r="CS5" s="78">
        <v>39484</v>
      </c>
      <c r="CT5" s="78">
        <v>40385</v>
      </c>
      <c r="CU5" s="78">
        <v>39840</v>
      </c>
      <c r="CV5" s="78">
        <v>38358</v>
      </c>
      <c r="CW5" s="78">
        <v>37633</v>
      </c>
      <c r="CX5" s="78">
        <v>37527</v>
      </c>
      <c r="CY5" s="78">
        <v>43976</v>
      </c>
      <c r="CZ5" s="78">
        <v>40731</v>
      </c>
      <c r="DA5" s="78">
        <v>39854</v>
      </c>
      <c r="DB5" s="78">
        <v>41825</v>
      </c>
      <c r="DC5" s="78">
        <v>44142</v>
      </c>
      <c r="DD5" s="78">
        <v>40596</v>
      </c>
      <c r="DE5" s="78">
        <v>42580</v>
      </c>
      <c r="DF5" s="78">
        <v>44412</v>
      </c>
      <c r="DG5" s="78">
        <v>37923</v>
      </c>
      <c r="DH5" s="78">
        <v>37525</v>
      </c>
      <c r="DI5" s="78">
        <v>40509</v>
      </c>
      <c r="DJ5" s="78">
        <v>44335</v>
      </c>
      <c r="DK5" s="78">
        <v>49722</v>
      </c>
      <c r="DL5" s="78">
        <v>50023</v>
      </c>
      <c r="DM5" s="78">
        <v>38855</v>
      </c>
      <c r="DN5" s="78">
        <v>42139</v>
      </c>
      <c r="DO5" s="78">
        <v>41383</v>
      </c>
      <c r="DP5" s="78">
        <v>45495</v>
      </c>
      <c r="DQ5" s="78">
        <v>45807</v>
      </c>
      <c r="DR5" s="78">
        <v>42120</v>
      </c>
      <c r="DS5" s="78">
        <v>45140</v>
      </c>
      <c r="DT5" s="78">
        <v>37525</v>
      </c>
      <c r="DU5" s="78">
        <v>41108</v>
      </c>
      <c r="DV5" s="78">
        <v>38703</v>
      </c>
      <c r="DW5" s="78">
        <v>39213</v>
      </c>
      <c r="DX5" s="78">
        <v>40093</v>
      </c>
      <c r="DY5" s="78">
        <v>41370</v>
      </c>
      <c r="DZ5" s="78">
        <v>45385</v>
      </c>
      <c r="EA5" s="78">
        <v>37625</v>
      </c>
      <c r="EB5" s="78">
        <v>39747</v>
      </c>
      <c r="EC5" s="78">
        <v>41025</v>
      </c>
      <c r="ED5" s="78">
        <v>40665</v>
      </c>
      <c r="EE5" s="78">
        <v>44110</v>
      </c>
      <c r="EF5" s="78">
        <v>41682</v>
      </c>
      <c r="EG5" s="78">
        <v>42009</v>
      </c>
    </row>
    <row r="6" spans="1:138" ht="15.75" x14ac:dyDescent="0.25">
      <c r="A6" s="77">
        <v>1</v>
      </c>
      <c r="B6" s="81">
        <v>43222</v>
      </c>
      <c r="C6" s="81">
        <v>42676</v>
      </c>
      <c r="D6" s="81">
        <v>40048</v>
      </c>
      <c r="E6" s="81">
        <v>41878</v>
      </c>
      <c r="F6" s="81">
        <v>42643</v>
      </c>
      <c r="G6" s="81">
        <v>38419</v>
      </c>
      <c r="H6" s="81">
        <v>42475</v>
      </c>
      <c r="I6" s="81">
        <v>49391</v>
      </c>
      <c r="J6" s="81">
        <v>48855</v>
      </c>
      <c r="K6" s="81">
        <v>45330</v>
      </c>
      <c r="L6" s="81">
        <v>44732</v>
      </c>
      <c r="M6" s="81">
        <v>39044</v>
      </c>
      <c r="N6" s="81">
        <v>40895</v>
      </c>
      <c r="O6" s="81">
        <v>40060</v>
      </c>
      <c r="P6" s="81">
        <v>38852</v>
      </c>
      <c r="Q6" s="81">
        <v>41120</v>
      </c>
      <c r="R6" s="81">
        <v>43455</v>
      </c>
      <c r="S6" s="81">
        <v>40712</v>
      </c>
      <c r="T6" s="81">
        <v>38107</v>
      </c>
      <c r="U6" s="81">
        <v>39680</v>
      </c>
      <c r="V6" s="81">
        <v>41152</v>
      </c>
      <c r="W6" s="81">
        <v>42994</v>
      </c>
      <c r="X6" s="81">
        <v>39057</v>
      </c>
      <c r="Y6" s="79">
        <v>39580</v>
      </c>
      <c r="Z6" s="81">
        <v>38105</v>
      </c>
      <c r="AA6" s="81">
        <v>39292</v>
      </c>
      <c r="AB6" s="81">
        <v>42344</v>
      </c>
      <c r="AC6" s="81">
        <v>41931</v>
      </c>
      <c r="AD6" s="81">
        <v>45375</v>
      </c>
      <c r="AE6" s="81">
        <v>44216</v>
      </c>
      <c r="AF6" s="81">
        <v>38915</v>
      </c>
      <c r="AG6" s="81">
        <v>42326</v>
      </c>
      <c r="AH6" s="81">
        <v>41646</v>
      </c>
      <c r="AI6" s="81">
        <v>39176</v>
      </c>
      <c r="AJ6" s="81">
        <v>44614</v>
      </c>
      <c r="AK6" s="81">
        <v>40842</v>
      </c>
      <c r="AL6" s="81">
        <v>41270</v>
      </c>
      <c r="AM6" s="81">
        <v>41860</v>
      </c>
      <c r="AN6" s="81">
        <v>41251</v>
      </c>
      <c r="AO6" s="81">
        <v>42639</v>
      </c>
      <c r="AP6" s="81">
        <v>41020</v>
      </c>
      <c r="AQ6" s="81">
        <v>39197</v>
      </c>
      <c r="AR6" s="81">
        <v>42671</v>
      </c>
      <c r="AS6" s="81">
        <v>40025</v>
      </c>
      <c r="AT6" s="81">
        <v>40620</v>
      </c>
      <c r="AU6" s="81">
        <v>38105</v>
      </c>
      <c r="AV6" s="81">
        <v>38835</v>
      </c>
      <c r="AW6" s="81">
        <v>39649</v>
      </c>
      <c r="AX6" s="81">
        <v>39507</v>
      </c>
      <c r="AY6" s="81">
        <v>39102</v>
      </c>
      <c r="AZ6" s="81">
        <v>39802</v>
      </c>
      <c r="BA6" s="81">
        <v>41546</v>
      </c>
      <c r="BB6" s="81">
        <v>39137</v>
      </c>
      <c r="BC6" s="81">
        <v>43062</v>
      </c>
      <c r="BD6" s="81">
        <v>40937</v>
      </c>
      <c r="BE6" s="81">
        <v>38105</v>
      </c>
      <c r="BF6" s="81">
        <v>39825</v>
      </c>
      <c r="BG6" s="81">
        <v>39172</v>
      </c>
      <c r="BH6" s="81">
        <v>38903</v>
      </c>
      <c r="BI6" s="81">
        <v>43258</v>
      </c>
      <c r="BJ6" s="81">
        <v>42650</v>
      </c>
      <c r="BK6" s="81">
        <v>42503</v>
      </c>
      <c r="BL6" s="81">
        <v>41905</v>
      </c>
      <c r="BM6" s="81">
        <v>43901</v>
      </c>
      <c r="BN6" s="81">
        <v>46235</v>
      </c>
      <c r="BO6" s="81">
        <v>41749</v>
      </c>
      <c r="BP6" s="81">
        <v>43412</v>
      </c>
      <c r="BQ6" s="81">
        <v>42171</v>
      </c>
      <c r="BR6" s="81">
        <v>38840</v>
      </c>
      <c r="BS6" s="81">
        <v>40082</v>
      </c>
      <c r="BT6" s="81">
        <v>39874</v>
      </c>
      <c r="BU6" s="81">
        <v>40965</v>
      </c>
      <c r="BV6" s="83">
        <v>38105</v>
      </c>
      <c r="BW6" s="81">
        <v>41654</v>
      </c>
      <c r="BX6" s="81">
        <v>39786</v>
      </c>
      <c r="BY6" s="81">
        <v>40150</v>
      </c>
      <c r="BZ6" s="81">
        <v>41978</v>
      </c>
      <c r="CA6" s="81">
        <v>46480</v>
      </c>
      <c r="CB6" s="81">
        <v>41981</v>
      </c>
      <c r="CC6" s="81">
        <v>47194</v>
      </c>
      <c r="CD6" s="81">
        <v>45625</v>
      </c>
      <c r="CE6" s="81">
        <v>47587</v>
      </c>
      <c r="CF6" s="81">
        <v>45354</v>
      </c>
      <c r="CG6" s="81">
        <v>39411</v>
      </c>
      <c r="CH6" s="81">
        <v>40852</v>
      </c>
      <c r="CI6" s="81">
        <v>40686</v>
      </c>
      <c r="CJ6" s="81">
        <v>40630</v>
      </c>
      <c r="CK6" s="81">
        <v>40860</v>
      </c>
      <c r="CL6" s="81">
        <v>41936</v>
      </c>
      <c r="CM6" s="81">
        <v>42861</v>
      </c>
      <c r="CN6" s="81">
        <v>43995</v>
      </c>
      <c r="CO6" s="81">
        <v>39429</v>
      </c>
      <c r="CP6" s="81">
        <v>44423</v>
      </c>
      <c r="CQ6" s="81">
        <v>42383</v>
      </c>
      <c r="CR6" s="81">
        <v>40488</v>
      </c>
      <c r="CS6" s="81">
        <v>40619</v>
      </c>
      <c r="CT6" s="81">
        <v>41465</v>
      </c>
      <c r="CU6" s="81">
        <v>41395</v>
      </c>
      <c r="CV6" s="81">
        <v>39530</v>
      </c>
      <c r="CW6" s="81">
        <v>38742</v>
      </c>
      <c r="CX6" s="81">
        <v>38105</v>
      </c>
      <c r="CY6" s="81">
        <v>45316</v>
      </c>
      <c r="CZ6" s="81">
        <v>43680</v>
      </c>
      <c r="DA6" s="81">
        <v>41031</v>
      </c>
      <c r="DB6" s="81">
        <v>43095</v>
      </c>
      <c r="DC6" s="81">
        <v>44789</v>
      </c>
      <c r="DD6" s="81">
        <v>40944</v>
      </c>
      <c r="DE6" s="81">
        <v>43382</v>
      </c>
      <c r="DF6" s="81">
        <v>45739</v>
      </c>
      <c r="DG6" s="81">
        <v>39209</v>
      </c>
      <c r="DH6" s="81">
        <v>38295</v>
      </c>
      <c r="DI6" s="81">
        <v>41844</v>
      </c>
      <c r="DJ6" s="81">
        <v>45440</v>
      </c>
      <c r="DK6" s="81">
        <v>50966</v>
      </c>
      <c r="DL6" s="81">
        <v>51273</v>
      </c>
      <c r="DM6" s="81">
        <v>39993</v>
      </c>
      <c r="DN6" s="81">
        <v>42825</v>
      </c>
      <c r="DO6" s="81">
        <v>41884</v>
      </c>
      <c r="DP6" s="81">
        <v>46668</v>
      </c>
      <c r="DQ6" s="81">
        <v>47337</v>
      </c>
      <c r="DR6" s="81">
        <v>43150</v>
      </c>
      <c r="DS6" s="81">
        <v>46855</v>
      </c>
      <c r="DT6" s="81">
        <v>38105</v>
      </c>
      <c r="DU6" s="81">
        <v>42559</v>
      </c>
      <c r="DV6" s="81">
        <v>40002</v>
      </c>
      <c r="DW6" s="81">
        <v>40312</v>
      </c>
      <c r="DX6" s="81">
        <v>41110</v>
      </c>
      <c r="DY6" s="81">
        <v>43004</v>
      </c>
      <c r="DZ6" s="81">
        <v>46384</v>
      </c>
      <c r="EA6" s="81">
        <v>38347</v>
      </c>
      <c r="EB6" s="81">
        <v>41090</v>
      </c>
      <c r="EC6" s="81">
        <v>41605</v>
      </c>
      <c r="ED6" s="81">
        <v>41155</v>
      </c>
      <c r="EE6" s="81">
        <v>45850</v>
      </c>
      <c r="EF6" s="81">
        <v>42517</v>
      </c>
      <c r="EG6" s="81">
        <v>43471</v>
      </c>
    </row>
    <row r="7" spans="1:138" ht="15.75" x14ac:dyDescent="0.25">
      <c r="A7" s="77">
        <v>2</v>
      </c>
      <c r="B7" s="81">
        <v>43714</v>
      </c>
      <c r="C7" s="81">
        <v>42788</v>
      </c>
      <c r="D7" s="81">
        <v>42232</v>
      </c>
      <c r="E7" s="81">
        <v>42112</v>
      </c>
      <c r="F7" s="81">
        <v>42678</v>
      </c>
      <c r="G7" s="81">
        <v>38458</v>
      </c>
      <c r="H7" s="81">
        <v>43525</v>
      </c>
      <c r="I7" s="81">
        <v>50464</v>
      </c>
      <c r="J7" s="81">
        <v>49940</v>
      </c>
      <c r="K7" s="81">
        <v>45620</v>
      </c>
      <c r="L7" s="81">
        <v>44732</v>
      </c>
      <c r="M7" s="81">
        <v>39060</v>
      </c>
      <c r="N7" s="81">
        <v>41134</v>
      </c>
      <c r="O7" s="81">
        <v>40090</v>
      </c>
      <c r="P7" s="81">
        <v>38941</v>
      </c>
      <c r="Q7" s="81">
        <v>41220</v>
      </c>
      <c r="R7" s="81">
        <v>43615</v>
      </c>
      <c r="S7" s="81">
        <v>40792</v>
      </c>
      <c r="T7" s="81">
        <v>38107</v>
      </c>
      <c r="U7" s="81">
        <v>39772</v>
      </c>
      <c r="V7" s="81">
        <v>41892</v>
      </c>
      <c r="W7" s="81">
        <v>43666</v>
      </c>
      <c r="X7" s="81">
        <v>39057</v>
      </c>
      <c r="Y7" s="79">
        <v>39681</v>
      </c>
      <c r="Z7" s="81">
        <v>38105</v>
      </c>
      <c r="AA7" s="81">
        <v>39296</v>
      </c>
      <c r="AB7" s="81">
        <v>42483</v>
      </c>
      <c r="AC7" s="81">
        <v>42167</v>
      </c>
      <c r="AD7" s="81">
        <v>45750</v>
      </c>
      <c r="AE7" s="81">
        <v>44902</v>
      </c>
      <c r="AF7" s="81">
        <v>39515</v>
      </c>
      <c r="AG7" s="81">
        <v>42326</v>
      </c>
      <c r="AH7" s="81">
        <v>42335</v>
      </c>
      <c r="AI7" s="81">
        <v>39244</v>
      </c>
      <c r="AJ7" s="81">
        <v>45772</v>
      </c>
      <c r="AK7" s="81">
        <v>40947</v>
      </c>
      <c r="AL7" s="81">
        <v>41336</v>
      </c>
      <c r="AM7" s="81">
        <v>42278</v>
      </c>
      <c r="AN7" s="81">
        <v>41720</v>
      </c>
      <c r="AO7" s="81">
        <v>43032</v>
      </c>
      <c r="AP7" s="81">
        <v>41096</v>
      </c>
      <c r="AQ7" s="81">
        <v>39288</v>
      </c>
      <c r="AR7" s="81">
        <v>42820</v>
      </c>
      <c r="AS7" s="81">
        <v>40025</v>
      </c>
      <c r="AT7" s="81">
        <v>40620</v>
      </c>
      <c r="AU7" s="81">
        <v>38105</v>
      </c>
      <c r="AV7" s="81">
        <v>38835</v>
      </c>
      <c r="AW7" s="81">
        <v>39803</v>
      </c>
      <c r="AX7" s="81">
        <v>39675</v>
      </c>
      <c r="AY7" s="81">
        <v>39244</v>
      </c>
      <c r="AZ7" s="81">
        <v>39841</v>
      </c>
      <c r="BA7" s="81">
        <v>42865</v>
      </c>
      <c r="BB7" s="81">
        <v>39162</v>
      </c>
      <c r="BC7" s="81">
        <v>43409</v>
      </c>
      <c r="BD7" s="81">
        <v>41928</v>
      </c>
      <c r="BE7" s="81">
        <v>38105</v>
      </c>
      <c r="BF7" s="81">
        <v>39836</v>
      </c>
      <c r="BG7" s="81">
        <v>39531</v>
      </c>
      <c r="BH7" s="81">
        <v>39062</v>
      </c>
      <c r="BI7" s="81">
        <v>43445</v>
      </c>
      <c r="BJ7" s="81">
        <v>42720</v>
      </c>
      <c r="BK7" s="81">
        <v>42739</v>
      </c>
      <c r="BL7" s="81">
        <v>41905</v>
      </c>
      <c r="BM7" s="81">
        <v>44178</v>
      </c>
      <c r="BN7" s="81">
        <v>46500</v>
      </c>
      <c r="BO7" s="81">
        <v>41769</v>
      </c>
      <c r="BP7" s="81">
        <v>43551</v>
      </c>
      <c r="BQ7" s="81">
        <v>42402</v>
      </c>
      <c r="BR7" s="81">
        <v>38840</v>
      </c>
      <c r="BS7" s="81">
        <v>40144</v>
      </c>
      <c r="BT7" s="81">
        <v>39923</v>
      </c>
      <c r="BU7" s="81">
        <v>41175</v>
      </c>
      <c r="BV7" s="83">
        <v>38105</v>
      </c>
      <c r="BW7" s="81">
        <v>41759</v>
      </c>
      <c r="BX7" s="81">
        <v>39786</v>
      </c>
      <c r="BY7" s="81">
        <v>40225</v>
      </c>
      <c r="BZ7" s="81">
        <v>42177</v>
      </c>
      <c r="CA7" s="81">
        <v>46680</v>
      </c>
      <c r="CB7" s="81">
        <v>42563</v>
      </c>
      <c r="CC7" s="81">
        <v>47330</v>
      </c>
      <c r="CD7" s="81">
        <v>45755</v>
      </c>
      <c r="CE7" s="81">
        <v>48081</v>
      </c>
      <c r="CF7" s="81">
        <v>45538</v>
      </c>
      <c r="CG7" s="81">
        <v>39575</v>
      </c>
      <c r="CH7" s="81">
        <v>41004</v>
      </c>
      <c r="CI7" s="81">
        <v>41119</v>
      </c>
      <c r="CJ7" s="81">
        <v>40895</v>
      </c>
      <c r="CK7" s="81">
        <v>41185</v>
      </c>
      <c r="CL7" s="81">
        <v>42294</v>
      </c>
      <c r="CM7" s="81">
        <v>43359</v>
      </c>
      <c r="CN7" s="81">
        <v>44155</v>
      </c>
      <c r="CO7" s="81">
        <v>39474</v>
      </c>
      <c r="CP7" s="81">
        <v>44758</v>
      </c>
      <c r="CQ7" s="81">
        <v>43231</v>
      </c>
      <c r="CR7" s="81">
        <v>40545</v>
      </c>
      <c r="CS7" s="81">
        <v>40714</v>
      </c>
      <c r="CT7" s="81">
        <v>41615</v>
      </c>
      <c r="CU7" s="81">
        <v>41845</v>
      </c>
      <c r="CV7" s="81">
        <v>39600</v>
      </c>
      <c r="CW7" s="81">
        <v>38762</v>
      </c>
      <c r="CX7" s="81">
        <v>38105</v>
      </c>
      <c r="CY7" s="81">
        <v>45543</v>
      </c>
      <c r="CZ7" s="81">
        <v>43909</v>
      </c>
      <c r="DA7" s="81">
        <v>41124</v>
      </c>
      <c r="DB7" s="81">
        <v>43200</v>
      </c>
      <c r="DC7" s="81">
        <v>44854</v>
      </c>
      <c r="DD7" s="81">
        <v>41280</v>
      </c>
      <c r="DE7" s="81">
        <v>43546</v>
      </c>
      <c r="DF7" s="81">
        <v>47295</v>
      </c>
      <c r="DG7" s="81">
        <v>39267</v>
      </c>
      <c r="DH7" s="81">
        <v>38345</v>
      </c>
      <c r="DI7" s="81">
        <v>41943</v>
      </c>
      <c r="DJ7" s="81">
        <v>45585</v>
      </c>
      <c r="DK7" s="81">
        <v>52137</v>
      </c>
      <c r="DL7" s="81">
        <v>52450</v>
      </c>
      <c r="DM7" s="81">
        <v>40069</v>
      </c>
      <c r="DN7" s="81">
        <v>43155</v>
      </c>
      <c r="DO7" s="81">
        <v>42380</v>
      </c>
      <c r="DP7" s="81">
        <v>47540</v>
      </c>
      <c r="DQ7" s="81">
        <v>48904</v>
      </c>
      <c r="DR7" s="81">
        <v>43670</v>
      </c>
      <c r="DS7" s="81">
        <v>47155</v>
      </c>
      <c r="DT7" s="81">
        <v>38105</v>
      </c>
      <c r="DU7" s="81">
        <v>42593</v>
      </c>
      <c r="DV7" s="81">
        <v>40262</v>
      </c>
      <c r="DW7" s="81">
        <v>40312</v>
      </c>
      <c r="DX7" s="81">
        <v>41295</v>
      </c>
      <c r="DY7" s="81">
        <v>43296</v>
      </c>
      <c r="DZ7" s="81">
        <v>47405</v>
      </c>
      <c r="EA7" s="81">
        <v>38417</v>
      </c>
      <c r="EB7" s="81">
        <v>41090</v>
      </c>
      <c r="EC7" s="81">
        <v>41605</v>
      </c>
      <c r="ED7" s="81">
        <v>41745</v>
      </c>
      <c r="EE7" s="81">
        <v>47223</v>
      </c>
      <c r="EF7" s="81">
        <v>43347</v>
      </c>
      <c r="EG7" s="81">
        <v>43841</v>
      </c>
    </row>
    <row r="8" spans="1:138" ht="15.75" x14ac:dyDescent="0.25">
      <c r="A8" s="77">
        <v>3</v>
      </c>
      <c r="B8" s="81">
        <v>44402</v>
      </c>
      <c r="C8" s="81">
        <v>42836</v>
      </c>
      <c r="D8" s="81">
        <v>44417</v>
      </c>
      <c r="E8" s="81">
        <v>42737</v>
      </c>
      <c r="F8" s="81">
        <v>42797</v>
      </c>
      <c r="G8" s="81">
        <v>38725</v>
      </c>
      <c r="H8" s="81">
        <v>44485</v>
      </c>
      <c r="I8" s="81">
        <v>51538</v>
      </c>
      <c r="J8" s="81">
        <v>51026</v>
      </c>
      <c r="K8" s="81">
        <v>45905</v>
      </c>
      <c r="L8" s="81">
        <v>44732</v>
      </c>
      <c r="M8" s="81">
        <v>39597</v>
      </c>
      <c r="N8" s="81">
        <v>41449</v>
      </c>
      <c r="O8" s="81">
        <v>40130</v>
      </c>
      <c r="P8" s="81">
        <v>39092</v>
      </c>
      <c r="Q8" s="81">
        <v>41395</v>
      </c>
      <c r="R8" s="81">
        <v>43765</v>
      </c>
      <c r="S8" s="81">
        <v>40939</v>
      </c>
      <c r="T8" s="81">
        <v>38725</v>
      </c>
      <c r="U8" s="81">
        <v>39884</v>
      </c>
      <c r="V8" s="81">
        <v>42660</v>
      </c>
      <c r="W8" s="81">
        <v>44337</v>
      </c>
      <c r="X8" s="81">
        <v>39672</v>
      </c>
      <c r="Y8" s="79">
        <v>39861</v>
      </c>
      <c r="Z8" s="81">
        <v>38725</v>
      </c>
      <c r="AA8" s="81">
        <v>39926</v>
      </c>
      <c r="AB8" s="81">
        <v>42702</v>
      </c>
      <c r="AC8" s="81">
        <v>42415</v>
      </c>
      <c r="AD8" s="81">
        <v>46192</v>
      </c>
      <c r="AE8" s="81">
        <v>45587</v>
      </c>
      <c r="AF8" s="81">
        <v>40240</v>
      </c>
      <c r="AG8" s="81">
        <v>42859</v>
      </c>
      <c r="AH8" s="81">
        <v>43034</v>
      </c>
      <c r="AI8" s="81">
        <v>39432</v>
      </c>
      <c r="AJ8" s="81">
        <v>46475</v>
      </c>
      <c r="AK8" s="81">
        <v>41073</v>
      </c>
      <c r="AL8" s="81">
        <v>41647</v>
      </c>
      <c r="AM8" s="81">
        <v>42733</v>
      </c>
      <c r="AN8" s="81">
        <v>42128</v>
      </c>
      <c r="AO8" s="81">
        <v>43794</v>
      </c>
      <c r="AP8" s="81">
        <v>41227</v>
      </c>
      <c r="AQ8" s="81">
        <v>39459</v>
      </c>
      <c r="AR8" s="81">
        <v>42982</v>
      </c>
      <c r="AS8" s="81">
        <v>40671</v>
      </c>
      <c r="AT8" s="81">
        <v>40638</v>
      </c>
      <c r="AU8" s="81">
        <v>38725</v>
      </c>
      <c r="AV8" s="81">
        <v>39170</v>
      </c>
      <c r="AW8" s="81">
        <v>40291</v>
      </c>
      <c r="AX8" s="81">
        <v>40127</v>
      </c>
      <c r="AY8" s="81">
        <v>39471</v>
      </c>
      <c r="AZ8" s="81">
        <v>40444</v>
      </c>
      <c r="BA8" s="81">
        <v>43642</v>
      </c>
      <c r="BB8" s="81">
        <v>39725</v>
      </c>
      <c r="BC8" s="81">
        <v>43767</v>
      </c>
      <c r="BD8" s="81">
        <v>42918</v>
      </c>
      <c r="BE8" s="81">
        <v>38725</v>
      </c>
      <c r="BF8" s="81">
        <v>40101</v>
      </c>
      <c r="BG8" s="81">
        <v>39891</v>
      </c>
      <c r="BH8" s="81">
        <v>39300</v>
      </c>
      <c r="BI8" s="81">
        <v>43660</v>
      </c>
      <c r="BJ8" s="81">
        <v>43045</v>
      </c>
      <c r="BK8" s="81">
        <v>43065</v>
      </c>
      <c r="BL8" s="81">
        <v>41905</v>
      </c>
      <c r="BM8" s="81">
        <v>44449</v>
      </c>
      <c r="BN8" s="81">
        <v>46770</v>
      </c>
      <c r="BO8" s="81">
        <v>41849</v>
      </c>
      <c r="BP8" s="81">
        <v>43782</v>
      </c>
      <c r="BQ8" s="81">
        <v>42642</v>
      </c>
      <c r="BR8" s="81">
        <v>38920</v>
      </c>
      <c r="BS8" s="81">
        <v>40308</v>
      </c>
      <c r="BT8" s="81">
        <v>39976</v>
      </c>
      <c r="BU8" s="81">
        <v>41950</v>
      </c>
      <c r="BV8" s="83">
        <v>38725</v>
      </c>
      <c r="BW8" s="81">
        <v>41970</v>
      </c>
      <c r="BX8" s="81">
        <v>40421</v>
      </c>
      <c r="BY8" s="81">
        <v>40380</v>
      </c>
      <c r="BZ8" s="81">
        <v>42459</v>
      </c>
      <c r="CA8" s="81">
        <v>46900</v>
      </c>
      <c r="CB8" s="81">
        <v>43146</v>
      </c>
      <c r="CC8" s="81">
        <v>47563</v>
      </c>
      <c r="CD8" s="81">
        <v>45896</v>
      </c>
      <c r="CE8" s="81">
        <v>48566</v>
      </c>
      <c r="CF8" s="81">
        <v>45719</v>
      </c>
      <c r="CG8" s="81">
        <v>39832</v>
      </c>
      <c r="CH8" s="81">
        <v>41235</v>
      </c>
      <c r="CI8" s="81">
        <v>41459</v>
      </c>
      <c r="CJ8" s="81">
        <v>41175</v>
      </c>
      <c r="CK8" s="81">
        <v>41540</v>
      </c>
      <c r="CL8" s="81">
        <v>42564</v>
      </c>
      <c r="CM8" s="81">
        <v>43873</v>
      </c>
      <c r="CN8" s="81">
        <v>44360</v>
      </c>
      <c r="CO8" s="81">
        <v>39630</v>
      </c>
      <c r="CP8" s="81">
        <v>45088</v>
      </c>
      <c r="CQ8" s="81">
        <v>44096</v>
      </c>
      <c r="CR8" s="81">
        <v>40863</v>
      </c>
      <c r="CS8" s="81">
        <v>40889</v>
      </c>
      <c r="CT8" s="81">
        <v>42405</v>
      </c>
      <c r="CU8" s="81">
        <v>42280</v>
      </c>
      <c r="CV8" s="81">
        <v>39749</v>
      </c>
      <c r="CW8" s="81">
        <v>38864</v>
      </c>
      <c r="CX8" s="81">
        <v>38725</v>
      </c>
      <c r="CY8" s="81">
        <v>45734</v>
      </c>
      <c r="CZ8" s="81">
        <v>44233</v>
      </c>
      <c r="DA8" s="81">
        <v>41571</v>
      </c>
      <c r="DB8" s="81">
        <v>43315</v>
      </c>
      <c r="DC8" s="81">
        <v>45543</v>
      </c>
      <c r="DD8" s="81">
        <v>42384</v>
      </c>
      <c r="DE8" s="81">
        <v>44339</v>
      </c>
      <c r="DF8" s="81">
        <v>48504</v>
      </c>
      <c r="DG8" s="81">
        <v>39408</v>
      </c>
      <c r="DH8" s="81">
        <v>38725</v>
      </c>
      <c r="DI8" s="81">
        <v>42126</v>
      </c>
      <c r="DJ8" s="81">
        <v>45670</v>
      </c>
      <c r="DK8" s="81">
        <v>53286</v>
      </c>
      <c r="DL8" s="81">
        <v>53608</v>
      </c>
      <c r="DM8" s="81">
        <v>40236</v>
      </c>
      <c r="DN8" s="81">
        <v>43511</v>
      </c>
      <c r="DO8" s="81">
        <v>42891</v>
      </c>
      <c r="DP8" s="81">
        <v>47874</v>
      </c>
      <c r="DQ8" s="81">
        <v>50397</v>
      </c>
      <c r="DR8" s="81">
        <v>44110</v>
      </c>
      <c r="DS8" s="81">
        <v>47425</v>
      </c>
      <c r="DT8" s="81">
        <v>38725</v>
      </c>
      <c r="DU8" s="81">
        <v>42677</v>
      </c>
      <c r="DV8" s="81">
        <v>40601</v>
      </c>
      <c r="DW8" s="81">
        <v>40392</v>
      </c>
      <c r="DX8" s="81">
        <v>41560</v>
      </c>
      <c r="DY8" s="81">
        <v>43600</v>
      </c>
      <c r="DZ8" s="81">
        <v>48447</v>
      </c>
      <c r="EA8" s="81">
        <v>38825</v>
      </c>
      <c r="EB8" s="81">
        <v>41572</v>
      </c>
      <c r="EC8" s="81">
        <v>42225</v>
      </c>
      <c r="ED8" s="81">
        <v>42565</v>
      </c>
      <c r="EE8" s="81">
        <v>47925</v>
      </c>
      <c r="EF8" s="81">
        <v>44183</v>
      </c>
      <c r="EG8" s="81">
        <v>43933</v>
      </c>
    </row>
    <row r="9" spans="1:138" ht="15.75" x14ac:dyDescent="0.25">
      <c r="A9" s="77">
        <v>4</v>
      </c>
      <c r="B9" s="81">
        <v>44862</v>
      </c>
      <c r="C9" s="81">
        <v>43629</v>
      </c>
      <c r="D9" s="81">
        <v>48057</v>
      </c>
      <c r="E9" s="81">
        <v>43538</v>
      </c>
      <c r="F9" s="81">
        <v>43185</v>
      </c>
      <c r="G9" s="81">
        <v>39510</v>
      </c>
      <c r="H9" s="81">
        <v>45480</v>
      </c>
      <c r="I9" s="81">
        <v>52612</v>
      </c>
      <c r="J9" s="81">
        <v>52112</v>
      </c>
      <c r="K9" s="81">
        <v>46450</v>
      </c>
      <c r="L9" s="81">
        <v>45424</v>
      </c>
      <c r="M9" s="81">
        <v>40389</v>
      </c>
      <c r="N9" s="81">
        <v>42193</v>
      </c>
      <c r="O9" s="81">
        <v>40460</v>
      </c>
      <c r="P9" s="81">
        <v>39510</v>
      </c>
      <c r="Q9" s="81">
        <v>41859</v>
      </c>
      <c r="R9" s="81">
        <v>44245</v>
      </c>
      <c r="S9" s="81">
        <v>41379</v>
      </c>
      <c r="T9" s="81">
        <v>39513</v>
      </c>
      <c r="U9" s="81">
        <v>40277</v>
      </c>
      <c r="V9" s="81">
        <v>43620</v>
      </c>
      <c r="W9" s="81">
        <v>45009</v>
      </c>
      <c r="X9" s="81">
        <v>40464</v>
      </c>
      <c r="Y9" s="79">
        <v>40306</v>
      </c>
      <c r="Z9" s="81">
        <v>39510</v>
      </c>
      <c r="AA9" s="81">
        <v>40722</v>
      </c>
      <c r="AB9" s="81">
        <v>43188</v>
      </c>
      <c r="AC9" s="81">
        <v>42966</v>
      </c>
      <c r="AD9" s="81">
        <v>46912</v>
      </c>
      <c r="AE9" s="81">
        <v>46273</v>
      </c>
      <c r="AF9" s="81">
        <v>40970</v>
      </c>
      <c r="AG9" s="81">
        <v>43641</v>
      </c>
      <c r="AH9" s="81">
        <v>44044</v>
      </c>
      <c r="AI9" s="81">
        <v>39930</v>
      </c>
      <c r="AJ9" s="81">
        <v>47844</v>
      </c>
      <c r="AK9" s="81">
        <v>41757</v>
      </c>
      <c r="AL9" s="81">
        <v>42081</v>
      </c>
      <c r="AM9" s="81">
        <v>43479</v>
      </c>
      <c r="AN9" s="81">
        <v>42837</v>
      </c>
      <c r="AO9" s="81">
        <v>44832</v>
      </c>
      <c r="AP9" s="81">
        <v>41632</v>
      </c>
      <c r="AQ9" s="81">
        <v>39895</v>
      </c>
      <c r="AR9" s="81">
        <v>43493</v>
      </c>
      <c r="AS9" s="81">
        <v>41502</v>
      </c>
      <c r="AT9" s="81">
        <v>41287</v>
      </c>
      <c r="AU9" s="81">
        <v>39510</v>
      </c>
      <c r="AV9" s="81">
        <v>40270</v>
      </c>
      <c r="AW9" s="81">
        <v>41111</v>
      </c>
      <c r="AX9" s="81">
        <v>40912</v>
      </c>
      <c r="AY9" s="81">
        <v>40001</v>
      </c>
      <c r="AZ9" s="81">
        <v>41273</v>
      </c>
      <c r="BA9" s="81">
        <v>44362</v>
      </c>
      <c r="BB9" s="81">
        <v>40515</v>
      </c>
      <c r="BC9" s="81">
        <v>44417</v>
      </c>
      <c r="BD9" s="81">
        <v>43909</v>
      </c>
      <c r="BE9" s="81">
        <v>39510</v>
      </c>
      <c r="BF9" s="81">
        <v>40644</v>
      </c>
      <c r="BG9" s="81">
        <v>40536</v>
      </c>
      <c r="BH9" s="81">
        <v>39835</v>
      </c>
      <c r="BI9" s="81">
        <v>44187</v>
      </c>
      <c r="BJ9" s="81">
        <v>43605</v>
      </c>
      <c r="BK9" s="81">
        <v>43651</v>
      </c>
      <c r="BL9" s="81">
        <v>42256</v>
      </c>
      <c r="BM9" s="81">
        <v>45029</v>
      </c>
      <c r="BN9" s="81">
        <v>47370</v>
      </c>
      <c r="BO9" s="81">
        <v>42236</v>
      </c>
      <c r="BP9" s="81">
        <v>44299</v>
      </c>
      <c r="BQ9" s="81">
        <v>43198</v>
      </c>
      <c r="BR9" s="81">
        <v>39510</v>
      </c>
      <c r="BS9" s="81">
        <v>40998</v>
      </c>
      <c r="BT9" s="81">
        <v>40324</v>
      </c>
      <c r="BU9" s="81">
        <v>42500</v>
      </c>
      <c r="BV9" s="83">
        <v>39510</v>
      </c>
      <c r="BW9" s="81">
        <v>42421</v>
      </c>
      <c r="BX9" s="81">
        <v>41225</v>
      </c>
      <c r="BY9" s="81">
        <v>40800</v>
      </c>
      <c r="BZ9" s="81">
        <v>43038</v>
      </c>
      <c r="CA9" s="81">
        <v>47435</v>
      </c>
      <c r="CB9" s="81">
        <v>43728</v>
      </c>
      <c r="CC9" s="81">
        <v>47948</v>
      </c>
      <c r="CD9" s="81">
        <v>46601</v>
      </c>
      <c r="CE9" s="81">
        <v>49331</v>
      </c>
      <c r="CF9" s="81">
        <v>46382</v>
      </c>
      <c r="CG9" s="81">
        <v>40361</v>
      </c>
      <c r="CH9" s="81">
        <v>41735</v>
      </c>
      <c r="CI9" s="81">
        <v>42405</v>
      </c>
      <c r="CJ9" s="81">
        <v>41890</v>
      </c>
      <c r="CK9" s="81">
        <v>42115</v>
      </c>
      <c r="CL9" s="81">
        <v>43109</v>
      </c>
      <c r="CM9" s="81">
        <v>44696</v>
      </c>
      <c r="CN9" s="81">
        <v>44840</v>
      </c>
      <c r="CO9" s="81">
        <v>39929</v>
      </c>
      <c r="CP9" s="81">
        <v>45887</v>
      </c>
      <c r="CQ9" s="81">
        <v>44978</v>
      </c>
      <c r="CR9" s="81">
        <v>41505</v>
      </c>
      <c r="CS9" s="81">
        <v>41329</v>
      </c>
      <c r="CT9" s="81">
        <v>43250</v>
      </c>
      <c r="CU9" s="81">
        <v>43035</v>
      </c>
      <c r="CV9" s="81">
        <v>40180</v>
      </c>
      <c r="CW9" s="81">
        <v>39559</v>
      </c>
      <c r="CX9" s="81">
        <v>39512</v>
      </c>
      <c r="CY9" s="81">
        <v>46268</v>
      </c>
      <c r="CZ9" s="81">
        <v>44826</v>
      </c>
      <c r="DA9" s="81">
        <v>41965</v>
      </c>
      <c r="DB9" s="81">
        <v>43740</v>
      </c>
      <c r="DC9" s="81">
        <v>46397</v>
      </c>
      <c r="DD9" s="81">
        <v>42756</v>
      </c>
      <c r="DE9" s="81">
        <v>45626</v>
      </c>
      <c r="DF9" s="81">
        <v>49683</v>
      </c>
      <c r="DG9" s="81">
        <v>39854</v>
      </c>
      <c r="DH9" s="81">
        <v>39510</v>
      </c>
      <c r="DI9" s="81">
        <v>42623</v>
      </c>
      <c r="DJ9" s="81">
        <v>45950</v>
      </c>
      <c r="DK9" s="81">
        <v>54548</v>
      </c>
      <c r="DL9" s="81">
        <v>54876</v>
      </c>
      <c r="DM9" s="81">
        <v>40682</v>
      </c>
      <c r="DN9" s="81">
        <v>43871</v>
      </c>
      <c r="DO9" s="81">
        <v>43410</v>
      </c>
      <c r="DP9" s="81">
        <v>48535</v>
      </c>
      <c r="DQ9" s="81">
        <v>51874</v>
      </c>
      <c r="DR9" s="81">
        <v>44615</v>
      </c>
      <c r="DS9" s="81">
        <v>48115</v>
      </c>
      <c r="DT9" s="81">
        <v>39510</v>
      </c>
      <c r="DU9" s="81">
        <v>43054</v>
      </c>
      <c r="DV9" s="81">
        <v>41222</v>
      </c>
      <c r="DW9" s="81">
        <v>40752</v>
      </c>
      <c r="DX9" s="81">
        <v>42100</v>
      </c>
      <c r="DY9" s="81">
        <v>44201</v>
      </c>
      <c r="DZ9" s="81">
        <v>49514</v>
      </c>
      <c r="EA9" s="81">
        <v>39610</v>
      </c>
      <c r="EB9" s="81">
        <v>42692</v>
      </c>
      <c r="EC9" s="81">
        <v>43010</v>
      </c>
      <c r="ED9" s="81">
        <v>43417</v>
      </c>
      <c r="EE9" s="81">
        <v>48634</v>
      </c>
      <c r="EF9" s="81">
        <v>45018</v>
      </c>
      <c r="EG9" s="81">
        <v>44972</v>
      </c>
    </row>
    <row r="10" spans="1:138" ht="15.75" x14ac:dyDescent="0.25">
      <c r="A10" s="77">
        <v>5</v>
      </c>
      <c r="B10" s="81">
        <v>45374</v>
      </c>
      <c r="C10" s="81">
        <v>44315</v>
      </c>
      <c r="D10" s="81">
        <v>49878</v>
      </c>
      <c r="E10" s="81">
        <v>44376</v>
      </c>
      <c r="F10" s="81">
        <v>43618</v>
      </c>
      <c r="G10" s="81">
        <v>40340</v>
      </c>
      <c r="H10" s="81">
        <v>46155</v>
      </c>
      <c r="I10" s="81">
        <v>53686</v>
      </c>
      <c r="J10" s="81">
        <v>53197</v>
      </c>
      <c r="K10" s="81">
        <v>47140</v>
      </c>
      <c r="L10" s="81">
        <v>46110</v>
      </c>
      <c r="M10" s="81">
        <v>41227</v>
      </c>
      <c r="N10" s="81">
        <v>43098</v>
      </c>
      <c r="O10" s="81">
        <v>40820</v>
      </c>
      <c r="P10" s="81">
        <v>40340</v>
      </c>
      <c r="Q10" s="81">
        <v>42367</v>
      </c>
      <c r="R10" s="81">
        <v>44745</v>
      </c>
      <c r="S10" s="81">
        <v>41878</v>
      </c>
      <c r="T10" s="81">
        <v>40339</v>
      </c>
      <c r="U10" s="81">
        <v>40732</v>
      </c>
      <c r="V10" s="81">
        <v>44617</v>
      </c>
      <c r="W10" s="81">
        <v>45681</v>
      </c>
      <c r="X10" s="81">
        <v>41291</v>
      </c>
      <c r="Y10" s="79">
        <v>40797</v>
      </c>
      <c r="Z10" s="81">
        <v>40340</v>
      </c>
      <c r="AA10" s="81">
        <v>41564</v>
      </c>
      <c r="AB10" s="81">
        <v>43717</v>
      </c>
      <c r="AC10" s="81">
        <v>43580</v>
      </c>
      <c r="AD10" s="81">
        <v>47735</v>
      </c>
      <c r="AE10" s="81">
        <v>46958</v>
      </c>
      <c r="AF10" s="81">
        <v>41705</v>
      </c>
      <c r="AG10" s="81">
        <v>44460</v>
      </c>
      <c r="AH10" s="81">
        <v>44473</v>
      </c>
      <c r="AI10" s="81">
        <v>40768</v>
      </c>
      <c r="AJ10" s="81">
        <v>49172</v>
      </c>
      <c r="AK10" s="81">
        <v>42589</v>
      </c>
      <c r="AL10" s="81">
        <v>42569</v>
      </c>
      <c r="AM10" s="81">
        <v>44267</v>
      </c>
      <c r="AN10" s="81">
        <v>43589</v>
      </c>
      <c r="AO10" s="81">
        <v>45930</v>
      </c>
      <c r="AP10" s="81">
        <v>42075</v>
      </c>
      <c r="AQ10" s="81">
        <v>40376</v>
      </c>
      <c r="AR10" s="81">
        <v>44042</v>
      </c>
      <c r="AS10" s="81">
        <v>42369</v>
      </c>
      <c r="AT10" s="81">
        <v>42149</v>
      </c>
      <c r="AU10" s="81">
        <v>40340</v>
      </c>
      <c r="AV10" s="81">
        <v>41115</v>
      </c>
      <c r="AW10" s="81">
        <v>41970</v>
      </c>
      <c r="AX10" s="81">
        <v>41742</v>
      </c>
      <c r="AY10" s="81">
        <v>40838</v>
      </c>
      <c r="AZ10" s="81">
        <v>42135</v>
      </c>
      <c r="BA10" s="81">
        <v>45081</v>
      </c>
      <c r="BB10" s="81">
        <v>41345</v>
      </c>
      <c r="BC10" s="81">
        <v>45128</v>
      </c>
      <c r="BD10" s="81">
        <v>44899</v>
      </c>
      <c r="BE10" s="81">
        <v>40340</v>
      </c>
      <c r="BF10" s="81">
        <v>41808</v>
      </c>
      <c r="BG10" s="81">
        <v>41273</v>
      </c>
      <c r="BH10" s="81">
        <v>40992</v>
      </c>
      <c r="BI10" s="81">
        <v>44725</v>
      </c>
      <c r="BJ10" s="81">
        <v>44385</v>
      </c>
      <c r="BK10" s="81">
        <v>44286</v>
      </c>
      <c r="BL10" s="81">
        <v>43086</v>
      </c>
      <c r="BM10" s="81">
        <v>45673</v>
      </c>
      <c r="BN10" s="81">
        <v>48010</v>
      </c>
      <c r="BO10" s="81">
        <v>42661</v>
      </c>
      <c r="BP10" s="81">
        <v>44846</v>
      </c>
      <c r="BQ10" s="81">
        <v>43785</v>
      </c>
      <c r="BR10" s="81">
        <v>40340</v>
      </c>
      <c r="BS10" s="81">
        <v>41859</v>
      </c>
      <c r="BT10" s="81">
        <v>40716</v>
      </c>
      <c r="BU10" s="81">
        <v>43180</v>
      </c>
      <c r="BV10" s="83">
        <v>40340</v>
      </c>
      <c r="BW10" s="81">
        <v>43309</v>
      </c>
      <c r="BX10" s="81">
        <v>42076</v>
      </c>
      <c r="BY10" s="81">
        <v>41265</v>
      </c>
      <c r="BZ10" s="81">
        <v>43677</v>
      </c>
      <c r="CA10" s="81">
        <v>47995</v>
      </c>
      <c r="CB10" s="81">
        <v>44311</v>
      </c>
      <c r="CC10" s="81">
        <v>48363</v>
      </c>
      <c r="CD10" s="81">
        <v>47085</v>
      </c>
      <c r="CE10" s="81">
        <v>50195</v>
      </c>
      <c r="CF10" s="81">
        <v>46870</v>
      </c>
      <c r="CG10" s="81">
        <v>41085</v>
      </c>
      <c r="CH10" s="81">
        <v>42278</v>
      </c>
      <c r="CI10" s="81">
        <v>43343</v>
      </c>
      <c r="CJ10" s="81">
        <v>42770</v>
      </c>
      <c r="CK10" s="81">
        <v>42775</v>
      </c>
      <c r="CL10" s="81">
        <v>43696</v>
      </c>
      <c r="CM10" s="81">
        <v>45555</v>
      </c>
      <c r="CN10" s="81">
        <v>45350</v>
      </c>
      <c r="CO10" s="81">
        <v>41788</v>
      </c>
      <c r="CP10" s="81">
        <v>46857</v>
      </c>
      <c r="CQ10" s="81">
        <v>45878</v>
      </c>
      <c r="CR10" s="81">
        <v>42243</v>
      </c>
      <c r="CS10" s="81">
        <v>41814</v>
      </c>
      <c r="CT10" s="81">
        <v>44130</v>
      </c>
      <c r="CU10" s="81">
        <v>43810</v>
      </c>
      <c r="CV10" s="81">
        <v>40658</v>
      </c>
      <c r="CW10" s="81">
        <v>40439</v>
      </c>
      <c r="CX10" s="81">
        <v>40340</v>
      </c>
      <c r="CY10" s="81">
        <v>46824</v>
      </c>
      <c r="CZ10" s="81">
        <v>45474</v>
      </c>
      <c r="DA10" s="81">
        <v>42394</v>
      </c>
      <c r="DB10" s="81">
        <v>44205</v>
      </c>
      <c r="DC10" s="81">
        <v>47298</v>
      </c>
      <c r="DD10" s="81">
        <v>43116</v>
      </c>
      <c r="DE10" s="81">
        <v>47119</v>
      </c>
      <c r="DF10" s="81">
        <v>50912</v>
      </c>
      <c r="DG10" s="81">
        <v>40851</v>
      </c>
      <c r="DH10" s="81">
        <v>40340</v>
      </c>
      <c r="DI10" s="81">
        <v>43179</v>
      </c>
      <c r="DJ10" s="81">
        <v>46510</v>
      </c>
      <c r="DK10" s="81">
        <v>55507</v>
      </c>
      <c r="DL10" s="81">
        <v>55843</v>
      </c>
      <c r="DM10" s="81">
        <v>41538</v>
      </c>
      <c r="DN10" s="81">
        <v>44237</v>
      </c>
      <c r="DO10" s="81">
        <v>43938</v>
      </c>
      <c r="DP10" s="81">
        <v>49181</v>
      </c>
      <c r="DQ10" s="81">
        <v>53114</v>
      </c>
      <c r="DR10" s="81">
        <v>45410</v>
      </c>
      <c r="DS10" s="81">
        <v>48810</v>
      </c>
      <c r="DT10" s="81">
        <v>40340</v>
      </c>
      <c r="DU10" s="81">
        <v>43475</v>
      </c>
      <c r="DV10" s="81">
        <v>41889</v>
      </c>
      <c r="DW10" s="81">
        <v>41159</v>
      </c>
      <c r="DX10" s="81">
        <v>42936</v>
      </c>
      <c r="DY10" s="81">
        <v>44837</v>
      </c>
      <c r="DZ10" s="81">
        <v>50603</v>
      </c>
      <c r="EA10" s="81">
        <v>40440</v>
      </c>
      <c r="EB10" s="81">
        <v>42039</v>
      </c>
      <c r="EC10" s="81">
        <v>43840</v>
      </c>
      <c r="ED10" s="81">
        <v>44155</v>
      </c>
      <c r="EE10" s="81">
        <v>49591</v>
      </c>
      <c r="EF10" s="81">
        <v>45848</v>
      </c>
      <c r="EG10" s="81">
        <v>46296</v>
      </c>
    </row>
    <row r="11" spans="1:138" ht="15.75" x14ac:dyDescent="0.25">
      <c r="A11" s="77">
        <v>6</v>
      </c>
      <c r="B11" s="81">
        <v>45945</v>
      </c>
      <c r="C11" s="81">
        <v>45026</v>
      </c>
      <c r="D11" s="81">
        <v>51698</v>
      </c>
      <c r="E11" s="81">
        <v>45488</v>
      </c>
      <c r="F11" s="81">
        <v>44134</v>
      </c>
      <c r="G11" s="81">
        <v>41440</v>
      </c>
      <c r="H11" s="81">
        <v>47150</v>
      </c>
      <c r="I11" s="81">
        <v>54758</v>
      </c>
      <c r="J11" s="81">
        <v>54283</v>
      </c>
      <c r="K11" s="81">
        <v>47865</v>
      </c>
      <c r="L11" s="81">
        <v>46880</v>
      </c>
      <c r="M11" s="81">
        <v>42338</v>
      </c>
      <c r="N11" s="81">
        <v>43868</v>
      </c>
      <c r="O11" s="81">
        <v>41605</v>
      </c>
      <c r="P11" s="81">
        <v>41440</v>
      </c>
      <c r="Q11" s="81">
        <v>43464</v>
      </c>
      <c r="R11" s="81">
        <v>45310</v>
      </c>
      <c r="S11" s="81">
        <v>42998</v>
      </c>
      <c r="T11" s="81">
        <v>41443</v>
      </c>
      <c r="U11" s="81">
        <v>41845</v>
      </c>
      <c r="V11" s="81">
        <v>45649</v>
      </c>
      <c r="W11" s="81">
        <v>46353</v>
      </c>
      <c r="X11" s="81">
        <v>42390</v>
      </c>
      <c r="Y11" s="79">
        <v>41440</v>
      </c>
      <c r="Z11" s="81">
        <v>41440</v>
      </c>
      <c r="AA11" s="81">
        <v>42688</v>
      </c>
      <c r="AB11" s="81">
        <v>44705</v>
      </c>
      <c r="AC11" s="81">
        <v>44344</v>
      </c>
      <c r="AD11" s="81">
        <v>48608</v>
      </c>
      <c r="AE11" s="81">
        <v>47644</v>
      </c>
      <c r="AF11" s="81">
        <v>42445</v>
      </c>
      <c r="AG11" s="81">
        <v>45499</v>
      </c>
      <c r="AH11" s="81">
        <v>45568</v>
      </c>
      <c r="AI11" s="81">
        <v>41879</v>
      </c>
      <c r="AJ11" s="81">
        <v>50557</v>
      </c>
      <c r="AK11" s="81">
        <v>43697</v>
      </c>
      <c r="AL11" s="81">
        <v>43696</v>
      </c>
      <c r="AM11" s="81">
        <v>45115</v>
      </c>
      <c r="AN11" s="81">
        <v>44376</v>
      </c>
      <c r="AO11" s="81">
        <v>47048</v>
      </c>
      <c r="AP11" s="81">
        <v>42593</v>
      </c>
      <c r="AQ11" s="81">
        <v>41440</v>
      </c>
      <c r="AR11" s="81">
        <v>44671</v>
      </c>
      <c r="AS11" s="81">
        <v>43526</v>
      </c>
      <c r="AT11" s="81">
        <v>43295</v>
      </c>
      <c r="AU11" s="81">
        <v>41440</v>
      </c>
      <c r="AV11" s="81">
        <v>42235</v>
      </c>
      <c r="AW11" s="81">
        <v>43120</v>
      </c>
      <c r="AX11" s="81">
        <v>42842</v>
      </c>
      <c r="AY11" s="81">
        <v>41949</v>
      </c>
      <c r="AZ11" s="81">
        <v>43282</v>
      </c>
      <c r="BA11" s="81">
        <v>45879</v>
      </c>
      <c r="BB11" s="81">
        <v>42440</v>
      </c>
      <c r="BC11" s="81">
        <v>45895</v>
      </c>
      <c r="BD11" s="81">
        <v>45889</v>
      </c>
      <c r="BE11" s="81">
        <v>41440</v>
      </c>
      <c r="BF11" s="81">
        <v>42559</v>
      </c>
      <c r="BG11" s="81">
        <v>42397</v>
      </c>
      <c r="BH11" s="81">
        <v>41765</v>
      </c>
      <c r="BI11" s="81">
        <v>45394</v>
      </c>
      <c r="BJ11" s="81">
        <v>44910</v>
      </c>
      <c r="BK11" s="81">
        <v>44991</v>
      </c>
      <c r="BL11" s="81">
        <v>43549</v>
      </c>
      <c r="BM11" s="81">
        <v>46347</v>
      </c>
      <c r="BN11" s="81">
        <v>48715</v>
      </c>
      <c r="BO11" s="81">
        <v>43162</v>
      </c>
      <c r="BP11" s="81">
        <v>45481</v>
      </c>
      <c r="BQ11" s="81">
        <v>44408</v>
      </c>
      <c r="BR11" s="81">
        <v>41440</v>
      </c>
      <c r="BS11" s="81">
        <v>43001</v>
      </c>
      <c r="BT11" s="81">
        <v>41606</v>
      </c>
      <c r="BU11" s="81">
        <v>43945</v>
      </c>
      <c r="BV11" s="83">
        <v>41440</v>
      </c>
      <c r="BW11" s="81">
        <v>44058</v>
      </c>
      <c r="BX11" s="81">
        <v>43203</v>
      </c>
      <c r="BY11" s="81">
        <v>41810</v>
      </c>
      <c r="BZ11" s="81">
        <v>44863</v>
      </c>
      <c r="CA11" s="81">
        <v>48640</v>
      </c>
      <c r="CB11" s="81">
        <v>44894</v>
      </c>
      <c r="CC11" s="81">
        <v>48860</v>
      </c>
      <c r="CD11" s="81">
        <v>47895</v>
      </c>
      <c r="CE11" s="81">
        <v>51128</v>
      </c>
      <c r="CF11" s="81">
        <v>47650</v>
      </c>
      <c r="CG11" s="81">
        <v>42205</v>
      </c>
      <c r="CH11" s="81">
        <v>42902</v>
      </c>
      <c r="CI11" s="81">
        <v>44653</v>
      </c>
      <c r="CJ11" s="81">
        <v>43930</v>
      </c>
      <c r="CK11" s="81">
        <v>43500</v>
      </c>
      <c r="CL11" s="81">
        <v>44517</v>
      </c>
      <c r="CM11" s="81">
        <v>46481</v>
      </c>
      <c r="CN11" s="81">
        <v>45965</v>
      </c>
      <c r="CO11" s="81">
        <v>42207</v>
      </c>
      <c r="CP11" s="81">
        <v>47727</v>
      </c>
      <c r="CQ11" s="81">
        <v>46796</v>
      </c>
      <c r="CR11" s="81">
        <v>43253</v>
      </c>
      <c r="CS11" s="81">
        <v>42379</v>
      </c>
      <c r="CT11" s="81">
        <v>45290</v>
      </c>
      <c r="CU11" s="81">
        <v>44670</v>
      </c>
      <c r="CV11" s="81">
        <v>41440</v>
      </c>
      <c r="CW11" s="81">
        <v>41541</v>
      </c>
      <c r="CX11" s="81">
        <v>41442</v>
      </c>
      <c r="CY11" s="81">
        <v>47467</v>
      </c>
      <c r="CZ11" s="81">
        <v>46231</v>
      </c>
      <c r="DA11" s="81">
        <v>42930</v>
      </c>
      <c r="DB11" s="81">
        <v>44730</v>
      </c>
      <c r="DC11" s="81">
        <v>48470</v>
      </c>
      <c r="DD11" s="81">
        <v>43488</v>
      </c>
      <c r="DE11" s="81">
        <v>48604</v>
      </c>
      <c r="DF11" s="81">
        <v>52059</v>
      </c>
      <c r="DG11" s="81">
        <v>41440</v>
      </c>
      <c r="DH11" s="81">
        <v>41440</v>
      </c>
      <c r="DI11" s="81">
        <v>43829</v>
      </c>
      <c r="DJ11" s="81">
        <v>47110</v>
      </c>
      <c r="DK11" s="81">
        <v>56924</v>
      </c>
      <c r="DL11" s="81">
        <v>57267</v>
      </c>
      <c r="DM11" s="81">
        <v>42213</v>
      </c>
      <c r="DN11" s="81">
        <v>44607</v>
      </c>
      <c r="DO11" s="81">
        <v>44472</v>
      </c>
      <c r="DP11" s="81">
        <v>49872</v>
      </c>
      <c r="DQ11" s="81">
        <v>54222</v>
      </c>
      <c r="DR11" s="81">
        <v>46280</v>
      </c>
      <c r="DS11" s="81">
        <v>49590</v>
      </c>
      <c r="DT11" s="81">
        <v>41440</v>
      </c>
      <c r="DU11" s="81">
        <v>43974</v>
      </c>
      <c r="DV11" s="81">
        <v>42633</v>
      </c>
      <c r="DW11" s="81">
        <v>41649</v>
      </c>
      <c r="DX11" s="81">
        <v>44042</v>
      </c>
      <c r="DY11" s="81">
        <v>45536</v>
      </c>
      <c r="DZ11" s="81">
        <v>51715</v>
      </c>
      <c r="EA11" s="81">
        <v>41540</v>
      </c>
      <c r="EB11" s="81">
        <v>43451</v>
      </c>
      <c r="EC11" s="81">
        <v>44940</v>
      </c>
      <c r="ED11" s="81">
        <v>44810</v>
      </c>
      <c r="EE11" s="81">
        <v>50574</v>
      </c>
      <c r="EF11" s="81">
        <v>46684</v>
      </c>
      <c r="EG11" s="81">
        <v>47011</v>
      </c>
    </row>
    <row r="12" spans="1:138" ht="15.75" x14ac:dyDescent="0.25">
      <c r="A12" s="77">
        <v>7</v>
      </c>
      <c r="B12" s="81">
        <v>46514</v>
      </c>
      <c r="C12" s="81">
        <v>45431</v>
      </c>
      <c r="D12" s="81">
        <v>53518</v>
      </c>
      <c r="E12" s="81">
        <v>46395</v>
      </c>
      <c r="F12" s="81">
        <v>45135</v>
      </c>
      <c r="G12" s="81">
        <v>42330</v>
      </c>
      <c r="H12" s="81">
        <v>47825</v>
      </c>
      <c r="I12" s="81">
        <v>55834</v>
      </c>
      <c r="J12" s="81">
        <v>55369</v>
      </c>
      <c r="K12" s="81">
        <v>48565</v>
      </c>
      <c r="L12" s="81">
        <v>47836</v>
      </c>
      <c r="M12" s="81">
        <v>43237</v>
      </c>
      <c r="N12" s="81">
        <v>44978</v>
      </c>
      <c r="O12" s="81">
        <v>42500</v>
      </c>
      <c r="P12" s="81">
        <v>42330</v>
      </c>
      <c r="Q12" s="81">
        <v>44396</v>
      </c>
      <c r="R12" s="81">
        <v>45875</v>
      </c>
      <c r="S12" s="81">
        <v>43903</v>
      </c>
      <c r="T12" s="81">
        <v>42333</v>
      </c>
      <c r="U12" s="81">
        <v>42746</v>
      </c>
      <c r="V12" s="81">
        <v>46683</v>
      </c>
      <c r="W12" s="81">
        <v>47025</v>
      </c>
      <c r="X12" s="81">
        <v>43282</v>
      </c>
      <c r="Y12" s="79">
        <v>42330</v>
      </c>
      <c r="Z12" s="81">
        <v>42330</v>
      </c>
      <c r="AA12" s="81">
        <v>43591</v>
      </c>
      <c r="AB12" s="81">
        <v>45595</v>
      </c>
      <c r="AC12" s="81">
        <v>45010</v>
      </c>
      <c r="AD12" s="81">
        <v>49459</v>
      </c>
      <c r="AE12" s="81">
        <v>48329</v>
      </c>
      <c r="AF12" s="81">
        <v>43180</v>
      </c>
      <c r="AG12" s="81">
        <v>46339</v>
      </c>
      <c r="AH12" s="81">
        <v>46642</v>
      </c>
      <c r="AI12" s="81">
        <v>42778</v>
      </c>
      <c r="AJ12" s="81">
        <v>51931</v>
      </c>
      <c r="AK12" s="81">
        <v>44591</v>
      </c>
      <c r="AL12" s="81">
        <v>44414</v>
      </c>
      <c r="AM12" s="81">
        <v>45952</v>
      </c>
      <c r="AN12" s="81">
        <v>45177</v>
      </c>
      <c r="AO12" s="81">
        <v>48189</v>
      </c>
      <c r="AP12" s="81">
        <v>43096</v>
      </c>
      <c r="AQ12" s="81">
        <v>42330</v>
      </c>
      <c r="AR12" s="81">
        <v>45299</v>
      </c>
      <c r="AS12" s="81">
        <v>44462</v>
      </c>
      <c r="AT12" s="81">
        <v>44231</v>
      </c>
      <c r="AU12" s="81">
        <v>42330</v>
      </c>
      <c r="AV12" s="81">
        <v>43430</v>
      </c>
      <c r="AW12" s="81">
        <v>44046</v>
      </c>
      <c r="AX12" s="81">
        <v>43732</v>
      </c>
      <c r="AY12" s="81">
        <v>42848</v>
      </c>
      <c r="AZ12" s="81">
        <v>44217</v>
      </c>
      <c r="BA12" s="81">
        <v>46676</v>
      </c>
      <c r="BB12" s="81">
        <v>43330</v>
      </c>
      <c r="BC12" s="81">
        <v>46649</v>
      </c>
      <c r="BD12" s="81">
        <v>46880</v>
      </c>
      <c r="BE12" s="81">
        <v>42330</v>
      </c>
      <c r="BF12" s="81">
        <v>43449</v>
      </c>
      <c r="BG12" s="81">
        <v>43309</v>
      </c>
      <c r="BH12" s="81">
        <v>42660</v>
      </c>
      <c r="BI12" s="81">
        <v>46320</v>
      </c>
      <c r="BJ12" s="81">
        <v>45405</v>
      </c>
      <c r="BK12" s="81">
        <v>45678</v>
      </c>
      <c r="BL12" s="81">
        <v>44007</v>
      </c>
      <c r="BM12" s="81">
        <v>47037</v>
      </c>
      <c r="BN12" s="81">
        <v>49420</v>
      </c>
      <c r="BO12" s="81">
        <v>43634</v>
      </c>
      <c r="BP12" s="81">
        <v>46077</v>
      </c>
      <c r="BQ12" s="81">
        <v>45041</v>
      </c>
      <c r="BR12" s="81">
        <v>42330</v>
      </c>
      <c r="BS12" s="81">
        <v>43924</v>
      </c>
      <c r="BT12" s="81">
        <v>42499</v>
      </c>
      <c r="BU12" s="81">
        <v>44835</v>
      </c>
      <c r="BV12" s="83">
        <v>42330</v>
      </c>
      <c r="BW12" s="81">
        <v>44763</v>
      </c>
      <c r="BX12" s="81">
        <v>44115</v>
      </c>
      <c r="BY12" s="81">
        <v>42330</v>
      </c>
      <c r="BZ12" s="81">
        <v>45823</v>
      </c>
      <c r="CA12" s="81">
        <v>49255</v>
      </c>
      <c r="CB12" s="81">
        <v>45476</v>
      </c>
      <c r="CC12" s="81">
        <v>49952</v>
      </c>
      <c r="CD12" s="81">
        <v>48443</v>
      </c>
      <c r="CE12" s="81">
        <v>52080</v>
      </c>
      <c r="CF12" s="81">
        <v>48215</v>
      </c>
      <c r="CG12" s="81">
        <v>43112</v>
      </c>
      <c r="CH12" s="81">
        <v>43488</v>
      </c>
      <c r="CI12" s="81">
        <v>46252</v>
      </c>
      <c r="CJ12" s="81">
        <v>44885</v>
      </c>
      <c r="CK12" s="81">
        <v>44215</v>
      </c>
      <c r="CL12" s="81">
        <v>45307</v>
      </c>
      <c r="CM12" s="81">
        <v>47396</v>
      </c>
      <c r="CN12" s="81">
        <v>46555</v>
      </c>
      <c r="CO12" s="81">
        <v>42749</v>
      </c>
      <c r="CP12" s="81">
        <v>48648</v>
      </c>
      <c r="CQ12" s="81">
        <v>47732</v>
      </c>
      <c r="CR12" s="81">
        <v>44253</v>
      </c>
      <c r="CS12" s="81">
        <v>42909</v>
      </c>
      <c r="CT12" s="81">
        <v>46230</v>
      </c>
      <c r="CU12" s="81">
        <v>45530</v>
      </c>
      <c r="CV12" s="81">
        <v>42330</v>
      </c>
      <c r="CW12" s="81">
        <v>42433</v>
      </c>
      <c r="CX12" s="81">
        <v>42335</v>
      </c>
      <c r="CY12" s="81">
        <v>48080</v>
      </c>
      <c r="CZ12" s="81">
        <v>46952</v>
      </c>
      <c r="DA12" s="81">
        <v>43408</v>
      </c>
      <c r="DB12" s="81">
        <v>45265</v>
      </c>
      <c r="DC12" s="81">
        <v>49432</v>
      </c>
      <c r="DD12" s="81">
        <v>45540</v>
      </c>
      <c r="DE12" s="81">
        <v>50143</v>
      </c>
      <c r="DF12" s="81">
        <v>53383</v>
      </c>
      <c r="DG12" s="81">
        <v>42335</v>
      </c>
      <c r="DH12" s="81">
        <v>42335</v>
      </c>
      <c r="DI12" s="81">
        <v>44426</v>
      </c>
      <c r="DJ12" s="81">
        <v>47755</v>
      </c>
      <c r="DK12" s="81">
        <v>57897</v>
      </c>
      <c r="DL12" s="81">
        <v>58247</v>
      </c>
      <c r="DM12" s="81">
        <v>43119</v>
      </c>
      <c r="DN12" s="81">
        <v>45634</v>
      </c>
      <c r="DO12" s="81">
        <v>45011</v>
      </c>
      <c r="DP12" s="81">
        <v>50555</v>
      </c>
      <c r="DQ12" s="81">
        <v>55364</v>
      </c>
      <c r="DR12" s="81">
        <v>47110</v>
      </c>
      <c r="DS12" s="81">
        <v>50350</v>
      </c>
      <c r="DT12" s="81">
        <v>42335</v>
      </c>
      <c r="DU12" s="81">
        <v>44443</v>
      </c>
      <c r="DV12" s="81">
        <v>43349</v>
      </c>
      <c r="DW12" s="81">
        <v>42335</v>
      </c>
      <c r="DX12" s="81">
        <v>44937</v>
      </c>
      <c r="DY12" s="81">
        <v>46222</v>
      </c>
      <c r="DZ12" s="81">
        <v>52856</v>
      </c>
      <c r="EA12" s="81">
        <v>42430</v>
      </c>
      <c r="EB12" s="81">
        <v>44378</v>
      </c>
      <c r="EC12" s="81">
        <v>45830</v>
      </c>
      <c r="ED12" s="81">
        <v>45805</v>
      </c>
      <c r="EE12" s="81">
        <v>51574</v>
      </c>
      <c r="EF12" s="81">
        <v>47519</v>
      </c>
      <c r="EG12" s="81">
        <v>47515</v>
      </c>
    </row>
    <row r="13" spans="1:138" ht="15.75" x14ac:dyDescent="0.25">
      <c r="A13" s="77">
        <v>8</v>
      </c>
      <c r="B13" s="81">
        <v>47080</v>
      </c>
      <c r="C13" s="81">
        <v>45818</v>
      </c>
      <c r="D13" s="81">
        <v>55339</v>
      </c>
      <c r="E13" s="81">
        <v>47680</v>
      </c>
      <c r="F13" s="81">
        <v>46435</v>
      </c>
      <c r="G13" s="81">
        <v>43595</v>
      </c>
      <c r="H13" s="81">
        <v>48835</v>
      </c>
      <c r="I13" s="81">
        <v>56908</v>
      </c>
      <c r="J13" s="81">
        <v>56454</v>
      </c>
      <c r="K13" s="81">
        <v>49235</v>
      </c>
      <c r="L13" s="81">
        <v>48738</v>
      </c>
      <c r="M13" s="81">
        <v>44514</v>
      </c>
      <c r="N13" s="81">
        <v>45988</v>
      </c>
      <c r="O13" s="81">
        <v>43765</v>
      </c>
      <c r="P13" s="81">
        <v>43595</v>
      </c>
      <c r="Q13" s="81">
        <v>45722</v>
      </c>
      <c r="R13" s="81">
        <v>46410</v>
      </c>
      <c r="S13" s="81">
        <v>45183</v>
      </c>
      <c r="T13" s="81">
        <v>43594</v>
      </c>
      <c r="U13" s="81">
        <v>44019</v>
      </c>
      <c r="V13" s="81">
        <v>47702</v>
      </c>
      <c r="W13" s="81">
        <v>47696</v>
      </c>
      <c r="X13" s="81">
        <v>44546</v>
      </c>
      <c r="Y13" s="79">
        <v>43595</v>
      </c>
      <c r="Z13" s="81">
        <v>43595</v>
      </c>
      <c r="AA13" s="81">
        <v>44871</v>
      </c>
      <c r="AB13" s="81">
        <v>46860</v>
      </c>
      <c r="AC13" s="81">
        <v>45665</v>
      </c>
      <c r="AD13" s="81">
        <v>50326</v>
      </c>
      <c r="AE13" s="81">
        <v>49015</v>
      </c>
      <c r="AF13" s="81">
        <v>43935</v>
      </c>
      <c r="AG13" s="81">
        <v>47532</v>
      </c>
      <c r="AH13" s="81">
        <v>47693</v>
      </c>
      <c r="AI13" s="81">
        <v>44077</v>
      </c>
      <c r="AJ13" s="81">
        <v>53321</v>
      </c>
      <c r="AK13" s="81">
        <v>45855</v>
      </c>
      <c r="AL13" s="81">
        <v>45152</v>
      </c>
      <c r="AM13" s="81">
        <v>46782</v>
      </c>
      <c r="AN13" s="81">
        <v>45902</v>
      </c>
      <c r="AO13" s="81">
        <v>49278</v>
      </c>
      <c r="AP13" s="81">
        <v>43788</v>
      </c>
      <c r="AQ13" s="81">
        <v>43595</v>
      </c>
      <c r="AR13" s="81">
        <v>46654</v>
      </c>
      <c r="AS13" s="81">
        <v>45793</v>
      </c>
      <c r="AT13" s="81">
        <v>45547</v>
      </c>
      <c r="AU13" s="81">
        <v>43595</v>
      </c>
      <c r="AV13" s="81">
        <v>44430</v>
      </c>
      <c r="AW13" s="81">
        <v>45348</v>
      </c>
      <c r="AX13" s="81">
        <v>44997</v>
      </c>
      <c r="AY13" s="81">
        <v>44125</v>
      </c>
      <c r="AZ13" s="81">
        <v>45539</v>
      </c>
      <c r="BA13" s="81">
        <v>47458</v>
      </c>
      <c r="BB13" s="81">
        <v>44595</v>
      </c>
      <c r="BC13" s="81">
        <v>47394</v>
      </c>
      <c r="BD13" s="81">
        <v>47870</v>
      </c>
      <c r="BE13" s="81">
        <v>43595</v>
      </c>
      <c r="BF13" s="81">
        <v>44714</v>
      </c>
      <c r="BG13" s="81">
        <v>44603</v>
      </c>
      <c r="BH13" s="81">
        <v>43920</v>
      </c>
      <c r="BI13" s="81">
        <v>47639</v>
      </c>
      <c r="BJ13" s="81">
        <v>46355</v>
      </c>
      <c r="BK13" s="81">
        <v>46372</v>
      </c>
      <c r="BL13" s="81">
        <v>44253</v>
      </c>
      <c r="BM13" s="81">
        <v>47769</v>
      </c>
      <c r="BN13" s="81">
        <v>50400</v>
      </c>
      <c r="BO13" s="81">
        <v>44100</v>
      </c>
      <c r="BP13" s="81">
        <v>46701</v>
      </c>
      <c r="BQ13" s="81">
        <v>45645</v>
      </c>
      <c r="BR13" s="81">
        <v>43595</v>
      </c>
      <c r="BS13" s="81">
        <v>45237</v>
      </c>
      <c r="BT13" s="81">
        <v>43769</v>
      </c>
      <c r="BU13" s="81">
        <v>45900</v>
      </c>
      <c r="BV13" s="83">
        <v>43595</v>
      </c>
      <c r="BW13" s="81">
        <v>46043</v>
      </c>
      <c r="BX13" s="81">
        <v>45411</v>
      </c>
      <c r="BY13" s="81">
        <v>43595</v>
      </c>
      <c r="BZ13" s="81">
        <v>47187</v>
      </c>
      <c r="CA13" s="81">
        <v>49880</v>
      </c>
      <c r="CB13" s="81">
        <v>46059</v>
      </c>
      <c r="CC13" s="81">
        <v>50477</v>
      </c>
      <c r="CD13" s="81">
        <v>48971</v>
      </c>
      <c r="CE13" s="81">
        <v>52940</v>
      </c>
      <c r="CF13" s="81">
        <v>48880</v>
      </c>
      <c r="CG13" s="81">
        <v>44399</v>
      </c>
      <c r="CH13" s="81">
        <v>44193</v>
      </c>
      <c r="CI13" s="81">
        <v>48506</v>
      </c>
      <c r="CJ13" s="81">
        <v>46220</v>
      </c>
      <c r="CK13" s="81">
        <v>44985</v>
      </c>
      <c r="CL13" s="81">
        <v>46123</v>
      </c>
      <c r="CM13" s="81">
        <v>48294</v>
      </c>
      <c r="CN13" s="81">
        <v>47340</v>
      </c>
      <c r="CO13" s="81">
        <v>43595</v>
      </c>
      <c r="CP13" s="81">
        <v>49398</v>
      </c>
      <c r="CQ13" s="81">
        <v>48687</v>
      </c>
      <c r="CR13" s="81">
        <v>45421</v>
      </c>
      <c r="CS13" s="81">
        <v>44034</v>
      </c>
      <c r="CT13" s="81">
        <v>47565</v>
      </c>
      <c r="CU13" s="81">
        <v>46370</v>
      </c>
      <c r="CV13" s="81">
        <v>43595</v>
      </c>
      <c r="CW13" s="81">
        <v>43693</v>
      </c>
      <c r="CX13" s="81">
        <v>43595</v>
      </c>
      <c r="CY13" s="81">
        <v>48701</v>
      </c>
      <c r="CZ13" s="81">
        <v>47689</v>
      </c>
      <c r="DA13" s="81">
        <v>43866</v>
      </c>
      <c r="DB13" s="81">
        <v>45760</v>
      </c>
      <c r="DC13" s="81">
        <v>50772</v>
      </c>
      <c r="DD13" s="81">
        <v>45924</v>
      </c>
      <c r="DE13" s="81">
        <v>51617</v>
      </c>
      <c r="DF13" s="81">
        <v>54932</v>
      </c>
      <c r="DG13" s="81">
        <v>43595</v>
      </c>
      <c r="DH13" s="81">
        <v>43595</v>
      </c>
      <c r="DI13" s="81">
        <v>45233</v>
      </c>
      <c r="DJ13" s="81">
        <v>48455</v>
      </c>
      <c r="DK13" s="81">
        <v>59044</v>
      </c>
      <c r="DL13" s="81">
        <v>59400</v>
      </c>
      <c r="DM13" s="81">
        <v>44408</v>
      </c>
      <c r="DN13" s="81">
        <v>46680</v>
      </c>
      <c r="DO13" s="81">
        <v>45568</v>
      </c>
      <c r="DP13" s="81">
        <v>51216</v>
      </c>
      <c r="DQ13" s="81">
        <v>56339</v>
      </c>
      <c r="DR13" s="81">
        <v>47970</v>
      </c>
      <c r="DS13" s="81">
        <v>51110</v>
      </c>
      <c r="DT13" s="81">
        <v>43595</v>
      </c>
      <c r="DU13" s="81">
        <v>44907</v>
      </c>
      <c r="DV13" s="81">
        <v>44498</v>
      </c>
      <c r="DW13" s="81">
        <v>43595</v>
      </c>
      <c r="DX13" s="81">
        <v>46208</v>
      </c>
      <c r="DY13" s="81">
        <v>46892</v>
      </c>
      <c r="DZ13" s="81">
        <v>54018</v>
      </c>
      <c r="EA13" s="81">
        <v>43695</v>
      </c>
      <c r="EB13" s="81">
        <v>45678</v>
      </c>
      <c r="EC13" s="81">
        <v>47095</v>
      </c>
      <c r="ED13" s="81">
        <v>46850</v>
      </c>
      <c r="EE13" s="81">
        <v>52588</v>
      </c>
      <c r="EF13" s="81">
        <v>48349</v>
      </c>
      <c r="EG13" s="81">
        <v>48279</v>
      </c>
    </row>
    <row r="14" spans="1:138" ht="15.75" x14ac:dyDescent="0.25">
      <c r="A14" s="77">
        <v>9</v>
      </c>
      <c r="B14" s="81">
        <v>47599</v>
      </c>
      <c r="C14" s="81">
        <v>46514</v>
      </c>
      <c r="D14" s="81">
        <v>57159</v>
      </c>
      <c r="E14" s="81">
        <v>48630</v>
      </c>
      <c r="F14" s="81">
        <v>46615</v>
      </c>
      <c r="G14" s="81">
        <v>44540</v>
      </c>
      <c r="H14" s="81">
        <v>49830</v>
      </c>
      <c r="I14" s="81">
        <v>57978</v>
      </c>
      <c r="J14" s="81">
        <v>57540</v>
      </c>
      <c r="K14" s="81">
        <v>49915</v>
      </c>
      <c r="L14" s="81">
        <v>49676</v>
      </c>
      <c r="M14" s="81">
        <v>45468</v>
      </c>
      <c r="N14" s="81">
        <v>46919</v>
      </c>
      <c r="O14" s="81">
        <v>44715</v>
      </c>
      <c r="P14" s="81">
        <v>44540</v>
      </c>
      <c r="Q14" s="81">
        <v>46713</v>
      </c>
      <c r="R14" s="81">
        <v>47110</v>
      </c>
      <c r="S14" s="81">
        <v>46148</v>
      </c>
      <c r="T14" s="81">
        <v>44541</v>
      </c>
      <c r="U14" s="81">
        <v>44976</v>
      </c>
      <c r="V14" s="81">
        <v>48630</v>
      </c>
      <c r="W14" s="81">
        <v>48368</v>
      </c>
      <c r="X14" s="81">
        <v>45491</v>
      </c>
      <c r="Y14" s="79">
        <v>44540</v>
      </c>
      <c r="Z14" s="81">
        <v>44540</v>
      </c>
      <c r="AA14" s="81">
        <v>45829</v>
      </c>
      <c r="AB14" s="81">
        <v>47805</v>
      </c>
      <c r="AC14" s="81">
        <v>46649</v>
      </c>
      <c r="AD14" s="81">
        <v>51173</v>
      </c>
      <c r="AE14" s="81">
        <v>49700</v>
      </c>
      <c r="AF14" s="81">
        <v>44670</v>
      </c>
      <c r="AG14" s="81">
        <v>48433</v>
      </c>
      <c r="AH14" s="81">
        <v>48819</v>
      </c>
      <c r="AI14" s="81">
        <v>45031</v>
      </c>
      <c r="AJ14" s="81">
        <v>54691</v>
      </c>
      <c r="AK14" s="81">
        <v>46807</v>
      </c>
      <c r="AL14" s="81">
        <v>46115</v>
      </c>
      <c r="AM14" s="81">
        <v>47606</v>
      </c>
      <c r="AN14" s="81">
        <v>46676</v>
      </c>
      <c r="AO14" s="81">
        <v>50403</v>
      </c>
      <c r="AP14" s="81">
        <v>44736</v>
      </c>
      <c r="AQ14" s="81">
        <v>44540</v>
      </c>
      <c r="AR14" s="81">
        <v>47663</v>
      </c>
      <c r="AS14" s="81">
        <v>46784</v>
      </c>
      <c r="AT14" s="81">
        <v>46535</v>
      </c>
      <c r="AU14" s="81">
        <v>44540</v>
      </c>
      <c r="AV14" s="81">
        <v>45395</v>
      </c>
      <c r="AW14" s="81">
        <v>46345</v>
      </c>
      <c r="AX14" s="81">
        <v>45942</v>
      </c>
      <c r="AY14" s="81">
        <v>45079</v>
      </c>
      <c r="AZ14" s="81">
        <v>46521</v>
      </c>
      <c r="BA14" s="81">
        <v>48240</v>
      </c>
      <c r="BB14" s="81">
        <v>45540</v>
      </c>
      <c r="BC14" s="81">
        <v>48342</v>
      </c>
      <c r="BD14" s="81">
        <v>48861</v>
      </c>
      <c r="BE14" s="81">
        <v>44540</v>
      </c>
      <c r="BF14" s="81">
        <v>45659</v>
      </c>
      <c r="BG14" s="81">
        <v>45570</v>
      </c>
      <c r="BH14" s="81">
        <v>44865</v>
      </c>
      <c r="BI14" s="81">
        <v>48618</v>
      </c>
      <c r="BJ14" s="81">
        <v>47105</v>
      </c>
      <c r="BK14" s="81">
        <v>47281</v>
      </c>
      <c r="BL14" s="81">
        <v>44928</v>
      </c>
      <c r="BM14" s="81">
        <v>48809</v>
      </c>
      <c r="BN14" s="81">
        <v>51485</v>
      </c>
      <c r="BO14" s="81">
        <v>44572</v>
      </c>
      <c r="BP14" s="81">
        <v>47300</v>
      </c>
      <c r="BQ14" s="81">
        <v>46308</v>
      </c>
      <c r="BR14" s="81">
        <v>44540</v>
      </c>
      <c r="BS14" s="81">
        <v>46218</v>
      </c>
      <c r="BT14" s="81">
        <v>44718</v>
      </c>
      <c r="BU14" s="81">
        <v>46750</v>
      </c>
      <c r="BV14" s="83">
        <v>44540</v>
      </c>
      <c r="BW14" s="81">
        <v>47025</v>
      </c>
      <c r="BX14" s="81">
        <v>46378</v>
      </c>
      <c r="BY14" s="81">
        <v>44540</v>
      </c>
      <c r="BZ14" s="81">
        <v>48207</v>
      </c>
      <c r="CA14" s="81">
        <v>50475</v>
      </c>
      <c r="CB14" s="81">
        <v>46641</v>
      </c>
      <c r="CC14" s="81">
        <v>50992</v>
      </c>
      <c r="CD14" s="81">
        <v>49746</v>
      </c>
      <c r="CE14" s="81">
        <v>53866</v>
      </c>
      <c r="CF14" s="81">
        <v>49697</v>
      </c>
      <c r="CG14" s="81">
        <v>45362</v>
      </c>
      <c r="CH14" s="81">
        <v>45141</v>
      </c>
      <c r="CI14" s="81">
        <v>49806</v>
      </c>
      <c r="CJ14" s="81">
        <v>47215</v>
      </c>
      <c r="CK14" s="81">
        <v>45675</v>
      </c>
      <c r="CL14" s="81">
        <v>46908</v>
      </c>
      <c r="CM14" s="81">
        <v>49186</v>
      </c>
      <c r="CN14" s="81">
        <v>48130</v>
      </c>
      <c r="CO14" s="81">
        <v>44541</v>
      </c>
      <c r="CP14" s="81">
        <v>50006</v>
      </c>
      <c r="CQ14" s="81">
        <v>49661</v>
      </c>
      <c r="CR14" s="81">
        <v>46427</v>
      </c>
      <c r="CS14" s="81">
        <v>44979</v>
      </c>
      <c r="CT14" s="81">
        <v>48560</v>
      </c>
      <c r="CU14" s="81">
        <v>47215</v>
      </c>
      <c r="CV14" s="81">
        <v>44540</v>
      </c>
      <c r="CW14" s="81">
        <v>44641</v>
      </c>
      <c r="CX14" s="81">
        <v>44539</v>
      </c>
      <c r="CY14" s="81">
        <v>49284</v>
      </c>
      <c r="CZ14" s="81">
        <v>48399</v>
      </c>
      <c r="DA14" s="81">
        <v>44540</v>
      </c>
      <c r="DB14" s="81">
        <v>46700</v>
      </c>
      <c r="DC14" s="81">
        <v>51790</v>
      </c>
      <c r="DD14" s="81">
        <v>46284</v>
      </c>
      <c r="DE14" s="81">
        <v>52650</v>
      </c>
      <c r="DF14" s="81">
        <v>56217</v>
      </c>
      <c r="DG14" s="81">
        <v>44540</v>
      </c>
      <c r="DH14" s="81">
        <v>44540</v>
      </c>
      <c r="DI14" s="81">
        <v>46212</v>
      </c>
      <c r="DJ14" s="81">
        <v>49145</v>
      </c>
      <c r="DK14" s="81">
        <v>59739</v>
      </c>
      <c r="DL14" s="81">
        <v>60100</v>
      </c>
      <c r="DM14" s="81">
        <v>45371</v>
      </c>
      <c r="DN14" s="81">
        <v>47046</v>
      </c>
      <c r="DO14" s="81">
        <v>46672</v>
      </c>
      <c r="DP14" s="81">
        <v>51882</v>
      </c>
      <c r="DQ14" s="81">
        <v>57067</v>
      </c>
      <c r="DR14" s="81">
        <v>48850</v>
      </c>
      <c r="DS14" s="81">
        <v>51850</v>
      </c>
      <c r="DT14" s="81">
        <v>44540</v>
      </c>
      <c r="DU14" s="81">
        <v>45852</v>
      </c>
      <c r="DV14" s="81">
        <v>45497</v>
      </c>
      <c r="DW14" s="81">
        <v>44540</v>
      </c>
      <c r="DX14" s="81">
        <v>47158</v>
      </c>
      <c r="DY14" s="81">
        <v>47563</v>
      </c>
      <c r="DZ14" s="81">
        <v>55203</v>
      </c>
      <c r="EA14" s="81">
        <v>44640</v>
      </c>
      <c r="EB14" s="81">
        <v>46661</v>
      </c>
      <c r="EC14" s="81">
        <v>48040</v>
      </c>
      <c r="ED14" s="81">
        <v>47905</v>
      </c>
      <c r="EE14" s="81">
        <v>53626</v>
      </c>
      <c r="EF14" s="81">
        <v>49185</v>
      </c>
      <c r="EG14" s="81">
        <v>48747</v>
      </c>
    </row>
    <row r="15" spans="1:138" ht="15.75" x14ac:dyDescent="0.25">
      <c r="A15" s="77">
        <v>10</v>
      </c>
      <c r="B15" s="81">
        <v>48325</v>
      </c>
      <c r="C15" s="81">
        <v>46879</v>
      </c>
      <c r="D15" s="81">
        <v>58979</v>
      </c>
      <c r="E15" s="81">
        <v>48822</v>
      </c>
      <c r="F15" s="81">
        <v>46795</v>
      </c>
      <c r="G15" s="81">
        <v>44720</v>
      </c>
      <c r="H15" s="81">
        <v>50835</v>
      </c>
      <c r="I15" s="81">
        <v>59051</v>
      </c>
      <c r="J15" s="81">
        <v>58626</v>
      </c>
      <c r="K15" s="81">
        <v>50795</v>
      </c>
      <c r="L15" s="81">
        <v>50595</v>
      </c>
      <c r="M15" s="81">
        <v>45650</v>
      </c>
      <c r="N15" s="81">
        <v>47295</v>
      </c>
      <c r="O15" s="81">
        <v>44900</v>
      </c>
      <c r="P15" s="81">
        <v>44720</v>
      </c>
      <c r="Q15" s="81">
        <v>46903</v>
      </c>
      <c r="R15" s="81">
        <v>47475</v>
      </c>
      <c r="S15" s="81">
        <v>46333</v>
      </c>
      <c r="T15" s="81">
        <v>44929</v>
      </c>
      <c r="U15" s="81">
        <v>45157</v>
      </c>
      <c r="V15" s="81">
        <v>49166</v>
      </c>
      <c r="W15" s="81">
        <v>49040</v>
      </c>
      <c r="X15" s="81">
        <v>45674</v>
      </c>
      <c r="Y15" s="79">
        <v>44720</v>
      </c>
      <c r="Z15" s="81">
        <v>44720</v>
      </c>
      <c r="AA15" s="81">
        <v>46015</v>
      </c>
      <c r="AB15" s="81">
        <v>47985</v>
      </c>
      <c r="AC15" s="81">
        <v>46967</v>
      </c>
      <c r="AD15" s="81">
        <v>51942</v>
      </c>
      <c r="AE15" s="81">
        <v>50386</v>
      </c>
      <c r="AF15" s="81">
        <v>45375</v>
      </c>
      <c r="AG15" s="81">
        <v>48627</v>
      </c>
      <c r="AH15" s="81">
        <v>49909</v>
      </c>
      <c r="AI15" s="81">
        <v>45223</v>
      </c>
      <c r="AJ15" s="81">
        <v>55998</v>
      </c>
      <c r="AK15" s="81">
        <v>46990</v>
      </c>
      <c r="AL15" s="81">
        <v>46295</v>
      </c>
      <c r="AM15" s="81">
        <v>48375</v>
      </c>
      <c r="AN15" s="81">
        <v>47526</v>
      </c>
      <c r="AO15" s="81">
        <v>51674</v>
      </c>
      <c r="AP15" s="81">
        <v>44919</v>
      </c>
      <c r="AQ15" s="81">
        <v>44720</v>
      </c>
      <c r="AR15" s="81">
        <v>47860</v>
      </c>
      <c r="AS15" s="81">
        <v>46978</v>
      </c>
      <c r="AT15" s="81">
        <v>46726</v>
      </c>
      <c r="AU15" s="81">
        <v>46223</v>
      </c>
      <c r="AV15" s="81">
        <v>45580</v>
      </c>
      <c r="AW15" s="81">
        <v>46535</v>
      </c>
      <c r="AX15" s="81">
        <v>46122</v>
      </c>
      <c r="AY15" s="81">
        <v>45261</v>
      </c>
      <c r="AZ15" s="81">
        <v>46715</v>
      </c>
      <c r="BA15" s="81">
        <v>48991</v>
      </c>
      <c r="BB15" s="81">
        <v>45720</v>
      </c>
      <c r="BC15" s="81">
        <v>48874</v>
      </c>
      <c r="BD15" s="81">
        <v>49851</v>
      </c>
      <c r="BE15" s="81">
        <v>44720</v>
      </c>
      <c r="BF15" s="81">
        <v>45839</v>
      </c>
      <c r="BG15" s="81">
        <v>45754</v>
      </c>
      <c r="BH15" s="81">
        <v>45045</v>
      </c>
      <c r="BI15" s="81">
        <v>48810</v>
      </c>
      <c r="BJ15" s="81">
        <v>48080</v>
      </c>
      <c r="BK15" s="81">
        <v>47622</v>
      </c>
      <c r="BL15" s="81">
        <v>45758</v>
      </c>
      <c r="BM15" s="81">
        <v>49013</v>
      </c>
      <c r="BN15" s="81">
        <v>51705</v>
      </c>
      <c r="BO15" s="81">
        <v>44986</v>
      </c>
      <c r="BP15" s="81">
        <v>47805</v>
      </c>
      <c r="BQ15" s="81">
        <v>46826</v>
      </c>
      <c r="BR15" s="81">
        <v>44720</v>
      </c>
      <c r="BS15" s="81">
        <v>46405</v>
      </c>
      <c r="BT15" s="81">
        <v>44899</v>
      </c>
      <c r="BU15" s="81">
        <v>47510</v>
      </c>
      <c r="BV15" s="83">
        <v>44720</v>
      </c>
      <c r="BW15" s="81">
        <v>47223</v>
      </c>
      <c r="BX15" s="81">
        <v>46563</v>
      </c>
      <c r="BY15" s="81">
        <v>44720</v>
      </c>
      <c r="BZ15" s="81">
        <v>48400</v>
      </c>
      <c r="CA15" s="81">
        <v>51075</v>
      </c>
      <c r="CB15" s="81">
        <v>47224</v>
      </c>
      <c r="CC15" s="81">
        <v>51509</v>
      </c>
      <c r="CD15" s="81">
        <v>50243</v>
      </c>
      <c r="CE15" s="81">
        <v>55173</v>
      </c>
      <c r="CF15" s="81">
        <v>50143</v>
      </c>
      <c r="CG15" s="81">
        <v>45546</v>
      </c>
      <c r="CH15" s="81">
        <v>45323</v>
      </c>
      <c r="CI15" s="81">
        <v>51066</v>
      </c>
      <c r="CJ15" s="81">
        <v>47415</v>
      </c>
      <c r="CK15" s="81">
        <v>46275</v>
      </c>
      <c r="CL15" s="81">
        <v>47597</v>
      </c>
      <c r="CM15" s="81">
        <v>50063</v>
      </c>
      <c r="CN15" s="81">
        <v>48920</v>
      </c>
      <c r="CO15" s="81">
        <v>45309</v>
      </c>
      <c r="CP15" s="81">
        <v>50584</v>
      </c>
      <c r="CQ15" s="81">
        <v>50654</v>
      </c>
      <c r="CR15" s="81">
        <v>46914</v>
      </c>
      <c r="CS15" s="81">
        <v>45159</v>
      </c>
      <c r="CT15" s="81">
        <v>48765</v>
      </c>
      <c r="CU15" s="81">
        <v>48050</v>
      </c>
      <c r="CV15" s="81">
        <v>44720</v>
      </c>
      <c r="CW15" s="81">
        <v>44871</v>
      </c>
      <c r="CX15" s="81">
        <v>44722</v>
      </c>
      <c r="CY15" s="81">
        <v>49849</v>
      </c>
      <c r="CZ15" s="81">
        <v>49011</v>
      </c>
      <c r="DA15" s="81">
        <v>44769</v>
      </c>
      <c r="DB15" s="81">
        <v>46890</v>
      </c>
      <c r="DC15" s="81">
        <v>52042</v>
      </c>
      <c r="DD15" s="81">
        <v>46632</v>
      </c>
      <c r="DE15" s="81">
        <v>53560</v>
      </c>
      <c r="DF15" s="81">
        <v>57208</v>
      </c>
      <c r="DG15" s="81">
        <v>44720</v>
      </c>
      <c r="DH15" s="81">
        <v>44720</v>
      </c>
      <c r="DI15" s="81">
        <v>46403</v>
      </c>
      <c r="DJ15" s="81">
        <v>49820</v>
      </c>
      <c r="DK15" s="81">
        <v>60923</v>
      </c>
      <c r="DL15" s="81">
        <v>61292</v>
      </c>
      <c r="DM15" s="81">
        <v>45554</v>
      </c>
      <c r="DN15" s="81">
        <v>49034</v>
      </c>
      <c r="DO15" s="81">
        <v>47224</v>
      </c>
      <c r="DP15" s="81">
        <v>52565</v>
      </c>
      <c r="DQ15" s="81">
        <v>57700</v>
      </c>
      <c r="DR15" s="81">
        <v>49615</v>
      </c>
      <c r="DS15" s="81">
        <v>52525</v>
      </c>
      <c r="DT15" s="81">
        <v>44720</v>
      </c>
      <c r="DU15" s="81">
        <v>46038</v>
      </c>
      <c r="DV15" s="81">
        <v>45731</v>
      </c>
      <c r="DW15" s="81">
        <v>44720</v>
      </c>
      <c r="DX15" s="81">
        <v>47344</v>
      </c>
      <c r="DY15" s="81">
        <v>48215</v>
      </c>
      <c r="DZ15" s="81">
        <v>56418</v>
      </c>
      <c r="EA15" s="81">
        <v>44820</v>
      </c>
      <c r="EB15" s="81">
        <v>46857</v>
      </c>
      <c r="EC15" s="81">
        <v>48220</v>
      </c>
      <c r="ED15" s="81">
        <v>48950</v>
      </c>
      <c r="EE15" s="81">
        <v>54688</v>
      </c>
      <c r="EF15" s="81">
        <v>50020</v>
      </c>
      <c r="EG15" s="81">
        <v>49231</v>
      </c>
    </row>
    <row r="16" spans="1:138" ht="15.75" x14ac:dyDescent="0.25">
      <c r="A16" s="77">
        <v>11</v>
      </c>
      <c r="B16" s="81">
        <v>48852</v>
      </c>
      <c r="C16" s="81">
        <v>47681</v>
      </c>
      <c r="D16" s="81">
        <v>60800</v>
      </c>
      <c r="E16" s="81">
        <v>49788</v>
      </c>
      <c r="F16" s="81">
        <v>47755</v>
      </c>
      <c r="G16" s="81">
        <v>45680</v>
      </c>
      <c r="H16" s="81">
        <v>51840</v>
      </c>
      <c r="I16" s="81">
        <v>60127</v>
      </c>
      <c r="J16" s="81">
        <v>59711</v>
      </c>
      <c r="K16" s="81">
        <v>51680</v>
      </c>
      <c r="L16" s="81">
        <v>51511</v>
      </c>
      <c r="M16" s="81">
        <v>46619</v>
      </c>
      <c r="N16" s="81">
        <v>48505</v>
      </c>
      <c r="O16" s="81">
        <v>45860</v>
      </c>
      <c r="P16" s="81">
        <v>45680</v>
      </c>
      <c r="Q16" s="81">
        <v>47911</v>
      </c>
      <c r="R16" s="81">
        <v>48315</v>
      </c>
      <c r="S16" s="81">
        <v>47298</v>
      </c>
      <c r="T16" s="81">
        <v>45681</v>
      </c>
      <c r="U16" s="81">
        <v>46125</v>
      </c>
      <c r="V16" s="81">
        <v>49686</v>
      </c>
      <c r="W16" s="81">
        <v>49712</v>
      </c>
      <c r="X16" s="81">
        <v>46630</v>
      </c>
      <c r="Y16" s="79">
        <v>45680</v>
      </c>
      <c r="Z16" s="81">
        <v>45680</v>
      </c>
      <c r="AA16" s="81">
        <v>46992</v>
      </c>
      <c r="AB16" s="81">
        <v>48945</v>
      </c>
      <c r="AC16" s="81">
        <v>47832</v>
      </c>
      <c r="AD16" s="81">
        <v>52759</v>
      </c>
      <c r="AE16" s="81">
        <v>51071</v>
      </c>
      <c r="AF16" s="81">
        <v>46215</v>
      </c>
      <c r="AG16" s="81">
        <v>49559</v>
      </c>
      <c r="AH16" s="81">
        <v>51040</v>
      </c>
      <c r="AI16" s="81">
        <v>46192</v>
      </c>
      <c r="AJ16" s="81">
        <v>57352</v>
      </c>
      <c r="AK16" s="81">
        <v>47952</v>
      </c>
      <c r="AL16" s="81">
        <v>47483</v>
      </c>
      <c r="AM16" s="81">
        <v>49175</v>
      </c>
      <c r="AN16" s="81">
        <v>48267</v>
      </c>
      <c r="AO16" s="81">
        <v>52629</v>
      </c>
      <c r="AP16" s="81">
        <v>45881</v>
      </c>
      <c r="AQ16" s="81">
        <v>45680</v>
      </c>
      <c r="AR16" s="81">
        <v>48881</v>
      </c>
      <c r="AS16" s="81">
        <v>47881</v>
      </c>
      <c r="AT16" s="81">
        <v>47729</v>
      </c>
      <c r="AU16" s="81">
        <v>47198</v>
      </c>
      <c r="AV16" s="81">
        <v>46555</v>
      </c>
      <c r="AW16" s="81">
        <v>47529</v>
      </c>
      <c r="AX16" s="81">
        <v>47285</v>
      </c>
      <c r="AY16" s="81">
        <v>46230</v>
      </c>
      <c r="AZ16" s="81">
        <v>47713</v>
      </c>
      <c r="BA16" s="81">
        <v>49708</v>
      </c>
      <c r="BB16" s="81">
        <v>46680</v>
      </c>
      <c r="BC16" s="81">
        <v>49580</v>
      </c>
      <c r="BD16" s="81">
        <v>50842</v>
      </c>
      <c r="BE16" s="81">
        <v>45680</v>
      </c>
      <c r="BF16" s="81">
        <v>46799</v>
      </c>
      <c r="BG16" s="81">
        <v>46737</v>
      </c>
      <c r="BH16" s="81">
        <v>46005</v>
      </c>
      <c r="BI16" s="81">
        <v>49805</v>
      </c>
      <c r="BJ16" s="81">
        <v>48540</v>
      </c>
      <c r="BK16" s="81">
        <v>48528</v>
      </c>
      <c r="BL16" s="81">
        <v>46264</v>
      </c>
      <c r="BM16" s="81">
        <v>50069</v>
      </c>
      <c r="BN16" s="81">
        <v>52800</v>
      </c>
      <c r="BO16" s="81">
        <v>45694</v>
      </c>
      <c r="BP16" s="81">
        <v>48378</v>
      </c>
      <c r="BQ16" s="81">
        <v>47419</v>
      </c>
      <c r="BR16" s="81">
        <v>45680</v>
      </c>
      <c r="BS16" s="81">
        <v>47401</v>
      </c>
      <c r="BT16" s="81">
        <v>45862</v>
      </c>
      <c r="BU16" s="81">
        <v>48450</v>
      </c>
      <c r="BV16" s="83">
        <v>45680</v>
      </c>
      <c r="BW16" s="81">
        <v>48301</v>
      </c>
      <c r="BX16" s="81">
        <v>47547</v>
      </c>
      <c r="BY16" s="81">
        <v>45680</v>
      </c>
      <c r="BZ16" s="81">
        <v>49435</v>
      </c>
      <c r="CA16" s="81">
        <v>51655</v>
      </c>
      <c r="CB16" s="81">
        <v>47807</v>
      </c>
      <c r="CC16" s="81">
        <v>52096</v>
      </c>
      <c r="CD16" s="81">
        <v>50728</v>
      </c>
      <c r="CE16" s="81">
        <v>56100</v>
      </c>
      <c r="CF16" s="81">
        <v>50720</v>
      </c>
      <c r="CG16" s="81">
        <v>46524</v>
      </c>
      <c r="CH16" s="81">
        <v>46431</v>
      </c>
      <c r="CI16" s="81">
        <v>52324</v>
      </c>
      <c r="CJ16" s="81">
        <v>48425</v>
      </c>
      <c r="CK16" s="81">
        <v>46795</v>
      </c>
      <c r="CL16" s="81">
        <v>48357</v>
      </c>
      <c r="CM16" s="81">
        <v>50930</v>
      </c>
      <c r="CN16" s="81">
        <v>49715</v>
      </c>
      <c r="CO16" s="81">
        <v>46042</v>
      </c>
      <c r="CP16" s="81">
        <v>50946</v>
      </c>
      <c r="CQ16" s="81">
        <v>51667</v>
      </c>
      <c r="CR16" s="81">
        <v>47832</v>
      </c>
      <c r="CS16" s="81">
        <v>46119</v>
      </c>
      <c r="CT16" s="81">
        <v>49775</v>
      </c>
      <c r="CU16" s="81">
        <v>49010</v>
      </c>
      <c r="CV16" s="81">
        <v>45680</v>
      </c>
      <c r="CW16" s="81">
        <v>45829</v>
      </c>
      <c r="CX16" s="81">
        <v>45682</v>
      </c>
      <c r="CY16" s="81">
        <v>50436</v>
      </c>
      <c r="CZ16" s="81">
        <v>49693</v>
      </c>
      <c r="DA16" s="81">
        <v>45680</v>
      </c>
      <c r="DB16" s="81">
        <v>47860</v>
      </c>
      <c r="DC16" s="81">
        <v>53077</v>
      </c>
      <c r="DD16" s="81">
        <v>47964</v>
      </c>
      <c r="DE16" s="81">
        <v>54322</v>
      </c>
      <c r="DF16" s="81">
        <v>57947</v>
      </c>
      <c r="DG16" s="81">
        <v>45680</v>
      </c>
      <c r="DH16" s="81">
        <v>45680</v>
      </c>
      <c r="DI16" s="81">
        <v>47595</v>
      </c>
      <c r="DJ16" s="81">
        <v>50480</v>
      </c>
      <c r="DK16" s="81">
        <v>62701</v>
      </c>
      <c r="DL16" s="81">
        <v>63079</v>
      </c>
      <c r="DM16" s="81">
        <v>46532</v>
      </c>
      <c r="DN16" s="81">
        <v>49404</v>
      </c>
      <c r="DO16" s="81">
        <v>47799</v>
      </c>
      <c r="DP16" s="81">
        <v>53216</v>
      </c>
      <c r="DQ16" s="81">
        <v>58333</v>
      </c>
      <c r="DR16" s="81">
        <v>50470</v>
      </c>
      <c r="DS16" s="81">
        <v>53240</v>
      </c>
      <c r="DT16" s="81">
        <v>45680</v>
      </c>
      <c r="DU16" s="81">
        <v>47026</v>
      </c>
      <c r="DV16" s="81">
        <v>46746</v>
      </c>
      <c r="DW16" s="81">
        <v>45680</v>
      </c>
      <c r="DX16" s="81">
        <v>48310</v>
      </c>
      <c r="DY16" s="81">
        <v>48856</v>
      </c>
      <c r="DZ16" s="81">
        <v>57661</v>
      </c>
      <c r="EA16" s="81">
        <v>45780</v>
      </c>
      <c r="EB16" s="81">
        <v>47847</v>
      </c>
      <c r="EC16" s="81">
        <v>49180</v>
      </c>
      <c r="ED16" s="81">
        <v>50025</v>
      </c>
      <c r="EE16" s="81">
        <v>55768</v>
      </c>
      <c r="EF16" s="81">
        <v>50850</v>
      </c>
      <c r="EG16" s="81">
        <v>51473</v>
      </c>
    </row>
    <row r="17" spans="1:137" ht="15.75" x14ac:dyDescent="0.25">
      <c r="A17" s="77">
        <v>12</v>
      </c>
      <c r="B17" s="81">
        <v>49398</v>
      </c>
      <c r="C17" s="81">
        <v>48072</v>
      </c>
      <c r="D17" s="81">
        <v>62256</v>
      </c>
      <c r="E17" s="81">
        <v>49994</v>
      </c>
      <c r="F17" s="81">
        <v>47950</v>
      </c>
      <c r="G17" s="81">
        <v>45875</v>
      </c>
      <c r="H17" s="81">
        <v>52840</v>
      </c>
      <c r="I17" s="81">
        <v>61201</v>
      </c>
      <c r="J17" s="81">
        <v>60797</v>
      </c>
      <c r="K17" s="81">
        <v>52640</v>
      </c>
      <c r="L17" s="81">
        <v>52506</v>
      </c>
      <c r="M17" s="81">
        <v>46816</v>
      </c>
      <c r="N17" s="81">
        <v>49246</v>
      </c>
      <c r="O17" s="81">
        <v>46055</v>
      </c>
      <c r="P17" s="81">
        <v>45875</v>
      </c>
      <c r="Q17" s="81">
        <v>48113</v>
      </c>
      <c r="R17" s="81">
        <v>48535</v>
      </c>
      <c r="S17" s="81">
        <v>47498</v>
      </c>
      <c r="T17" s="81">
        <v>45874</v>
      </c>
      <c r="U17" s="81">
        <v>46322</v>
      </c>
      <c r="V17" s="81">
        <v>50240</v>
      </c>
      <c r="W17" s="81">
        <v>50384</v>
      </c>
      <c r="X17" s="81">
        <v>46824</v>
      </c>
      <c r="Y17" s="79">
        <v>45875</v>
      </c>
      <c r="Z17" s="81">
        <v>45875</v>
      </c>
      <c r="AA17" s="81">
        <v>47195</v>
      </c>
      <c r="AB17" s="81">
        <v>49140</v>
      </c>
      <c r="AC17" s="81">
        <v>48386</v>
      </c>
      <c r="AD17" s="81">
        <v>53577</v>
      </c>
      <c r="AE17" s="81">
        <v>51757</v>
      </c>
      <c r="AF17" s="81">
        <v>47025</v>
      </c>
      <c r="AG17" s="81">
        <v>49724</v>
      </c>
      <c r="AH17" s="81">
        <v>52029</v>
      </c>
      <c r="AI17" s="81">
        <v>46399</v>
      </c>
      <c r="AJ17" s="81">
        <v>58701</v>
      </c>
      <c r="AK17" s="81">
        <v>48147</v>
      </c>
      <c r="AL17" s="81">
        <v>47957</v>
      </c>
      <c r="AM17" s="81">
        <v>49973</v>
      </c>
      <c r="AN17" s="81">
        <v>49146</v>
      </c>
      <c r="AO17" s="81">
        <v>53803</v>
      </c>
      <c r="AP17" s="81">
        <v>46078</v>
      </c>
      <c r="AQ17" s="81">
        <v>45875</v>
      </c>
      <c r="AR17" s="81">
        <v>49090</v>
      </c>
      <c r="AS17" s="81">
        <v>48184</v>
      </c>
      <c r="AT17" s="81">
        <v>47931</v>
      </c>
      <c r="AU17" s="81">
        <v>47397</v>
      </c>
      <c r="AV17" s="81">
        <v>46755</v>
      </c>
      <c r="AW17" s="81">
        <v>47729</v>
      </c>
      <c r="AX17" s="81">
        <v>47480</v>
      </c>
      <c r="AY17" s="81">
        <v>46427</v>
      </c>
      <c r="AZ17" s="81">
        <v>47917</v>
      </c>
      <c r="BA17" s="81">
        <v>50553</v>
      </c>
      <c r="BB17" s="81">
        <v>46875</v>
      </c>
      <c r="BC17" s="81">
        <v>50358</v>
      </c>
      <c r="BD17" s="81">
        <v>51832</v>
      </c>
      <c r="BE17" s="81">
        <v>45875</v>
      </c>
      <c r="BF17" s="81">
        <v>46994</v>
      </c>
      <c r="BG17" s="81">
        <v>46935</v>
      </c>
      <c r="BH17" s="81">
        <v>46200</v>
      </c>
      <c r="BI17" s="81">
        <v>50012</v>
      </c>
      <c r="BJ17" s="81">
        <v>48975</v>
      </c>
      <c r="BK17" s="81">
        <v>48872</v>
      </c>
      <c r="BL17" s="81">
        <v>46672</v>
      </c>
      <c r="BM17" s="81">
        <v>50320</v>
      </c>
      <c r="BN17" s="81">
        <v>53035</v>
      </c>
      <c r="BO17" s="81">
        <v>45889</v>
      </c>
      <c r="BP17" s="81">
        <v>48906</v>
      </c>
      <c r="BQ17" s="81">
        <v>48026</v>
      </c>
      <c r="BR17" s="81">
        <v>45875</v>
      </c>
      <c r="BS17" s="81">
        <v>47603</v>
      </c>
      <c r="BT17" s="81">
        <v>46058</v>
      </c>
      <c r="BU17" s="81">
        <v>49355</v>
      </c>
      <c r="BV17" s="83">
        <v>45875</v>
      </c>
      <c r="BW17" s="81">
        <v>48514</v>
      </c>
      <c r="BX17" s="81">
        <v>47747</v>
      </c>
      <c r="BY17" s="81">
        <v>45875</v>
      </c>
      <c r="BZ17" s="81">
        <v>49646</v>
      </c>
      <c r="CA17" s="81">
        <v>52270</v>
      </c>
      <c r="CB17" s="81">
        <v>48389</v>
      </c>
      <c r="CC17" s="81">
        <v>52956</v>
      </c>
      <c r="CD17" s="81">
        <v>51527</v>
      </c>
      <c r="CE17" s="81">
        <v>57032</v>
      </c>
      <c r="CF17" s="81">
        <v>51417</v>
      </c>
      <c r="CG17" s="81">
        <v>46722</v>
      </c>
      <c r="CH17" s="81">
        <v>46624</v>
      </c>
      <c r="CI17" s="81">
        <v>54151</v>
      </c>
      <c r="CJ17" s="81">
        <v>48635</v>
      </c>
      <c r="CK17" s="81">
        <v>47260</v>
      </c>
      <c r="CL17" s="81">
        <v>49077</v>
      </c>
      <c r="CM17" s="81">
        <v>51831</v>
      </c>
      <c r="CN17" s="81">
        <v>50500</v>
      </c>
      <c r="CO17" s="81">
        <v>46602</v>
      </c>
      <c r="CP17" s="81">
        <v>51451</v>
      </c>
      <c r="CQ17" s="81">
        <v>52700</v>
      </c>
      <c r="CR17" s="81">
        <v>48135</v>
      </c>
      <c r="CS17" s="81">
        <v>46314</v>
      </c>
      <c r="CT17" s="81">
        <v>50000</v>
      </c>
      <c r="CU17" s="81">
        <v>50005</v>
      </c>
      <c r="CV17" s="81">
        <v>45875</v>
      </c>
      <c r="CW17" s="81">
        <v>46024</v>
      </c>
      <c r="CX17" s="81">
        <v>45875</v>
      </c>
      <c r="CY17" s="81">
        <v>51006</v>
      </c>
      <c r="CZ17" s="81">
        <v>50327</v>
      </c>
      <c r="DA17" s="81">
        <v>45875</v>
      </c>
      <c r="DB17" s="81">
        <v>48060</v>
      </c>
      <c r="DC17" s="81">
        <v>53345</v>
      </c>
      <c r="DD17" s="81">
        <v>48276</v>
      </c>
      <c r="DE17" s="81">
        <v>55326</v>
      </c>
      <c r="DF17" s="81">
        <v>59100</v>
      </c>
      <c r="DG17" s="81">
        <v>45875</v>
      </c>
      <c r="DH17" s="81">
        <v>45875</v>
      </c>
      <c r="DI17" s="81">
        <v>47794</v>
      </c>
      <c r="DJ17" s="81">
        <v>51440</v>
      </c>
      <c r="DK17" s="81">
        <v>64132</v>
      </c>
      <c r="DL17" s="81">
        <v>64519</v>
      </c>
      <c r="DM17" s="81">
        <v>46730</v>
      </c>
      <c r="DN17" s="81">
        <v>49745</v>
      </c>
      <c r="DO17" s="81">
        <v>48369</v>
      </c>
      <c r="DP17" s="81">
        <v>53892</v>
      </c>
      <c r="DQ17" s="81">
        <v>58760</v>
      </c>
      <c r="DR17" s="81">
        <v>51270</v>
      </c>
      <c r="DS17" s="81">
        <v>53985</v>
      </c>
      <c r="DT17" s="81">
        <v>45875</v>
      </c>
      <c r="DU17" s="81">
        <v>47227</v>
      </c>
      <c r="DV17" s="81">
        <v>46995</v>
      </c>
      <c r="DW17" s="81">
        <v>45875</v>
      </c>
      <c r="DX17" s="81">
        <v>48510</v>
      </c>
      <c r="DY17" s="81">
        <v>49532</v>
      </c>
      <c r="DZ17" s="81">
        <v>58929</v>
      </c>
      <c r="EA17" s="81">
        <v>45975</v>
      </c>
      <c r="EB17" s="81">
        <v>48053</v>
      </c>
      <c r="EC17" s="81">
        <v>49375</v>
      </c>
      <c r="ED17" s="81">
        <v>51080</v>
      </c>
      <c r="EE17" s="81">
        <v>56872</v>
      </c>
      <c r="EF17" s="81">
        <v>51686</v>
      </c>
      <c r="EG17" s="81">
        <v>51998</v>
      </c>
    </row>
    <row r="18" spans="1:137" ht="15.75" x14ac:dyDescent="0.25">
      <c r="A18" s="77">
        <v>13</v>
      </c>
      <c r="B18" s="81">
        <v>50338</v>
      </c>
      <c r="C18" s="81">
        <v>49099</v>
      </c>
      <c r="D18" s="81">
        <v>63712</v>
      </c>
      <c r="E18" s="81">
        <v>50985</v>
      </c>
      <c r="F18" s="81">
        <v>48930</v>
      </c>
      <c r="G18" s="81">
        <v>46855</v>
      </c>
      <c r="H18" s="81">
        <v>53850</v>
      </c>
      <c r="I18" s="81">
        <v>62276</v>
      </c>
      <c r="J18" s="81">
        <v>61883</v>
      </c>
      <c r="K18" s="81">
        <v>53495</v>
      </c>
      <c r="L18" s="81">
        <v>53388</v>
      </c>
      <c r="M18" s="81">
        <v>47805</v>
      </c>
      <c r="N18" s="81">
        <v>49910</v>
      </c>
      <c r="O18" s="81">
        <v>47040</v>
      </c>
      <c r="P18" s="81">
        <v>46855</v>
      </c>
      <c r="Q18" s="81">
        <v>49141</v>
      </c>
      <c r="R18" s="81">
        <v>49560</v>
      </c>
      <c r="S18" s="81">
        <v>48493</v>
      </c>
      <c r="T18" s="81">
        <v>46855</v>
      </c>
      <c r="U18" s="81">
        <v>47310</v>
      </c>
      <c r="V18" s="81">
        <v>50777</v>
      </c>
      <c r="W18" s="81">
        <v>51055</v>
      </c>
      <c r="X18" s="81">
        <v>47806</v>
      </c>
      <c r="Y18" s="79">
        <v>46855</v>
      </c>
      <c r="Z18" s="81">
        <v>46855</v>
      </c>
      <c r="AA18" s="81">
        <v>48220</v>
      </c>
      <c r="AB18" s="81">
        <v>50120</v>
      </c>
      <c r="AC18" s="81">
        <v>49054</v>
      </c>
      <c r="AD18" s="81">
        <v>54486</v>
      </c>
      <c r="AE18" s="81">
        <v>52442</v>
      </c>
      <c r="AF18" s="81">
        <v>47865</v>
      </c>
      <c r="AG18" s="81">
        <v>50680</v>
      </c>
      <c r="AH18" s="81">
        <v>53148</v>
      </c>
      <c r="AI18" s="81">
        <v>47389</v>
      </c>
      <c r="AJ18" s="81">
        <v>60044</v>
      </c>
      <c r="AK18" s="81">
        <v>49128</v>
      </c>
      <c r="AL18" s="81">
        <v>48514</v>
      </c>
      <c r="AM18" s="81">
        <v>50783</v>
      </c>
      <c r="AN18" s="81">
        <v>49889</v>
      </c>
      <c r="AO18" s="81">
        <v>54898</v>
      </c>
      <c r="AP18" s="81">
        <v>47060</v>
      </c>
      <c r="AQ18" s="81">
        <v>46855</v>
      </c>
      <c r="AR18" s="81">
        <v>50141</v>
      </c>
      <c r="AS18" s="81">
        <v>49216</v>
      </c>
      <c r="AT18" s="81">
        <v>48956</v>
      </c>
      <c r="AU18" s="81">
        <v>48387</v>
      </c>
      <c r="AV18" s="81">
        <v>47755</v>
      </c>
      <c r="AW18" s="81">
        <v>48751</v>
      </c>
      <c r="AX18" s="81">
        <v>48460</v>
      </c>
      <c r="AY18" s="81">
        <v>47416</v>
      </c>
      <c r="AZ18" s="81">
        <v>48944</v>
      </c>
      <c r="BA18" s="81">
        <v>51280</v>
      </c>
      <c r="BB18" s="81">
        <v>47855</v>
      </c>
      <c r="BC18" s="81">
        <v>51075</v>
      </c>
      <c r="BD18" s="81">
        <v>52822</v>
      </c>
      <c r="BE18" s="81">
        <v>46855</v>
      </c>
      <c r="BF18" s="81">
        <v>47974</v>
      </c>
      <c r="BG18" s="81">
        <v>47938</v>
      </c>
      <c r="BH18" s="81">
        <v>47180</v>
      </c>
      <c r="BI18" s="81">
        <v>51028</v>
      </c>
      <c r="BJ18" s="81">
        <v>49525</v>
      </c>
      <c r="BK18" s="81">
        <v>49816</v>
      </c>
      <c r="BL18" s="81">
        <v>47185</v>
      </c>
      <c r="BM18" s="81">
        <v>51349</v>
      </c>
      <c r="BN18" s="81">
        <v>54170</v>
      </c>
      <c r="BO18" s="81">
        <v>46893</v>
      </c>
      <c r="BP18" s="81">
        <v>49527</v>
      </c>
      <c r="BQ18" s="81">
        <v>48630</v>
      </c>
      <c r="BR18" s="81">
        <v>46855</v>
      </c>
      <c r="BS18" s="81">
        <v>48620</v>
      </c>
      <c r="BT18" s="81">
        <v>47043</v>
      </c>
      <c r="BU18" s="81">
        <v>50275</v>
      </c>
      <c r="BV18" s="83">
        <v>46855</v>
      </c>
      <c r="BW18" s="81">
        <v>49518</v>
      </c>
      <c r="BX18" s="81">
        <v>48751</v>
      </c>
      <c r="BY18" s="81">
        <v>46855</v>
      </c>
      <c r="BZ18" s="81">
        <v>50703</v>
      </c>
      <c r="CA18" s="81">
        <v>52860</v>
      </c>
      <c r="CB18" s="81">
        <v>48972</v>
      </c>
      <c r="CC18" s="81">
        <v>53796</v>
      </c>
      <c r="CD18" s="81">
        <v>52025</v>
      </c>
      <c r="CE18" s="81">
        <v>57985</v>
      </c>
      <c r="CF18" s="81">
        <v>52008</v>
      </c>
      <c r="CG18" s="81">
        <v>47720</v>
      </c>
      <c r="CH18" s="81">
        <v>47603</v>
      </c>
      <c r="CI18" s="81">
        <v>54935</v>
      </c>
      <c r="CJ18" s="81">
        <v>49665</v>
      </c>
      <c r="CK18" s="81">
        <v>47715</v>
      </c>
      <c r="CL18" s="81">
        <v>49842</v>
      </c>
      <c r="CM18" s="81">
        <v>52710</v>
      </c>
      <c r="CN18" s="81">
        <v>51285</v>
      </c>
      <c r="CO18" s="81">
        <v>47218</v>
      </c>
      <c r="CP18" s="81">
        <v>51818</v>
      </c>
      <c r="CQ18" s="81">
        <v>53754</v>
      </c>
      <c r="CR18" s="81">
        <v>48871</v>
      </c>
      <c r="CS18" s="81">
        <v>47294</v>
      </c>
      <c r="CT18" s="81">
        <v>51095</v>
      </c>
      <c r="CU18" s="81">
        <v>50980</v>
      </c>
      <c r="CV18" s="81">
        <v>46855</v>
      </c>
      <c r="CW18" s="81">
        <v>47003</v>
      </c>
      <c r="CX18" s="81">
        <v>46855</v>
      </c>
      <c r="CY18" s="81">
        <v>51631</v>
      </c>
      <c r="CZ18" s="81">
        <v>51025</v>
      </c>
      <c r="DA18" s="81">
        <v>46855</v>
      </c>
      <c r="DB18" s="81">
        <v>49065</v>
      </c>
      <c r="DC18" s="81">
        <v>54402</v>
      </c>
      <c r="DD18" s="81">
        <v>48648</v>
      </c>
      <c r="DE18" s="81">
        <v>56060</v>
      </c>
      <c r="DF18" s="81">
        <v>59762</v>
      </c>
      <c r="DG18" s="81">
        <v>46855</v>
      </c>
      <c r="DH18" s="81">
        <v>46855</v>
      </c>
      <c r="DI18" s="81">
        <v>48838</v>
      </c>
      <c r="DJ18" s="81">
        <v>52350</v>
      </c>
      <c r="DK18" s="81">
        <v>65599</v>
      </c>
      <c r="DL18" s="81">
        <v>65995</v>
      </c>
      <c r="DM18" s="81">
        <v>47729</v>
      </c>
      <c r="DN18" s="81">
        <v>50115</v>
      </c>
      <c r="DO18" s="81">
        <v>48957</v>
      </c>
      <c r="DP18" s="81">
        <v>54564</v>
      </c>
      <c r="DQ18" s="81">
        <v>58992</v>
      </c>
      <c r="DR18" s="81">
        <v>52175</v>
      </c>
      <c r="DS18" s="81">
        <v>54590</v>
      </c>
      <c r="DT18" s="81">
        <v>46855</v>
      </c>
      <c r="DU18" s="81">
        <v>48236</v>
      </c>
      <c r="DV18" s="81">
        <v>48030</v>
      </c>
      <c r="DW18" s="81">
        <v>46855</v>
      </c>
      <c r="DX18" s="81">
        <v>49496</v>
      </c>
      <c r="DY18" s="81">
        <v>50185</v>
      </c>
      <c r="DZ18" s="81">
        <v>60227</v>
      </c>
      <c r="EA18" s="81">
        <v>46955</v>
      </c>
      <c r="EB18" s="81">
        <v>49086</v>
      </c>
      <c r="EC18" s="81">
        <v>50355</v>
      </c>
      <c r="ED18" s="81">
        <v>52210</v>
      </c>
      <c r="EE18" s="81">
        <v>57996</v>
      </c>
      <c r="EF18" s="81">
        <v>52521</v>
      </c>
      <c r="EG18" s="81">
        <v>52471</v>
      </c>
    </row>
    <row r="19" spans="1:137" ht="15.75" x14ac:dyDescent="0.25">
      <c r="A19" s="77">
        <v>14</v>
      </c>
      <c r="B19" s="81">
        <v>50886</v>
      </c>
      <c r="C19" s="81">
        <v>49484</v>
      </c>
      <c r="D19" s="81">
        <v>65168</v>
      </c>
      <c r="E19" s="81">
        <v>51186</v>
      </c>
      <c r="F19" s="81">
        <v>49120</v>
      </c>
      <c r="G19" s="81">
        <v>47045</v>
      </c>
      <c r="H19" s="81">
        <v>54850</v>
      </c>
      <c r="I19" s="81">
        <v>63349</v>
      </c>
      <c r="J19" s="81">
        <v>62968</v>
      </c>
      <c r="K19" s="81">
        <v>54440</v>
      </c>
      <c r="L19" s="81">
        <v>54354</v>
      </c>
      <c r="M19" s="81">
        <v>47995</v>
      </c>
      <c r="N19" s="81">
        <v>50547</v>
      </c>
      <c r="O19" s="81">
        <v>47225</v>
      </c>
      <c r="P19" s="81">
        <v>47045</v>
      </c>
      <c r="Q19" s="81">
        <v>49339</v>
      </c>
      <c r="R19" s="81">
        <v>49760</v>
      </c>
      <c r="S19" s="81">
        <v>48688</v>
      </c>
      <c r="T19" s="81">
        <v>47046</v>
      </c>
      <c r="U19" s="81">
        <v>47507</v>
      </c>
      <c r="V19" s="81">
        <v>51319</v>
      </c>
      <c r="W19" s="81">
        <v>51727</v>
      </c>
      <c r="X19" s="81">
        <v>47998</v>
      </c>
      <c r="Y19" s="79">
        <v>47045</v>
      </c>
      <c r="Z19" s="81">
        <v>47045</v>
      </c>
      <c r="AA19" s="81">
        <v>48386</v>
      </c>
      <c r="AB19" s="81">
        <v>50310</v>
      </c>
      <c r="AC19" s="81">
        <v>49730</v>
      </c>
      <c r="AD19" s="81">
        <v>55560</v>
      </c>
      <c r="AE19" s="81">
        <v>53128</v>
      </c>
      <c r="AF19" s="81">
        <v>48770</v>
      </c>
      <c r="AG19" s="81">
        <v>50865</v>
      </c>
      <c r="AH19" s="81">
        <v>54143</v>
      </c>
      <c r="AI19" s="81">
        <v>47582</v>
      </c>
      <c r="AJ19" s="81">
        <v>61377</v>
      </c>
      <c r="AK19" s="81">
        <v>49322</v>
      </c>
      <c r="AL19" s="81">
        <v>48952</v>
      </c>
      <c r="AM19" s="81">
        <v>51575</v>
      </c>
      <c r="AN19" s="81">
        <v>50768</v>
      </c>
      <c r="AO19" s="81">
        <v>56059</v>
      </c>
      <c r="AP19" s="81">
        <v>47251</v>
      </c>
      <c r="AQ19" s="81">
        <v>47045</v>
      </c>
      <c r="AR19" s="81">
        <v>50344</v>
      </c>
      <c r="AS19" s="81">
        <v>49415</v>
      </c>
      <c r="AT19" s="81">
        <v>49157</v>
      </c>
      <c r="AU19" s="81">
        <v>48585</v>
      </c>
      <c r="AV19" s="81">
        <v>47950</v>
      </c>
      <c r="AW19" s="81">
        <v>48952</v>
      </c>
      <c r="AX19" s="81">
        <v>48650</v>
      </c>
      <c r="AY19" s="81">
        <v>47608</v>
      </c>
      <c r="AZ19" s="81">
        <v>49143</v>
      </c>
      <c r="BA19" s="81">
        <v>52088</v>
      </c>
      <c r="BB19" s="81">
        <v>48045</v>
      </c>
      <c r="BC19" s="81">
        <v>51825</v>
      </c>
      <c r="BD19" s="81">
        <v>53813</v>
      </c>
      <c r="BE19" s="81">
        <v>47045</v>
      </c>
      <c r="BF19" s="81">
        <v>48212</v>
      </c>
      <c r="BG19" s="81">
        <v>48133</v>
      </c>
      <c r="BH19" s="81">
        <v>47375</v>
      </c>
      <c r="BI19" s="81">
        <v>51224</v>
      </c>
      <c r="BJ19" s="81">
        <v>50195</v>
      </c>
      <c r="BK19" s="81">
        <v>50123</v>
      </c>
      <c r="BL19" s="81">
        <v>47638</v>
      </c>
      <c r="BM19" s="81">
        <v>51648</v>
      </c>
      <c r="BN19" s="81">
        <v>54390</v>
      </c>
      <c r="BO19" s="81">
        <v>47099</v>
      </c>
      <c r="BP19" s="81">
        <v>50035</v>
      </c>
      <c r="BQ19" s="81">
        <v>49228</v>
      </c>
      <c r="BR19" s="81">
        <v>47045</v>
      </c>
      <c r="BS19" s="81">
        <v>48817</v>
      </c>
      <c r="BT19" s="81">
        <v>47234</v>
      </c>
      <c r="BU19" s="81">
        <v>51175</v>
      </c>
      <c r="BV19" s="83">
        <v>47045</v>
      </c>
      <c r="BW19" s="81">
        <v>49730</v>
      </c>
      <c r="BX19" s="81">
        <v>48946</v>
      </c>
      <c r="BY19" s="81">
        <v>47045</v>
      </c>
      <c r="BZ19" s="81">
        <v>50908</v>
      </c>
      <c r="CA19" s="81">
        <v>53460</v>
      </c>
      <c r="CB19" s="81">
        <v>49554</v>
      </c>
      <c r="CC19" s="81">
        <v>55034</v>
      </c>
      <c r="CD19" s="81">
        <v>52545</v>
      </c>
      <c r="CE19" s="81">
        <v>58917</v>
      </c>
      <c r="CF19" s="81">
        <v>52466</v>
      </c>
      <c r="CG19" s="81">
        <v>47914</v>
      </c>
      <c r="CH19" s="81">
        <v>47795</v>
      </c>
      <c r="CI19" s="81">
        <v>55306</v>
      </c>
      <c r="CJ19" s="81">
        <v>49870</v>
      </c>
      <c r="CK19" s="81">
        <v>48230</v>
      </c>
      <c r="CL19" s="81">
        <v>50561</v>
      </c>
      <c r="CM19" s="81">
        <v>53604</v>
      </c>
      <c r="CN19" s="81">
        <v>52080</v>
      </c>
      <c r="CO19" s="81">
        <v>48016</v>
      </c>
      <c r="CP19" s="81">
        <v>53281</v>
      </c>
      <c r="CQ19" s="81">
        <v>54829</v>
      </c>
      <c r="CR19" s="81">
        <v>49274</v>
      </c>
      <c r="CS19" s="81">
        <v>47484</v>
      </c>
      <c r="CT19" s="81">
        <v>51315</v>
      </c>
      <c r="CU19" s="81">
        <v>51975</v>
      </c>
      <c r="CV19" s="81">
        <v>47045</v>
      </c>
      <c r="CW19" s="81">
        <v>47198</v>
      </c>
      <c r="CX19" s="81">
        <v>47048</v>
      </c>
      <c r="CY19" s="81">
        <v>52211</v>
      </c>
      <c r="CZ19" s="81">
        <v>51655</v>
      </c>
      <c r="DA19" s="81">
        <v>47050</v>
      </c>
      <c r="DB19" s="81">
        <v>49265</v>
      </c>
      <c r="DC19" s="81">
        <v>54666</v>
      </c>
      <c r="DD19" s="81">
        <v>48984</v>
      </c>
      <c r="DE19" s="81">
        <v>56858</v>
      </c>
      <c r="DF19" s="81">
        <v>60439</v>
      </c>
      <c r="DG19" s="81">
        <v>47050</v>
      </c>
      <c r="DH19" s="81">
        <v>47050</v>
      </c>
      <c r="DI19" s="81">
        <v>49040</v>
      </c>
      <c r="DJ19" s="81">
        <v>53055</v>
      </c>
      <c r="DK19" s="81">
        <v>66985</v>
      </c>
      <c r="DL19" s="81">
        <v>67389</v>
      </c>
      <c r="DM19" s="81">
        <v>47922</v>
      </c>
      <c r="DN19" s="81">
        <v>50451</v>
      </c>
      <c r="DO19" s="81">
        <v>49538</v>
      </c>
      <c r="DP19" s="81">
        <v>55241</v>
      </c>
      <c r="DQ19" s="81">
        <v>59170</v>
      </c>
      <c r="DR19" s="81">
        <v>53015</v>
      </c>
      <c r="DS19" s="81">
        <v>55240</v>
      </c>
      <c r="DT19" s="81">
        <v>47050</v>
      </c>
      <c r="DU19" s="81">
        <v>48431</v>
      </c>
      <c r="DV19" s="81">
        <v>48279</v>
      </c>
      <c r="DW19" s="81">
        <v>47050</v>
      </c>
      <c r="DX19" s="81">
        <v>49691</v>
      </c>
      <c r="DY19" s="81">
        <v>50854</v>
      </c>
      <c r="DZ19" s="81">
        <v>61553</v>
      </c>
      <c r="EA19" s="81">
        <v>47145</v>
      </c>
      <c r="EB19" s="81">
        <v>49292</v>
      </c>
      <c r="EC19" s="81">
        <v>50545</v>
      </c>
      <c r="ED19" s="81">
        <v>53330</v>
      </c>
      <c r="EE19" s="81">
        <v>59143</v>
      </c>
      <c r="EF19" s="81">
        <v>53351</v>
      </c>
      <c r="EG19" s="81">
        <v>52985</v>
      </c>
    </row>
    <row r="20" spans="1:137" ht="15.75" x14ac:dyDescent="0.25">
      <c r="A20" s="77">
        <v>15</v>
      </c>
      <c r="B20" s="81">
        <v>52123</v>
      </c>
      <c r="C20" s="81">
        <v>50053</v>
      </c>
      <c r="D20" s="81">
        <v>66625</v>
      </c>
      <c r="E20" s="81">
        <v>52203</v>
      </c>
      <c r="F20" s="81">
        <v>50135</v>
      </c>
      <c r="G20" s="81">
        <v>48060</v>
      </c>
      <c r="H20" s="81">
        <v>55850</v>
      </c>
      <c r="I20" s="81">
        <v>64418</v>
      </c>
      <c r="J20" s="81">
        <v>64054</v>
      </c>
      <c r="K20" s="81">
        <v>55365</v>
      </c>
      <c r="L20" s="81">
        <v>55300</v>
      </c>
      <c r="M20" s="81">
        <v>49022</v>
      </c>
      <c r="N20" s="81">
        <v>51329</v>
      </c>
      <c r="O20" s="81">
        <v>48250</v>
      </c>
      <c r="P20" s="81">
        <v>48060</v>
      </c>
      <c r="Q20" s="81">
        <v>50403</v>
      </c>
      <c r="R20" s="81">
        <v>50835</v>
      </c>
      <c r="S20" s="81">
        <v>49718</v>
      </c>
      <c r="T20" s="81">
        <v>48060</v>
      </c>
      <c r="U20" s="81">
        <v>48532</v>
      </c>
      <c r="V20" s="81">
        <v>52248</v>
      </c>
      <c r="W20" s="81">
        <v>52399</v>
      </c>
      <c r="X20" s="81">
        <v>49010</v>
      </c>
      <c r="Y20" s="79">
        <v>48060</v>
      </c>
      <c r="Z20" s="81">
        <v>48060</v>
      </c>
      <c r="AA20" s="81">
        <v>49428</v>
      </c>
      <c r="AB20" s="81">
        <v>51325</v>
      </c>
      <c r="AC20" s="81">
        <v>50436</v>
      </c>
      <c r="AD20" s="81">
        <v>56748</v>
      </c>
      <c r="AE20" s="81">
        <v>53813</v>
      </c>
      <c r="AF20" s="81">
        <v>49710</v>
      </c>
      <c r="AG20" s="81">
        <v>51823</v>
      </c>
      <c r="AH20" s="81">
        <v>55253</v>
      </c>
      <c r="AI20" s="81">
        <v>48607</v>
      </c>
      <c r="AJ20" s="81">
        <v>62757</v>
      </c>
      <c r="AK20" s="81">
        <v>50341</v>
      </c>
      <c r="AL20" s="81">
        <v>49744</v>
      </c>
      <c r="AM20" s="81">
        <v>52395</v>
      </c>
      <c r="AN20" s="81">
        <v>51524</v>
      </c>
      <c r="AO20" s="81">
        <v>57439</v>
      </c>
      <c r="AP20" s="81">
        <v>48269</v>
      </c>
      <c r="AQ20" s="81">
        <v>48060</v>
      </c>
      <c r="AR20" s="81">
        <v>51431</v>
      </c>
      <c r="AS20" s="81">
        <v>50483</v>
      </c>
      <c r="AT20" s="81">
        <v>50213</v>
      </c>
      <c r="AU20" s="81">
        <v>49618</v>
      </c>
      <c r="AV20" s="81">
        <v>48985</v>
      </c>
      <c r="AW20" s="81">
        <v>50006</v>
      </c>
      <c r="AX20" s="81">
        <v>49665</v>
      </c>
      <c r="AY20" s="81">
        <v>48633</v>
      </c>
      <c r="AZ20" s="81">
        <v>50198</v>
      </c>
      <c r="BA20" s="81">
        <v>53273</v>
      </c>
      <c r="BB20" s="81">
        <v>49060</v>
      </c>
      <c r="BC20" s="81">
        <v>52570</v>
      </c>
      <c r="BD20" s="81">
        <v>55133</v>
      </c>
      <c r="BE20" s="81">
        <v>48060</v>
      </c>
      <c r="BF20" s="81">
        <v>50622</v>
      </c>
      <c r="BG20" s="81">
        <v>49170</v>
      </c>
      <c r="BH20" s="81">
        <v>48385</v>
      </c>
      <c r="BI20" s="81">
        <v>52283</v>
      </c>
      <c r="BJ20" s="81">
        <v>51505</v>
      </c>
      <c r="BK20" s="81">
        <v>51130</v>
      </c>
      <c r="BL20" s="81">
        <v>49557</v>
      </c>
      <c r="BM20" s="81">
        <v>52678</v>
      </c>
      <c r="BN20" s="81">
        <v>55560</v>
      </c>
      <c r="BO20" s="81">
        <v>48128</v>
      </c>
      <c r="BP20" s="81">
        <v>50744</v>
      </c>
      <c r="BQ20" s="81">
        <v>49851</v>
      </c>
      <c r="BR20" s="81">
        <v>48060</v>
      </c>
      <c r="BS20" s="81">
        <v>49870</v>
      </c>
      <c r="BT20" s="81">
        <v>48253</v>
      </c>
      <c r="BU20" s="81">
        <v>52355</v>
      </c>
      <c r="BV20" s="83">
        <v>48060</v>
      </c>
      <c r="BW20" s="81">
        <v>50800</v>
      </c>
      <c r="BX20" s="81">
        <v>49985</v>
      </c>
      <c r="BY20" s="81">
        <v>48060</v>
      </c>
      <c r="BZ20" s="81">
        <v>52002</v>
      </c>
      <c r="CA20" s="81">
        <v>54065</v>
      </c>
      <c r="CB20" s="81">
        <v>50137</v>
      </c>
      <c r="CC20" s="81">
        <v>55900</v>
      </c>
      <c r="CD20" s="81">
        <v>53318</v>
      </c>
      <c r="CE20" s="81">
        <v>60224</v>
      </c>
      <c r="CF20" s="81">
        <v>53568</v>
      </c>
      <c r="CG20" s="81">
        <v>48947</v>
      </c>
      <c r="CH20" s="81">
        <v>48811</v>
      </c>
      <c r="CI20" s="81">
        <v>55762</v>
      </c>
      <c r="CJ20" s="81">
        <v>50945</v>
      </c>
      <c r="CK20" s="81">
        <v>48745</v>
      </c>
      <c r="CL20" s="81">
        <v>51342</v>
      </c>
      <c r="CM20" s="81">
        <v>54494</v>
      </c>
      <c r="CN20" s="81">
        <v>52970</v>
      </c>
      <c r="CO20" s="81">
        <v>49424</v>
      </c>
      <c r="CP20" s="81">
        <v>55664</v>
      </c>
      <c r="CQ20" s="81">
        <v>55926</v>
      </c>
      <c r="CR20" s="81">
        <v>50146</v>
      </c>
      <c r="CS20" s="81">
        <v>48499</v>
      </c>
      <c r="CT20" s="81">
        <v>52675</v>
      </c>
      <c r="CU20" s="81">
        <v>52945</v>
      </c>
      <c r="CV20" s="81">
        <v>48060</v>
      </c>
      <c r="CW20" s="81">
        <v>48262</v>
      </c>
      <c r="CX20" s="81">
        <v>48058</v>
      </c>
      <c r="CY20" s="81">
        <v>52809</v>
      </c>
      <c r="CZ20" s="81">
        <v>52377</v>
      </c>
      <c r="DA20" s="81">
        <v>48060</v>
      </c>
      <c r="DB20" s="81">
        <v>50305</v>
      </c>
      <c r="DC20" s="81">
        <v>55759</v>
      </c>
      <c r="DD20" s="81">
        <v>50136</v>
      </c>
      <c r="DE20" s="81">
        <v>57584</v>
      </c>
      <c r="DF20" s="81">
        <v>61079</v>
      </c>
      <c r="DG20" s="81">
        <v>48060</v>
      </c>
      <c r="DH20" s="81">
        <v>48060</v>
      </c>
      <c r="DI20" s="81">
        <v>50093</v>
      </c>
      <c r="DJ20" s="81">
        <v>53995</v>
      </c>
      <c r="DK20" s="81">
        <v>68439</v>
      </c>
      <c r="DL20" s="81">
        <v>68852</v>
      </c>
      <c r="DM20" s="81">
        <v>48956</v>
      </c>
      <c r="DN20" s="81">
        <v>51152</v>
      </c>
      <c r="DO20" s="81">
        <v>50138</v>
      </c>
      <c r="DP20" s="81">
        <v>55918</v>
      </c>
      <c r="DQ20" s="81">
        <v>59272</v>
      </c>
      <c r="DR20" s="81">
        <v>53930</v>
      </c>
      <c r="DS20" s="81">
        <v>55995</v>
      </c>
      <c r="DT20" s="81">
        <v>48060</v>
      </c>
      <c r="DU20" s="81">
        <v>49477</v>
      </c>
      <c r="DV20" s="81">
        <v>49343</v>
      </c>
      <c r="DW20" s="81">
        <v>48060</v>
      </c>
      <c r="DX20" s="81">
        <v>50712</v>
      </c>
      <c r="DY20" s="81">
        <v>51524</v>
      </c>
      <c r="DZ20" s="81">
        <v>62902</v>
      </c>
      <c r="EA20" s="81">
        <v>48160</v>
      </c>
      <c r="EB20" s="81">
        <v>50442</v>
      </c>
      <c r="EC20" s="81">
        <v>51560</v>
      </c>
      <c r="ED20" s="81">
        <v>54690</v>
      </c>
      <c r="EE20" s="81">
        <v>60313</v>
      </c>
      <c r="EF20" s="81">
        <v>54187</v>
      </c>
      <c r="EG20" s="81">
        <v>53681</v>
      </c>
    </row>
    <row r="21" spans="1:137" ht="15.75" x14ac:dyDescent="0.25">
      <c r="A21" s="77">
        <v>16</v>
      </c>
      <c r="B21" s="81">
        <v>52544</v>
      </c>
      <c r="C21" s="81">
        <v>50623</v>
      </c>
      <c r="D21" s="81">
        <v>66625</v>
      </c>
      <c r="E21" s="81">
        <v>52210</v>
      </c>
      <c r="F21" s="81">
        <v>50135</v>
      </c>
      <c r="G21" s="81">
        <v>48060</v>
      </c>
      <c r="H21" s="81">
        <v>56855</v>
      </c>
      <c r="I21" s="81">
        <v>65492</v>
      </c>
      <c r="J21" s="81">
        <v>65140</v>
      </c>
      <c r="K21" s="81">
        <v>56995</v>
      </c>
      <c r="L21" s="81">
        <v>56991</v>
      </c>
      <c r="M21" s="81">
        <v>49022</v>
      </c>
      <c r="N21" s="81">
        <v>51399</v>
      </c>
      <c r="O21" s="81">
        <v>48250</v>
      </c>
      <c r="P21" s="81">
        <v>48060</v>
      </c>
      <c r="Q21" s="81">
        <v>50403</v>
      </c>
      <c r="R21" s="81">
        <v>50835</v>
      </c>
      <c r="S21" s="81">
        <v>49718</v>
      </c>
      <c r="T21" s="81">
        <v>48060</v>
      </c>
      <c r="U21" s="81">
        <v>48532</v>
      </c>
      <c r="V21" s="81">
        <v>52248</v>
      </c>
      <c r="W21" s="81">
        <v>53071</v>
      </c>
      <c r="X21" s="81">
        <v>49010</v>
      </c>
      <c r="Y21" s="79">
        <v>48060</v>
      </c>
      <c r="Z21" s="81">
        <v>48060</v>
      </c>
      <c r="AA21" s="81">
        <v>49438</v>
      </c>
      <c r="AB21" s="81">
        <v>51325</v>
      </c>
      <c r="AC21" s="81">
        <v>50847</v>
      </c>
      <c r="AD21" s="81">
        <v>57545</v>
      </c>
      <c r="AE21" s="81">
        <v>54499</v>
      </c>
      <c r="AF21" s="81">
        <v>50610</v>
      </c>
      <c r="AG21" s="81">
        <v>51823</v>
      </c>
      <c r="AH21" s="81">
        <v>55514</v>
      </c>
      <c r="AI21" s="81">
        <v>48617</v>
      </c>
      <c r="AJ21" s="81">
        <v>64080</v>
      </c>
      <c r="AK21" s="81">
        <v>50341</v>
      </c>
      <c r="AL21" s="81">
        <v>49855</v>
      </c>
      <c r="AM21" s="81">
        <v>52812</v>
      </c>
      <c r="AN21" s="81">
        <v>51997</v>
      </c>
      <c r="AO21" s="81">
        <v>57439</v>
      </c>
      <c r="AP21" s="81">
        <v>48269</v>
      </c>
      <c r="AQ21" s="81">
        <v>48060</v>
      </c>
      <c r="AR21" s="81">
        <v>51431</v>
      </c>
      <c r="AS21" s="81">
        <v>50483</v>
      </c>
      <c r="AT21" s="81">
        <v>50213</v>
      </c>
      <c r="AU21" s="81">
        <v>49722</v>
      </c>
      <c r="AV21" s="81">
        <v>48685</v>
      </c>
      <c r="AW21" s="81">
        <v>50006</v>
      </c>
      <c r="AX21" s="81">
        <v>49665</v>
      </c>
      <c r="AY21" s="81">
        <v>48633</v>
      </c>
      <c r="AZ21" s="81">
        <v>50198</v>
      </c>
      <c r="BA21" s="81">
        <v>53638</v>
      </c>
      <c r="BB21" s="81">
        <v>49060</v>
      </c>
      <c r="BC21" s="81">
        <v>52929</v>
      </c>
      <c r="BD21" s="81">
        <v>55133</v>
      </c>
      <c r="BE21" s="81">
        <v>48060</v>
      </c>
      <c r="BF21" s="81">
        <v>51515</v>
      </c>
      <c r="BG21" s="81">
        <v>49170</v>
      </c>
      <c r="BH21" s="81">
        <v>48385</v>
      </c>
      <c r="BI21" s="81">
        <v>52283</v>
      </c>
      <c r="BJ21" s="81">
        <v>51710</v>
      </c>
      <c r="BK21" s="81">
        <v>51186</v>
      </c>
      <c r="BL21" s="81">
        <v>49557</v>
      </c>
      <c r="BM21" s="81">
        <v>52678</v>
      </c>
      <c r="BN21" s="81">
        <v>55560</v>
      </c>
      <c r="BO21" s="81">
        <v>48489</v>
      </c>
      <c r="BP21" s="81">
        <v>50819</v>
      </c>
      <c r="BQ21" s="81">
        <v>50083</v>
      </c>
      <c r="BR21" s="81">
        <v>48060</v>
      </c>
      <c r="BS21" s="81">
        <v>49870</v>
      </c>
      <c r="BT21" s="81">
        <v>48253</v>
      </c>
      <c r="BU21" s="81">
        <v>52995</v>
      </c>
      <c r="BV21" s="83">
        <v>48060</v>
      </c>
      <c r="BW21" s="81">
        <v>50970</v>
      </c>
      <c r="BX21" s="81">
        <v>49985</v>
      </c>
      <c r="BY21" s="81">
        <v>48060</v>
      </c>
      <c r="BZ21" s="81">
        <v>52002</v>
      </c>
      <c r="CA21" s="81">
        <v>54560</v>
      </c>
      <c r="CB21" s="81">
        <v>50720</v>
      </c>
      <c r="CC21" s="81">
        <v>56500</v>
      </c>
      <c r="CD21" s="81">
        <v>53489</v>
      </c>
      <c r="CE21" s="81">
        <v>60224</v>
      </c>
      <c r="CF21" s="81">
        <v>53714</v>
      </c>
      <c r="CG21" s="81">
        <v>48947</v>
      </c>
      <c r="CH21" s="81">
        <v>48811</v>
      </c>
      <c r="CI21" s="81">
        <v>55762</v>
      </c>
      <c r="CJ21" s="81">
        <v>50945</v>
      </c>
      <c r="CK21" s="81">
        <v>48745</v>
      </c>
      <c r="CL21" s="81">
        <v>51684</v>
      </c>
      <c r="CM21" s="81">
        <v>54494</v>
      </c>
      <c r="CN21" s="81">
        <v>53090</v>
      </c>
      <c r="CO21" s="81">
        <v>50065</v>
      </c>
      <c r="CP21" s="81">
        <v>55664</v>
      </c>
      <c r="CQ21" s="81">
        <v>57045</v>
      </c>
      <c r="CR21" s="81">
        <v>50646</v>
      </c>
      <c r="CS21" s="81">
        <v>48499</v>
      </c>
      <c r="CT21" s="81">
        <v>52685</v>
      </c>
      <c r="CU21" s="81">
        <v>52945</v>
      </c>
      <c r="CV21" s="81">
        <v>48060</v>
      </c>
      <c r="CW21" s="81">
        <v>48262</v>
      </c>
      <c r="CX21" s="81">
        <v>48058</v>
      </c>
      <c r="CY21" s="81">
        <v>53001</v>
      </c>
      <c r="CZ21" s="81">
        <v>52436</v>
      </c>
      <c r="DA21" s="81">
        <v>48060</v>
      </c>
      <c r="DB21" s="81">
        <v>50305</v>
      </c>
      <c r="DC21" s="81">
        <v>55834</v>
      </c>
      <c r="DD21" s="81">
        <v>50448</v>
      </c>
      <c r="DE21" s="81">
        <v>58086</v>
      </c>
      <c r="DF21" s="81">
        <v>61079</v>
      </c>
      <c r="DG21" s="81">
        <v>48060</v>
      </c>
      <c r="DH21" s="81">
        <v>48060</v>
      </c>
      <c r="DI21" s="81">
        <v>50323</v>
      </c>
      <c r="DJ21" s="81">
        <v>54690</v>
      </c>
      <c r="DK21" s="81">
        <v>69010</v>
      </c>
      <c r="DL21" s="81">
        <v>69427</v>
      </c>
      <c r="DM21" s="81">
        <v>48956</v>
      </c>
      <c r="DN21" s="81">
        <v>51482</v>
      </c>
      <c r="DO21" s="81">
        <v>50731</v>
      </c>
      <c r="DP21" s="81">
        <v>56496</v>
      </c>
      <c r="DQ21" s="81">
        <v>59775</v>
      </c>
      <c r="DR21" s="81">
        <v>54570</v>
      </c>
      <c r="DS21" s="81">
        <v>55995</v>
      </c>
      <c r="DT21" s="81">
        <v>48060</v>
      </c>
      <c r="DU21" s="81">
        <v>49477</v>
      </c>
      <c r="DV21" s="81">
        <v>49398</v>
      </c>
      <c r="DW21" s="81">
        <v>48060</v>
      </c>
      <c r="DX21" s="81">
        <v>50723</v>
      </c>
      <c r="DY21" s="81">
        <v>51817</v>
      </c>
      <c r="DZ21" s="81">
        <v>64286</v>
      </c>
      <c r="EA21" s="81">
        <v>48160</v>
      </c>
      <c r="EB21" s="81">
        <v>50445</v>
      </c>
      <c r="EC21" s="81">
        <v>51560</v>
      </c>
      <c r="ED21" s="81">
        <v>55740</v>
      </c>
      <c r="EE21" s="81">
        <v>62080</v>
      </c>
      <c r="EF21" s="81">
        <v>55022</v>
      </c>
      <c r="EG21" s="81">
        <v>55559</v>
      </c>
    </row>
    <row r="22" spans="1:137" ht="15.75" x14ac:dyDescent="0.25">
      <c r="A22" s="77">
        <v>17</v>
      </c>
      <c r="B22" s="81">
        <v>52580</v>
      </c>
      <c r="C22" s="81">
        <v>51694</v>
      </c>
      <c r="D22" s="81">
        <v>66625</v>
      </c>
      <c r="E22" s="81">
        <v>53075</v>
      </c>
      <c r="F22" s="81">
        <v>50985</v>
      </c>
      <c r="G22" s="81">
        <v>48910</v>
      </c>
      <c r="H22" s="81">
        <v>57860</v>
      </c>
      <c r="I22" s="81">
        <v>66570</v>
      </c>
      <c r="J22" s="81">
        <v>65140</v>
      </c>
      <c r="K22" s="81">
        <v>57485</v>
      </c>
      <c r="L22" s="81">
        <v>57504</v>
      </c>
      <c r="M22" s="81">
        <v>49880</v>
      </c>
      <c r="N22" s="81">
        <v>51545</v>
      </c>
      <c r="O22" s="81">
        <v>49100</v>
      </c>
      <c r="P22" s="81">
        <v>48910</v>
      </c>
      <c r="Q22" s="81">
        <v>51298</v>
      </c>
      <c r="R22" s="81">
        <v>51730</v>
      </c>
      <c r="S22" s="81">
        <v>50583</v>
      </c>
      <c r="T22" s="81">
        <v>48909</v>
      </c>
      <c r="U22" s="81">
        <v>49385</v>
      </c>
      <c r="V22" s="81">
        <v>52248</v>
      </c>
      <c r="W22" s="81">
        <v>53742</v>
      </c>
      <c r="X22" s="81">
        <v>49859</v>
      </c>
      <c r="Y22" s="79">
        <v>48910</v>
      </c>
      <c r="Z22" s="81">
        <v>48910</v>
      </c>
      <c r="AA22" s="81">
        <v>50304</v>
      </c>
      <c r="AB22" s="81">
        <v>52175</v>
      </c>
      <c r="AC22" s="81">
        <v>51190</v>
      </c>
      <c r="AD22" s="81">
        <v>58456</v>
      </c>
      <c r="AE22" s="81">
        <v>55184</v>
      </c>
      <c r="AF22" s="81">
        <v>51545</v>
      </c>
      <c r="AG22" s="81">
        <v>52631</v>
      </c>
      <c r="AH22" s="81">
        <v>55823</v>
      </c>
      <c r="AI22" s="81">
        <v>49475</v>
      </c>
      <c r="AJ22" s="81">
        <v>64204</v>
      </c>
      <c r="AK22" s="81">
        <v>51193</v>
      </c>
      <c r="AL22" s="81">
        <v>50651</v>
      </c>
      <c r="AM22" s="81">
        <v>53283</v>
      </c>
      <c r="AN22" s="81">
        <v>51997</v>
      </c>
      <c r="AO22" s="81">
        <v>57439</v>
      </c>
      <c r="AP22" s="81">
        <v>49120</v>
      </c>
      <c r="AQ22" s="81">
        <v>48910</v>
      </c>
      <c r="AR22" s="81">
        <v>52339</v>
      </c>
      <c r="AS22" s="81">
        <v>51372</v>
      </c>
      <c r="AT22" s="81">
        <v>51096</v>
      </c>
      <c r="AU22" s="81">
        <v>50580</v>
      </c>
      <c r="AV22" s="81">
        <v>49850</v>
      </c>
      <c r="AW22" s="81">
        <v>50888</v>
      </c>
      <c r="AX22" s="81">
        <v>50515</v>
      </c>
      <c r="AY22" s="81">
        <v>49491</v>
      </c>
      <c r="AZ22" s="81">
        <v>51089</v>
      </c>
      <c r="BA22" s="81">
        <v>54403</v>
      </c>
      <c r="BB22" s="81">
        <v>49910</v>
      </c>
      <c r="BC22" s="81">
        <v>53281</v>
      </c>
      <c r="BD22" s="81">
        <v>56124</v>
      </c>
      <c r="BE22" s="81">
        <v>48910</v>
      </c>
      <c r="BF22" s="81">
        <v>51532</v>
      </c>
      <c r="BG22" s="81">
        <v>50042</v>
      </c>
      <c r="BH22" s="81">
        <v>49235</v>
      </c>
      <c r="BI22" s="81">
        <v>53167</v>
      </c>
      <c r="BJ22" s="81">
        <v>52010</v>
      </c>
      <c r="BK22" s="81">
        <v>52085</v>
      </c>
      <c r="BL22" s="81">
        <v>49557</v>
      </c>
      <c r="BM22" s="81">
        <v>53602</v>
      </c>
      <c r="BN22" s="81">
        <v>56540</v>
      </c>
      <c r="BO22" s="81">
        <v>48920</v>
      </c>
      <c r="BP22" s="81">
        <v>51602</v>
      </c>
      <c r="BQ22" s="81">
        <v>50347</v>
      </c>
      <c r="BR22" s="81">
        <v>48910</v>
      </c>
      <c r="BS22" s="81">
        <v>50752</v>
      </c>
      <c r="BT22" s="81">
        <v>49106</v>
      </c>
      <c r="BU22" s="81">
        <v>53700</v>
      </c>
      <c r="BV22" s="83">
        <v>48910</v>
      </c>
      <c r="BW22" s="81">
        <v>51849</v>
      </c>
      <c r="BX22" s="81">
        <v>50856</v>
      </c>
      <c r="BY22" s="81">
        <v>48910</v>
      </c>
      <c r="BZ22" s="81">
        <v>52920</v>
      </c>
      <c r="CA22" s="81">
        <v>54885</v>
      </c>
      <c r="CB22" s="81">
        <v>51302</v>
      </c>
      <c r="CC22" s="81">
        <v>57020</v>
      </c>
      <c r="CD22" s="81">
        <v>53685</v>
      </c>
      <c r="CE22" s="81">
        <v>60224</v>
      </c>
      <c r="CF22" s="81">
        <v>53857</v>
      </c>
      <c r="CG22" s="81">
        <v>49813</v>
      </c>
      <c r="CH22" s="81">
        <v>49659</v>
      </c>
      <c r="CI22" s="81">
        <v>55762</v>
      </c>
      <c r="CJ22" s="81">
        <v>51850</v>
      </c>
      <c r="CK22" s="81">
        <v>48910</v>
      </c>
      <c r="CL22" s="81">
        <v>52148</v>
      </c>
      <c r="CM22" s="81">
        <v>55359</v>
      </c>
      <c r="CN22" s="81">
        <v>54040</v>
      </c>
      <c r="CO22" s="81">
        <v>50087</v>
      </c>
      <c r="CP22" s="81">
        <v>55713</v>
      </c>
      <c r="CQ22" s="81">
        <v>58186</v>
      </c>
      <c r="CR22" s="81">
        <v>51408</v>
      </c>
      <c r="CS22" s="81">
        <v>49349</v>
      </c>
      <c r="CT22" s="81">
        <v>53950</v>
      </c>
      <c r="CU22" s="81">
        <v>52945</v>
      </c>
      <c r="CV22" s="81">
        <v>48910</v>
      </c>
      <c r="CW22" s="81">
        <v>49108</v>
      </c>
      <c r="CX22" s="81">
        <v>48911</v>
      </c>
      <c r="CY22" s="81">
        <v>53965</v>
      </c>
      <c r="CZ22" s="81">
        <v>52804</v>
      </c>
      <c r="DA22" s="81">
        <v>48910</v>
      </c>
      <c r="DB22" s="81">
        <v>51175</v>
      </c>
      <c r="DC22" s="81">
        <v>56764</v>
      </c>
      <c r="DD22" s="81">
        <v>50820</v>
      </c>
      <c r="DE22" s="81">
        <v>58123</v>
      </c>
      <c r="DF22" s="81">
        <v>61079</v>
      </c>
      <c r="DG22" s="81">
        <v>48910</v>
      </c>
      <c r="DH22" s="81">
        <v>48910</v>
      </c>
      <c r="DI22" s="81">
        <v>51215</v>
      </c>
      <c r="DJ22" s="81">
        <v>55635</v>
      </c>
      <c r="DK22" s="81">
        <v>69581</v>
      </c>
      <c r="DL22" s="81">
        <v>70002</v>
      </c>
      <c r="DM22" s="81">
        <v>49822</v>
      </c>
      <c r="DN22" s="81">
        <v>52178</v>
      </c>
      <c r="DO22" s="81">
        <v>50746</v>
      </c>
      <c r="DP22" s="81">
        <v>57089</v>
      </c>
      <c r="DQ22" s="81">
        <v>59775</v>
      </c>
      <c r="DR22" s="81">
        <v>55120</v>
      </c>
      <c r="DS22" s="81">
        <v>56940</v>
      </c>
      <c r="DT22" s="81">
        <v>48910</v>
      </c>
      <c r="DU22" s="81">
        <v>50351</v>
      </c>
      <c r="DV22" s="81">
        <v>50302</v>
      </c>
      <c r="DW22" s="81">
        <v>48910</v>
      </c>
      <c r="DX22" s="81">
        <v>51573</v>
      </c>
      <c r="DY22" s="81">
        <v>52128</v>
      </c>
      <c r="DZ22" s="81">
        <v>65705</v>
      </c>
      <c r="EA22" s="81">
        <v>49010</v>
      </c>
      <c r="EB22" s="81">
        <v>51446</v>
      </c>
      <c r="EC22" s="81">
        <v>52410</v>
      </c>
      <c r="ED22" s="81">
        <v>56910</v>
      </c>
      <c r="EE22" s="81">
        <v>63943</v>
      </c>
      <c r="EF22" s="81">
        <v>55852</v>
      </c>
      <c r="EG22" s="81">
        <v>56008</v>
      </c>
    </row>
    <row r="23" spans="1:137" ht="15.75" x14ac:dyDescent="0.25">
      <c r="A23" s="77">
        <v>18</v>
      </c>
      <c r="B23" s="81">
        <v>52580</v>
      </c>
      <c r="C23" s="81">
        <v>52931</v>
      </c>
      <c r="D23" s="81">
        <v>66625</v>
      </c>
      <c r="E23" s="81">
        <v>53079</v>
      </c>
      <c r="F23" s="81">
        <v>50985</v>
      </c>
      <c r="G23" s="81">
        <v>48910</v>
      </c>
      <c r="H23" s="81">
        <v>58860</v>
      </c>
      <c r="I23" s="81">
        <v>67644</v>
      </c>
      <c r="J23" s="81">
        <v>65140</v>
      </c>
      <c r="K23" s="81">
        <v>57970</v>
      </c>
      <c r="L23" s="81">
        <v>57930</v>
      </c>
      <c r="M23" s="81">
        <v>49880</v>
      </c>
      <c r="N23" s="81">
        <v>51613</v>
      </c>
      <c r="O23" s="81">
        <v>49100</v>
      </c>
      <c r="P23" s="81">
        <v>48910</v>
      </c>
      <c r="Q23" s="81">
        <v>51298</v>
      </c>
      <c r="R23" s="81">
        <v>51730</v>
      </c>
      <c r="S23" s="81">
        <v>50583</v>
      </c>
      <c r="T23" s="81">
        <v>48909</v>
      </c>
      <c r="U23" s="81">
        <v>49385</v>
      </c>
      <c r="V23" s="81">
        <v>52248</v>
      </c>
      <c r="W23" s="81">
        <v>54414</v>
      </c>
      <c r="X23" s="81">
        <v>49859</v>
      </c>
      <c r="Y23" s="79">
        <v>48910</v>
      </c>
      <c r="Z23" s="81">
        <v>48910</v>
      </c>
      <c r="AA23" s="81">
        <v>50314</v>
      </c>
      <c r="AB23" s="81">
        <v>52175</v>
      </c>
      <c r="AC23" s="81">
        <v>51518</v>
      </c>
      <c r="AD23" s="81">
        <v>58565</v>
      </c>
      <c r="AE23" s="81">
        <v>55870</v>
      </c>
      <c r="AF23" s="81">
        <v>52445</v>
      </c>
      <c r="AG23" s="81">
        <v>52631</v>
      </c>
      <c r="AH23" s="81">
        <v>56102</v>
      </c>
      <c r="AI23" s="81">
        <v>49485</v>
      </c>
      <c r="AJ23" s="81">
        <v>64204</v>
      </c>
      <c r="AK23" s="81">
        <v>51193</v>
      </c>
      <c r="AL23" s="81">
        <v>50651</v>
      </c>
      <c r="AM23" s="81">
        <v>53701</v>
      </c>
      <c r="AN23" s="81">
        <v>51997</v>
      </c>
      <c r="AO23" s="81">
        <v>57439</v>
      </c>
      <c r="AP23" s="81">
        <v>49120</v>
      </c>
      <c r="AQ23" s="81">
        <v>48910</v>
      </c>
      <c r="AR23" s="81">
        <v>52339</v>
      </c>
      <c r="AS23" s="81">
        <v>51372</v>
      </c>
      <c r="AT23" s="81">
        <v>51096</v>
      </c>
      <c r="AU23" s="81">
        <v>50580</v>
      </c>
      <c r="AV23" s="81">
        <v>49850</v>
      </c>
      <c r="AW23" s="81">
        <v>50888</v>
      </c>
      <c r="AX23" s="81">
        <v>50515</v>
      </c>
      <c r="AY23" s="81">
        <v>49491</v>
      </c>
      <c r="AZ23" s="81">
        <v>51089</v>
      </c>
      <c r="BA23" s="81">
        <v>54648</v>
      </c>
      <c r="BB23" s="81">
        <v>49910</v>
      </c>
      <c r="BC23" s="81">
        <v>53632</v>
      </c>
      <c r="BD23" s="81">
        <v>56124</v>
      </c>
      <c r="BE23" s="81">
        <v>48910</v>
      </c>
      <c r="BF23" s="81">
        <v>51532</v>
      </c>
      <c r="BG23" s="81">
        <v>50042</v>
      </c>
      <c r="BH23" s="81">
        <v>49235</v>
      </c>
      <c r="BI23" s="81">
        <v>53167</v>
      </c>
      <c r="BJ23" s="81">
        <v>52020</v>
      </c>
      <c r="BK23" s="81">
        <v>52142</v>
      </c>
      <c r="BL23" s="81">
        <v>49557</v>
      </c>
      <c r="BM23" s="81">
        <v>53602</v>
      </c>
      <c r="BN23" s="81">
        <v>56540</v>
      </c>
      <c r="BO23" s="81">
        <v>49000</v>
      </c>
      <c r="BP23" s="81">
        <v>51602</v>
      </c>
      <c r="BQ23" s="81">
        <v>50572</v>
      </c>
      <c r="BR23" s="81">
        <v>48910</v>
      </c>
      <c r="BS23" s="81">
        <v>50752</v>
      </c>
      <c r="BT23" s="81">
        <v>49106</v>
      </c>
      <c r="BU23" s="81">
        <v>54335</v>
      </c>
      <c r="BV23" s="83">
        <v>48910</v>
      </c>
      <c r="BW23" s="81">
        <v>51869</v>
      </c>
      <c r="BX23" s="81">
        <v>50856</v>
      </c>
      <c r="BY23" s="81">
        <v>48910</v>
      </c>
      <c r="BZ23" s="81">
        <v>52920</v>
      </c>
      <c r="CA23" s="81">
        <v>55185</v>
      </c>
      <c r="CB23" s="81">
        <v>51885</v>
      </c>
      <c r="CC23" s="81">
        <v>57618</v>
      </c>
      <c r="CD23" s="81">
        <v>53913</v>
      </c>
      <c r="CE23" s="81">
        <v>60224</v>
      </c>
      <c r="CF23" s="81">
        <v>54050</v>
      </c>
      <c r="CG23" s="81">
        <v>49813</v>
      </c>
      <c r="CH23" s="81">
        <v>49659</v>
      </c>
      <c r="CI23" s="81">
        <v>55762</v>
      </c>
      <c r="CJ23" s="81">
        <v>51850</v>
      </c>
      <c r="CK23" s="81">
        <v>48910</v>
      </c>
      <c r="CL23" s="81">
        <v>52484</v>
      </c>
      <c r="CM23" s="81">
        <v>55359</v>
      </c>
      <c r="CN23" s="81">
        <v>54140</v>
      </c>
      <c r="CO23" s="81">
        <v>51093</v>
      </c>
      <c r="CP23" s="81">
        <v>55713</v>
      </c>
      <c r="CQ23" s="81">
        <v>59350</v>
      </c>
      <c r="CR23" s="81">
        <v>51625</v>
      </c>
      <c r="CS23" s="81">
        <v>49349</v>
      </c>
      <c r="CT23" s="81">
        <v>53975</v>
      </c>
      <c r="CU23" s="81">
        <v>52945</v>
      </c>
      <c r="CV23" s="81">
        <v>48910</v>
      </c>
      <c r="CW23" s="81">
        <v>49108</v>
      </c>
      <c r="CX23" s="81">
        <v>48911</v>
      </c>
      <c r="CY23" s="81">
        <v>53965</v>
      </c>
      <c r="CZ23" s="81">
        <v>53056</v>
      </c>
      <c r="DA23" s="81">
        <v>51560</v>
      </c>
      <c r="DB23" s="81">
        <v>51175</v>
      </c>
      <c r="DC23" s="81">
        <v>56840</v>
      </c>
      <c r="DD23" s="81">
        <v>51132</v>
      </c>
      <c r="DE23" s="81">
        <v>58253</v>
      </c>
      <c r="DF23" s="81">
        <v>61079</v>
      </c>
      <c r="DG23" s="81">
        <v>48910</v>
      </c>
      <c r="DH23" s="81">
        <v>48910</v>
      </c>
      <c r="DI23" s="81">
        <v>51215</v>
      </c>
      <c r="DJ23" s="81">
        <v>55920</v>
      </c>
      <c r="DK23" s="81">
        <v>70615</v>
      </c>
      <c r="DL23" s="81">
        <v>71041</v>
      </c>
      <c r="DM23" s="81">
        <v>49822</v>
      </c>
      <c r="DN23" s="81">
        <v>53830</v>
      </c>
      <c r="DO23" s="81">
        <v>50746</v>
      </c>
      <c r="DP23" s="81">
        <v>57668</v>
      </c>
      <c r="DQ23" s="81">
        <v>59775</v>
      </c>
      <c r="DR23" s="81">
        <v>55685</v>
      </c>
      <c r="DS23" s="81">
        <v>56940</v>
      </c>
      <c r="DT23" s="81">
        <v>48910</v>
      </c>
      <c r="DU23" s="81">
        <v>50351</v>
      </c>
      <c r="DV23" s="81">
        <v>50356</v>
      </c>
      <c r="DW23" s="81">
        <v>48910</v>
      </c>
      <c r="DX23" s="81">
        <v>51573</v>
      </c>
      <c r="DY23" s="81">
        <v>52420</v>
      </c>
      <c r="DZ23" s="81">
        <v>65705</v>
      </c>
      <c r="EA23" s="81">
        <v>49010</v>
      </c>
      <c r="EB23" s="81">
        <v>51456</v>
      </c>
      <c r="EC23" s="81">
        <v>52410</v>
      </c>
      <c r="ED23" s="81">
        <v>58105</v>
      </c>
      <c r="EE23" s="81">
        <v>64171</v>
      </c>
      <c r="EF23" s="81">
        <v>56688</v>
      </c>
      <c r="EG23" s="81">
        <v>56328</v>
      </c>
    </row>
    <row r="24" spans="1:137" ht="15.75" x14ac:dyDescent="0.25">
      <c r="A24" s="77">
        <v>19</v>
      </c>
      <c r="B24" s="81">
        <v>52614</v>
      </c>
      <c r="C24" s="81">
        <v>55885</v>
      </c>
      <c r="D24" s="81">
        <v>66625</v>
      </c>
      <c r="E24" s="81">
        <v>53960</v>
      </c>
      <c r="F24" s="81">
        <v>51850</v>
      </c>
      <c r="G24" s="81">
        <v>49775</v>
      </c>
      <c r="H24" s="81">
        <v>59865</v>
      </c>
      <c r="I24" s="81">
        <v>67643</v>
      </c>
      <c r="J24" s="81">
        <v>65140</v>
      </c>
      <c r="K24" s="81">
        <v>57970</v>
      </c>
      <c r="L24" s="81">
        <v>57930</v>
      </c>
      <c r="M24" s="81">
        <v>50755</v>
      </c>
      <c r="N24" s="81">
        <v>51753</v>
      </c>
      <c r="O24" s="81">
        <v>49970</v>
      </c>
      <c r="P24" s="81">
        <v>49775</v>
      </c>
      <c r="Q24" s="81">
        <v>52202</v>
      </c>
      <c r="R24" s="81">
        <v>52655</v>
      </c>
      <c r="S24" s="81">
        <v>50583</v>
      </c>
      <c r="T24" s="81">
        <v>49776</v>
      </c>
      <c r="U24" s="81">
        <v>50259</v>
      </c>
      <c r="V24" s="81">
        <v>52248</v>
      </c>
      <c r="W24" s="81">
        <v>54414</v>
      </c>
      <c r="X24" s="81">
        <v>50729</v>
      </c>
      <c r="Y24" s="79">
        <v>49775</v>
      </c>
      <c r="Z24" s="81">
        <v>49775</v>
      </c>
      <c r="AA24" s="81">
        <v>51195</v>
      </c>
      <c r="AB24" s="81">
        <v>53040</v>
      </c>
      <c r="AC24" s="81">
        <v>52089</v>
      </c>
      <c r="AD24" s="81">
        <v>58767</v>
      </c>
      <c r="AE24" s="81">
        <v>56555</v>
      </c>
      <c r="AF24" s="81">
        <v>53380</v>
      </c>
      <c r="AG24" s="81">
        <v>53455</v>
      </c>
      <c r="AH24" s="81">
        <v>56410</v>
      </c>
      <c r="AI24" s="81">
        <v>50369</v>
      </c>
      <c r="AJ24" s="81">
        <v>64245</v>
      </c>
      <c r="AK24" s="81">
        <v>52061</v>
      </c>
      <c r="AL24" s="81">
        <v>51532</v>
      </c>
      <c r="AM24" s="81">
        <v>54171</v>
      </c>
      <c r="AN24" s="81">
        <v>51997</v>
      </c>
      <c r="AO24" s="81">
        <v>57439</v>
      </c>
      <c r="AP24" s="81">
        <v>49987</v>
      </c>
      <c r="AQ24" s="81">
        <v>49775</v>
      </c>
      <c r="AR24" s="81">
        <v>53270</v>
      </c>
      <c r="AS24" s="81">
        <v>52287</v>
      </c>
      <c r="AT24" s="81">
        <v>52011</v>
      </c>
      <c r="AU24" s="81">
        <v>51465</v>
      </c>
      <c r="AV24" s="81">
        <v>50725</v>
      </c>
      <c r="AW24" s="81">
        <v>51792</v>
      </c>
      <c r="AX24" s="81">
        <v>51380</v>
      </c>
      <c r="AY24" s="81">
        <v>50364</v>
      </c>
      <c r="AZ24" s="81">
        <v>51996</v>
      </c>
      <c r="BA24" s="81">
        <v>54664</v>
      </c>
      <c r="BB24" s="81">
        <v>50775</v>
      </c>
      <c r="BC24" s="81">
        <v>54032</v>
      </c>
      <c r="BD24" s="81">
        <v>57114</v>
      </c>
      <c r="BE24" s="81">
        <v>49775</v>
      </c>
      <c r="BF24" s="81">
        <v>51790</v>
      </c>
      <c r="BG24" s="81">
        <v>50925</v>
      </c>
      <c r="BH24" s="81">
        <v>50100</v>
      </c>
      <c r="BI24" s="81">
        <v>54067</v>
      </c>
      <c r="BJ24" s="81">
        <v>52890</v>
      </c>
      <c r="BK24" s="81">
        <v>53062</v>
      </c>
      <c r="BL24" s="81">
        <v>49557</v>
      </c>
      <c r="BM24" s="81">
        <v>54555</v>
      </c>
      <c r="BN24" s="81">
        <v>57550</v>
      </c>
      <c r="BO24" s="81">
        <v>49797</v>
      </c>
      <c r="BP24" s="81">
        <v>52476</v>
      </c>
      <c r="BQ24" s="81">
        <v>51211</v>
      </c>
      <c r="BR24" s="81">
        <v>49775</v>
      </c>
      <c r="BS24" s="81">
        <v>51650</v>
      </c>
      <c r="BT24" s="81">
        <v>49974</v>
      </c>
      <c r="BU24" s="81">
        <v>55035</v>
      </c>
      <c r="BV24" s="83">
        <v>49775</v>
      </c>
      <c r="BW24" s="81">
        <v>52754</v>
      </c>
      <c r="BX24" s="81">
        <v>51743</v>
      </c>
      <c r="BY24" s="81">
        <v>49775</v>
      </c>
      <c r="BZ24" s="81">
        <v>53852</v>
      </c>
      <c r="CA24" s="81">
        <v>55505</v>
      </c>
      <c r="CB24" s="81">
        <v>52467</v>
      </c>
      <c r="CC24" s="81">
        <v>58217</v>
      </c>
      <c r="CD24" s="81">
        <v>54164</v>
      </c>
      <c r="CE24" s="81">
        <v>60224</v>
      </c>
      <c r="CF24" s="81">
        <v>54261</v>
      </c>
      <c r="CG24" s="81">
        <v>50694</v>
      </c>
      <c r="CH24" s="81">
        <v>50524</v>
      </c>
      <c r="CI24" s="81">
        <v>55762</v>
      </c>
      <c r="CJ24" s="81">
        <v>52765</v>
      </c>
      <c r="CK24" s="81">
        <v>49775</v>
      </c>
      <c r="CL24" s="81">
        <v>52933</v>
      </c>
      <c r="CM24" s="81">
        <v>56240</v>
      </c>
      <c r="CN24" s="81">
        <v>55020</v>
      </c>
      <c r="CO24" s="81">
        <v>51395</v>
      </c>
      <c r="CP24" s="81">
        <v>55755</v>
      </c>
      <c r="CQ24" s="81">
        <v>60537</v>
      </c>
      <c r="CR24" s="81">
        <v>52309</v>
      </c>
      <c r="CS24" s="81">
        <v>50214</v>
      </c>
      <c r="CT24" s="81">
        <v>55270</v>
      </c>
      <c r="CU24" s="81">
        <v>52945</v>
      </c>
      <c r="CV24" s="81">
        <v>49775</v>
      </c>
      <c r="CW24" s="81">
        <v>49974</v>
      </c>
      <c r="CX24" s="81">
        <v>49775</v>
      </c>
      <c r="CY24" s="81">
        <v>54000</v>
      </c>
      <c r="CZ24" s="81">
        <v>53483</v>
      </c>
      <c r="DA24" s="81">
        <v>52242</v>
      </c>
      <c r="DB24" s="81">
        <v>52055</v>
      </c>
      <c r="DC24" s="81">
        <v>57786</v>
      </c>
      <c r="DD24" s="81">
        <v>52296</v>
      </c>
      <c r="DE24" s="81">
        <v>58365</v>
      </c>
      <c r="DF24" s="81">
        <v>61079</v>
      </c>
      <c r="DG24" s="81">
        <v>49775</v>
      </c>
      <c r="DH24" s="81">
        <v>49775</v>
      </c>
      <c r="DI24" s="81">
        <v>52119</v>
      </c>
      <c r="DJ24" s="81">
        <v>56205</v>
      </c>
      <c r="DK24" s="81">
        <v>70615</v>
      </c>
      <c r="DL24" s="81">
        <v>71041</v>
      </c>
      <c r="DM24" s="81">
        <v>50703</v>
      </c>
      <c r="DN24" s="81">
        <v>53830</v>
      </c>
      <c r="DO24" s="81">
        <v>51095</v>
      </c>
      <c r="DP24" s="81">
        <v>58256</v>
      </c>
      <c r="DQ24" s="81">
        <v>59776</v>
      </c>
      <c r="DR24" s="81">
        <v>56260</v>
      </c>
      <c r="DS24" s="81">
        <v>57945</v>
      </c>
      <c r="DT24" s="81">
        <v>49775</v>
      </c>
      <c r="DU24" s="81">
        <v>51242</v>
      </c>
      <c r="DV24" s="81">
        <v>51276</v>
      </c>
      <c r="DW24" s="81">
        <v>49775</v>
      </c>
      <c r="DX24" s="81">
        <v>52438</v>
      </c>
      <c r="DY24" s="81">
        <v>52730</v>
      </c>
      <c r="DZ24" s="81">
        <v>65704</v>
      </c>
      <c r="EA24" s="81">
        <v>49875</v>
      </c>
      <c r="EB24" s="81">
        <v>52480</v>
      </c>
      <c r="EC24" s="81">
        <v>53275</v>
      </c>
      <c r="ED24" s="81">
        <v>59370</v>
      </c>
      <c r="EE24" s="81">
        <v>64400</v>
      </c>
      <c r="EF24" s="81">
        <v>57523</v>
      </c>
      <c r="EG24" s="81">
        <v>56824</v>
      </c>
    </row>
    <row r="25" spans="1:137" ht="15.75" x14ac:dyDescent="0.25">
      <c r="A25" s="77">
        <v>20</v>
      </c>
      <c r="B25" s="81">
        <v>52841</v>
      </c>
      <c r="C25" s="81">
        <v>56978</v>
      </c>
      <c r="D25" s="81">
        <v>68081</v>
      </c>
      <c r="E25" s="81">
        <v>53964</v>
      </c>
      <c r="F25" s="81">
        <v>51850</v>
      </c>
      <c r="G25" s="81">
        <v>49775</v>
      </c>
      <c r="H25" s="81">
        <v>60870</v>
      </c>
      <c r="I25" s="81">
        <v>67643</v>
      </c>
      <c r="J25" s="81">
        <v>65140</v>
      </c>
      <c r="K25" s="81">
        <v>57970</v>
      </c>
      <c r="L25" s="81">
        <v>58422</v>
      </c>
      <c r="M25" s="81">
        <v>50755</v>
      </c>
      <c r="N25" s="81">
        <v>53123</v>
      </c>
      <c r="O25" s="81">
        <v>49970</v>
      </c>
      <c r="P25" s="81">
        <v>49775</v>
      </c>
      <c r="Q25" s="81">
        <v>52202</v>
      </c>
      <c r="R25" s="81">
        <v>52655</v>
      </c>
      <c r="S25" s="81">
        <v>50583</v>
      </c>
      <c r="T25" s="81">
        <v>49776</v>
      </c>
      <c r="U25" s="81">
        <v>50259</v>
      </c>
      <c r="V25" s="81">
        <v>52248</v>
      </c>
      <c r="W25" s="81">
        <v>54414</v>
      </c>
      <c r="X25" s="81">
        <v>50729</v>
      </c>
      <c r="Y25" s="79">
        <v>49775</v>
      </c>
      <c r="Z25" s="81">
        <v>49775</v>
      </c>
      <c r="AA25" s="81">
        <v>51217</v>
      </c>
      <c r="AB25" s="81">
        <v>53040</v>
      </c>
      <c r="AC25" s="81">
        <v>52444</v>
      </c>
      <c r="AD25" s="81">
        <v>58829</v>
      </c>
      <c r="AE25" s="81">
        <v>57241</v>
      </c>
      <c r="AF25" s="81">
        <v>54280</v>
      </c>
      <c r="AG25" s="81">
        <v>53455</v>
      </c>
      <c r="AH25" s="81">
        <v>56683</v>
      </c>
      <c r="AI25" s="81">
        <v>50379</v>
      </c>
      <c r="AJ25" s="81">
        <v>64245</v>
      </c>
      <c r="AK25" s="81">
        <v>52061</v>
      </c>
      <c r="AL25" s="81">
        <v>51532</v>
      </c>
      <c r="AM25" s="81">
        <v>54589</v>
      </c>
      <c r="AN25" s="81">
        <v>51997</v>
      </c>
      <c r="AO25" s="81">
        <v>57439</v>
      </c>
      <c r="AP25" s="81">
        <v>49987</v>
      </c>
      <c r="AQ25" s="81">
        <v>50275</v>
      </c>
      <c r="AR25" s="81">
        <v>53640</v>
      </c>
      <c r="AS25" s="81">
        <v>52287</v>
      </c>
      <c r="AT25" s="81">
        <v>52011</v>
      </c>
      <c r="AU25" s="81">
        <v>51465</v>
      </c>
      <c r="AV25" s="81">
        <v>50725</v>
      </c>
      <c r="AW25" s="81">
        <v>51792</v>
      </c>
      <c r="AX25" s="81">
        <v>51380</v>
      </c>
      <c r="AY25" s="81">
        <v>50364</v>
      </c>
      <c r="AZ25" s="81">
        <v>51996</v>
      </c>
      <c r="BA25" s="81">
        <v>54664</v>
      </c>
      <c r="BB25" s="81">
        <v>50775</v>
      </c>
      <c r="BC25" s="81">
        <v>54345</v>
      </c>
      <c r="BD25" s="81">
        <v>57114</v>
      </c>
      <c r="BE25" s="81">
        <v>49775</v>
      </c>
      <c r="BF25" s="81">
        <v>51790</v>
      </c>
      <c r="BG25" s="81">
        <v>50925</v>
      </c>
      <c r="BH25" s="81">
        <v>50100</v>
      </c>
      <c r="BI25" s="81">
        <v>54067</v>
      </c>
      <c r="BJ25" s="81">
        <v>53415</v>
      </c>
      <c r="BK25" s="81">
        <v>53109</v>
      </c>
      <c r="BL25" s="81">
        <v>49919</v>
      </c>
      <c r="BM25" s="81">
        <v>54555</v>
      </c>
      <c r="BN25" s="81">
        <v>57550</v>
      </c>
      <c r="BO25" s="81">
        <v>49830</v>
      </c>
      <c r="BP25" s="81">
        <v>52476</v>
      </c>
      <c r="BQ25" s="81">
        <v>51522</v>
      </c>
      <c r="BR25" s="81">
        <v>49775</v>
      </c>
      <c r="BS25" s="81">
        <v>51769</v>
      </c>
      <c r="BT25" s="81">
        <v>49974</v>
      </c>
      <c r="BU25" s="81">
        <v>56735</v>
      </c>
      <c r="BV25" s="83">
        <v>49775</v>
      </c>
      <c r="BW25" s="81">
        <v>52829</v>
      </c>
      <c r="BX25" s="81">
        <v>51743</v>
      </c>
      <c r="BY25" s="81">
        <v>49775</v>
      </c>
      <c r="BZ25" s="81">
        <v>53852</v>
      </c>
      <c r="CA25" s="81">
        <v>55805</v>
      </c>
      <c r="CB25" s="81">
        <v>53050</v>
      </c>
      <c r="CC25" s="81">
        <v>59929</v>
      </c>
      <c r="CD25" s="81">
        <v>54391</v>
      </c>
      <c r="CE25" s="81">
        <v>60224</v>
      </c>
      <c r="CF25" s="81">
        <v>54542</v>
      </c>
      <c r="CG25" s="81">
        <v>50694</v>
      </c>
      <c r="CH25" s="81">
        <v>50524</v>
      </c>
      <c r="CI25" s="81">
        <v>55762</v>
      </c>
      <c r="CJ25" s="81">
        <v>52765</v>
      </c>
      <c r="CK25" s="81">
        <v>49775</v>
      </c>
      <c r="CL25" s="81">
        <v>53285</v>
      </c>
      <c r="CM25" s="81">
        <v>56240</v>
      </c>
      <c r="CN25" s="81">
        <v>55020</v>
      </c>
      <c r="CO25" s="81">
        <v>51395</v>
      </c>
      <c r="CP25" s="81">
        <v>55755</v>
      </c>
      <c r="CQ25" s="81">
        <v>61748</v>
      </c>
      <c r="CR25" s="81">
        <v>52674</v>
      </c>
      <c r="CS25" s="81">
        <v>50214</v>
      </c>
      <c r="CT25" s="81">
        <v>55600</v>
      </c>
      <c r="CU25" s="81">
        <v>52945</v>
      </c>
      <c r="CV25" s="81">
        <v>49775</v>
      </c>
      <c r="CW25" s="81">
        <v>50024</v>
      </c>
      <c r="CX25" s="81">
        <v>49775</v>
      </c>
      <c r="CY25" s="81">
        <v>54000</v>
      </c>
      <c r="CZ25" s="81">
        <v>53556</v>
      </c>
      <c r="DA25" s="81">
        <v>52925</v>
      </c>
      <c r="DB25" s="81">
        <v>52055</v>
      </c>
      <c r="DC25" s="81">
        <v>57864</v>
      </c>
      <c r="DD25" s="81">
        <v>52548</v>
      </c>
      <c r="DE25" s="81">
        <v>58895</v>
      </c>
      <c r="DF25" s="81">
        <v>61829</v>
      </c>
      <c r="DG25" s="81">
        <v>49775</v>
      </c>
      <c r="DH25" s="81">
        <v>49775</v>
      </c>
      <c r="DI25" s="81">
        <v>52119</v>
      </c>
      <c r="DJ25" s="81">
        <v>56490</v>
      </c>
      <c r="DK25" s="81">
        <v>70615</v>
      </c>
      <c r="DL25" s="81">
        <v>71041</v>
      </c>
      <c r="DM25" s="81">
        <v>50703</v>
      </c>
      <c r="DN25" s="81">
        <v>53830</v>
      </c>
      <c r="DO25" s="81">
        <v>51359</v>
      </c>
      <c r="DP25" s="81">
        <v>58839</v>
      </c>
      <c r="DQ25" s="81">
        <v>59776</v>
      </c>
      <c r="DR25" s="81">
        <v>57925</v>
      </c>
      <c r="DS25" s="81">
        <v>57945</v>
      </c>
      <c r="DT25" s="81">
        <v>49775</v>
      </c>
      <c r="DU25" s="81">
        <v>51496</v>
      </c>
      <c r="DV25" s="81">
        <v>51461</v>
      </c>
      <c r="DW25" s="81">
        <v>49775</v>
      </c>
      <c r="DX25" s="81">
        <v>52455</v>
      </c>
      <c r="DY25" s="81">
        <v>53023</v>
      </c>
      <c r="DZ25" s="81">
        <v>66426</v>
      </c>
      <c r="EA25" s="81">
        <v>49875</v>
      </c>
      <c r="EB25" s="81">
        <v>52480</v>
      </c>
      <c r="EC25" s="81">
        <v>53275</v>
      </c>
      <c r="ED25" s="81">
        <v>63435</v>
      </c>
      <c r="EE25" s="81">
        <v>64628</v>
      </c>
      <c r="EF25" s="81">
        <v>59604</v>
      </c>
      <c r="EG25" s="81">
        <v>59535</v>
      </c>
    </row>
    <row r="26" spans="1:137" ht="15.75" x14ac:dyDescent="0.25">
      <c r="A26" s="77">
        <v>21</v>
      </c>
      <c r="B26" s="81">
        <v>52841</v>
      </c>
      <c r="C26" s="81">
        <v>57217</v>
      </c>
      <c r="D26" s="81">
        <v>68081</v>
      </c>
      <c r="E26" s="81">
        <v>53968</v>
      </c>
      <c r="F26" s="81">
        <v>51850</v>
      </c>
      <c r="G26" s="81">
        <v>49775</v>
      </c>
      <c r="H26" s="81">
        <v>61875</v>
      </c>
      <c r="I26" s="81">
        <v>67643</v>
      </c>
      <c r="J26" s="81">
        <v>65140</v>
      </c>
      <c r="K26" s="81">
        <v>58445</v>
      </c>
      <c r="L26" s="81">
        <v>58422</v>
      </c>
      <c r="M26" s="81">
        <v>50755</v>
      </c>
      <c r="N26" s="81">
        <v>53123</v>
      </c>
      <c r="O26" s="81">
        <v>49970</v>
      </c>
      <c r="P26" s="81">
        <v>49775</v>
      </c>
      <c r="Q26" s="81">
        <v>52202</v>
      </c>
      <c r="R26" s="81">
        <v>52655</v>
      </c>
      <c r="S26" s="81">
        <v>50583</v>
      </c>
      <c r="T26" s="81">
        <v>49776</v>
      </c>
      <c r="U26" s="81">
        <v>50259</v>
      </c>
      <c r="V26" s="81">
        <v>52248</v>
      </c>
      <c r="W26" s="81">
        <v>54414</v>
      </c>
      <c r="X26" s="81">
        <v>50729</v>
      </c>
      <c r="Y26" s="79">
        <v>49775</v>
      </c>
      <c r="Z26" s="81">
        <v>49775</v>
      </c>
      <c r="AA26" s="81">
        <v>51271</v>
      </c>
      <c r="AB26" s="81">
        <v>53040</v>
      </c>
      <c r="AC26" s="81">
        <v>52887</v>
      </c>
      <c r="AD26" s="81">
        <v>58829</v>
      </c>
      <c r="AE26" s="81">
        <v>57926</v>
      </c>
      <c r="AF26" s="81">
        <v>54280</v>
      </c>
      <c r="AG26" s="81">
        <v>53455</v>
      </c>
      <c r="AH26" s="81">
        <v>56683</v>
      </c>
      <c r="AI26" s="81">
        <v>50389</v>
      </c>
      <c r="AJ26" s="81">
        <v>64245</v>
      </c>
      <c r="AK26" s="81">
        <v>52061</v>
      </c>
      <c r="AL26" s="81">
        <v>51584</v>
      </c>
      <c r="AM26" s="81">
        <v>54589</v>
      </c>
      <c r="AN26" s="81">
        <v>51997</v>
      </c>
      <c r="AO26" s="81">
        <v>57439</v>
      </c>
      <c r="AP26" s="81">
        <v>49987</v>
      </c>
      <c r="AQ26" s="81">
        <v>50275</v>
      </c>
      <c r="AR26" s="81">
        <v>53640</v>
      </c>
      <c r="AS26" s="81">
        <v>52287</v>
      </c>
      <c r="AT26" s="81">
        <v>52011</v>
      </c>
      <c r="AU26" s="81">
        <v>51465</v>
      </c>
      <c r="AV26" s="81">
        <v>50725</v>
      </c>
      <c r="AW26" s="81">
        <v>51792</v>
      </c>
      <c r="AX26" s="81">
        <v>51583</v>
      </c>
      <c r="AY26" s="81">
        <v>50364</v>
      </c>
      <c r="AZ26" s="81">
        <v>51996</v>
      </c>
      <c r="BA26" s="81">
        <v>54664</v>
      </c>
      <c r="BB26" s="81">
        <v>50775</v>
      </c>
      <c r="BC26" s="81">
        <v>54580</v>
      </c>
      <c r="BD26" s="81">
        <v>57114</v>
      </c>
      <c r="BE26" s="81">
        <v>49775</v>
      </c>
      <c r="BF26" s="81">
        <v>51790</v>
      </c>
      <c r="BG26" s="81">
        <v>50925</v>
      </c>
      <c r="BH26" s="81">
        <v>51041</v>
      </c>
      <c r="BI26" s="81">
        <v>54067</v>
      </c>
      <c r="BJ26" s="81">
        <v>53415</v>
      </c>
      <c r="BK26" s="81">
        <v>53109</v>
      </c>
      <c r="BL26" s="81">
        <v>49919</v>
      </c>
      <c r="BM26" s="81">
        <v>54555</v>
      </c>
      <c r="BN26" s="81">
        <v>57550</v>
      </c>
      <c r="BO26" s="81">
        <v>49883</v>
      </c>
      <c r="BP26" s="81">
        <v>52476</v>
      </c>
      <c r="BQ26" s="81">
        <v>51522</v>
      </c>
      <c r="BR26" s="81">
        <v>49775</v>
      </c>
      <c r="BS26" s="81">
        <v>51769</v>
      </c>
      <c r="BT26" s="81">
        <v>49974</v>
      </c>
      <c r="BU26" s="81">
        <v>56735</v>
      </c>
      <c r="BV26" s="83">
        <v>49775</v>
      </c>
      <c r="BW26" s="81">
        <v>53329</v>
      </c>
      <c r="BX26" s="81">
        <v>51743</v>
      </c>
      <c r="BY26" s="81">
        <v>49775</v>
      </c>
      <c r="BZ26" s="81">
        <v>53852</v>
      </c>
      <c r="CA26" s="81">
        <v>55805</v>
      </c>
      <c r="CB26" s="81">
        <v>53633</v>
      </c>
      <c r="CC26" s="81">
        <v>59929</v>
      </c>
      <c r="CD26" s="81">
        <v>54391</v>
      </c>
      <c r="CE26" s="81">
        <v>60224</v>
      </c>
      <c r="CF26" s="81">
        <v>54542</v>
      </c>
      <c r="CG26" s="81">
        <v>50694</v>
      </c>
      <c r="CH26" s="81">
        <v>50674</v>
      </c>
      <c r="CI26" s="81">
        <v>55762</v>
      </c>
      <c r="CJ26" s="81">
        <v>52790</v>
      </c>
      <c r="CK26" s="81">
        <v>49775</v>
      </c>
      <c r="CL26" s="81">
        <v>53632</v>
      </c>
      <c r="CM26" s="81">
        <v>56240</v>
      </c>
      <c r="CN26" s="81">
        <v>55020</v>
      </c>
      <c r="CO26" s="81">
        <v>51395</v>
      </c>
      <c r="CP26" s="81">
        <v>55755</v>
      </c>
      <c r="CQ26" s="81">
        <v>61748</v>
      </c>
      <c r="CR26" s="81">
        <v>52842</v>
      </c>
      <c r="CS26" s="81">
        <v>50214</v>
      </c>
      <c r="CT26" s="81">
        <v>55600</v>
      </c>
      <c r="CU26" s="81">
        <v>52945</v>
      </c>
      <c r="CV26" s="81">
        <v>49775</v>
      </c>
      <c r="CW26" s="81">
        <v>50024</v>
      </c>
      <c r="CX26" s="81">
        <v>49775</v>
      </c>
      <c r="CY26" s="81">
        <v>54000</v>
      </c>
      <c r="CZ26" s="81">
        <v>53556</v>
      </c>
      <c r="DA26" s="81">
        <v>52925</v>
      </c>
      <c r="DB26" s="81">
        <v>52055</v>
      </c>
      <c r="DC26" s="81">
        <v>57864</v>
      </c>
      <c r="DD26" s="81">
        <v>52788</v>
      </c>
      <c r="DE26" s="81">
        <v>59041</v>
      </c>
      <c r="DF26" s="81">
        <v>61829</v>
      </c>
      <c r="DG26" s="81">
        <v>49775</v>
      </c>
      <c r="DH26" s="81">
        <v>49775</v>
      </c>
      <c r="DI26" s="81">
        <v>52358</v>
      </c>
      <c r="DJ26" s="81">
        <v>56770</v>
      </c>
      <c r="DK26" s="81">
        <v>70615</v>
      </c>
      <c r="DL26" s="81">
        <v>71041</v>
      </c>
      <c r="DM26" s="81">
        <v>50703</v>
      </c>
      <c r="DN26" s="81">
        <v>53830</v>
      </c>
      <c r="DO26" s="81">
        <v>51359</v>
      </c>
      <c r="DP26" s="81">
        <v>59277</v>
      </c>
      <c r="DQ26" s="81">
        <v>60288</v>
      </c>
      <c r="DR26" s="81">
        <v>57925</v>
      </c>
      <c r="DS26" s="81">
        <v>57945</v>
      </c>
      <c r="DT26" s="81">
        <v>49775</v>
      </c>
      <c r="DU26" s="81">
        <v>51496</v>
      </c>
      <c r="DV26" s="81">
        <v>51461</v>
      </c>
      <c r="DW26" s="81">
        <v>49775</v>
      </c>
      <c r="DX26" s="81">
        <v>52455</v>
      </c>
      <c r="DY26" s="81">
        <v>53315</v>
      </c>
      <c r="DZ26" s="81">
        <v>66426</v>
      </c>
      <c r="EA26" s="81">
        <v>49875</v>
      </c>
      <c r="EB26" s="81">
        <v>53079</v>
      </c>
      <c r="EC26" s="81">
        <v>52275</v>
      </c>
      <c r="ED26" s="81">
        <v>70180</v>
      </c>
      <c r="EE26" s="81">
        <v>64859</v>
      </c>
      <c r="EF26" s="81">
        <v>59604</v>
      </c>
      <c r="EG26" s="81">
        <v>59535</v>
      </c>
    </row>
    <row r="27" spans="1:137" ht="15.75" x14ac:dyDescent="0.25">
      <c r="A27" s="77">
        <v>22</v>
      </c>
      <c r="B27" s="81">
        <v>52841</v>
      </c>
      <c r="C27" s="81">
        <v>57234</v>
      </c>
      <c r="D27" s="81">
        <v>68081</v>
      </c>
      <c r="E27" s="81">
        <v>53972</v>
      </c>
      <c r="F27" s="81">
        <v>51850</v>
      </c>
      <c r="G27" s="81">
        <v>49775</v>
      </c>
      <c r="H27" s="81">
        <v>61875</v>
      </c>
      <c r="I27" s="81">
        <v>67643</v>
      </c>
      <c r="J27" s="81">
        <v>65140</v>
      </c>
      <c r="K27" s="81">
        <v>58445</v>
      </c>
      <c r="L27" s="81">
        <v>58422</v>
      </c>
      <c r="M27" s="81">
        <v>50755</v>
      </c>
      <c r="N27" s="81">
        <v>53123</v>
      </c>
      <c r="O27" s="81">
        <v>49970</v>
      </c>
      <c r="P27" s="81">
        <v>49775</v>
      </c>
      <c r="Q27" s="81">
        <v>52202</v>
      </c>
      <c r="R27" s="81">
        <v>52655</v>
      </c>
      <c r="S27" s="81">
        <v>50583</v>
      </c>
      <c r="T27" s="81">
        <v>49776</v>
      </c>
      <c r="U27" s="81">
        <v>50259</v>
      </c>
      <c r="V27" s="81">
        <v>52248</v>
      </c>
      <c r="W27" s="81">
        <v>54414</v>
      </c>
      <c r="X27" s="81">
        <v>50729</v>
      </c>
      <c r="Y27" s="79">
        <v>49775</v>
      </c>
      <c r="Z27" s="81">
        <v>49775</v>
      </c>
      <c r="AA27" s="81">
        <v>51327</v>
      </c>
      <c r="AB27" s="81">
        <v>53040</v>
      </c>
      <c r="AC27" s="81">
        <v>53242</v>
      </c>
      <c r="AD27" s="81">
        <v>58829</v>
      </c>
      <c r="AE27" s="81">
        <v>58612</v>
      </c>
      <c r="AF27" s="81">
        <v>54280</v>
      </c>
      <c r="AG27" s="81">
        <v>53455</v>
      </c>
      <c r="AH27" s="81">
        <v>56683</v>
      </c>
      <c r="AI27" s="81">
        <v>50399</v>
      </c>
      <c r="AJ27" s="81">
        <v>64245</v>
      </c>
      <c r="AK27" s="81">
        <v>52061</v>
      </c>
      <c r="AL27" s="81">
        <v>51584</v>
      </c>
      <c r="AM27" s="81">
        <v>54589</v>
      </c>
      <c r="AN27" s="81">
        <v>51997</v>
      </c>
      <c r="AO27" s="81">
        <v>57439</v>
      </c>
      <c r="AP27" s="81">
        <v>49987</v>
      </c>
      <c r="AQ27" s="81">
        <v>50275</v>
      </c>
      <c r="AR27" s="81">
        <v>53640</v>
      </c>
      <c r="AS27" s="81">
        <v>52592</v>
      </c>
      <c r="AT27" s="81">
        <v>52011</v>
      </c>
      <c r="AU27" s="81">
        <v>51465</v>
      </c>
      <c r="AV27" s="81">
        <v>50725</v>
      </c>
      <c r="AW27" s="81">
        <v>51792</v>
      </c>
      <c r="AX27" s="81">
        <v>51583</v>
      </c>
      <c r="AY27" s="81">
        <v>50364</v>
      </c>
      <c r="AZ27" s="81">
        <v>51996</v>
      </c>
      <c r="BA27" s="81">
        <v>54664</v>
      </c>
      <c r="BB27" s="81">
        <v>50775</v>
      </c>
      <c r="BC27" s="81">
        <v>55080</v>
      </c>
      <c r="BD27" s="81">
        <v>57114</v>
      </c>
      <c r="BE27" s="81">
        <v>49775</v>
      </c>
      <c r="BF27" s="81">
        <v>51790</v>
      </c>
      <c r="BG27" s="81">
        <v>50925</v>
      </c>
      <c r="BH27" s="81">
        <v>51041</v>
      </c>
      <c r="BI27" s="81">
        <v>54067</v>
      </c>
      <c r="BJ27" s="81">
        <v>53415</v>
      </c>
      <c r="BK27" s="81">
        <v>53109</v>
      </c>
      <c r="BL27" s="81">
        <v>49919</v>
      </c>
      <c r="BM27" s="81">
        <v>54555</v>
      </c>
      <c r="BN27" s="81">
        <v>57550</v>
      </c>
      <c r="BO27" s="81">
        <v>49942</v>
      </c>
      <c r="BP27" s="81">
        <v>52476</v>
      </c>
      <c r="BQ27" s="81">
        <v>51522</v>
      </c>
      <c r="BR27" s="81">
        <v>49775</v>
      </c>
      <c r="BS27" s="81">
        <v>51769</v>
      </c>
      <c r="BT27" s="81">
        <v>49974</v>
      </c>
      <c r="BU27" s="81">
        <v>56735</v>
      </c>
      <c r="BV27" s="83">
        <v>49775</v>
      </c>
      <c r="BW27" s="81">
        <v>53329</v>
      </c>
      <c r="BX27" s="81">
        <v>51743</v>
      </c>
      <c r="BY27" s="81">
        <v>49775</v>
      </c>
      <c r="BZ27" s="81">
        <v>53852</v>
      </c>
      <c r="CA27" s="81">
        <v>55805</v>
      </c>
      <c r="CB27" s="81">
        <v>54215</v>
      </c>
      <c r="CC27" s="81">
        <v>59929</v>
      </c>
      <c r="CD27" s="81">
        <v>54391</v>
      </c>
      <c r="CE27" s="81">
        <v>60224</v>
      </c>
      <c r="CF27" s="81">
        <v>54542</v>
      </c>
      <c r="CG27" s="81">
        <v>50694</v>
      </c>
      <c r="CH27" s="81">
        <v>50674</v>
      </c>
      <c r="CI27" s="81">
        <v>55762</v>
      </c>
      <c r="CJ27" s="81">
        <v>52825</v>
      </c>
      <c r="CK27" s="81">
        <v>49775</v>
      </c>
      <c r="CL27" s="81">
        <v>53980</v>
      </c>
      <c r="CM27" s="81">
        <v>56240</v>
      </c>
      <c r="CN27" s="81">
        <v>55020</v>
      </c>
      <c r="CO27" s="81">
        <v>51395</v>
      </c>
      <c r="CP27" s="81">
        <v>55755</v>
      </c>
      <c r="CQ27" s="81">
        <v>61748</v>
      </c>
      <c r="CR27" s="81">
        <v>52959</v>
      </c>
      <c r="CS27" s="81">
        <v>50214</v>
      </c>
      <c r="CT27" s="81">
        <v>55600</v>
      </c>
      <c r="CU27" s="81">
        <v>52945</v>
      </c>
      <c r="CV27" s="81">
        <v>49775</v>
      </c>
      <c r="CW27" s="81">
        <v>50024</v>
      </c>
      <c r="CX27" s="81">
        <v>49775</v>
      </c>
      <c r="CY27" s="81">
        <v>54000</v>
      </c>
      <c r="CZ27" s="81">
        <v>53556</v>
      </c>
      <c r="DA27" s="81">
        <v>52925</v>
      </c>
      <c r="DB27" s="81">
        <v>52055</v>
      </c>
      <c r="DC27" s="81">
        <v>57864</v>
      </c>
      <c r="DD27" s="81">
        <v>53004</v>
      </c>
      <c r="DE27" s="81">
        <v>59267</v>
      </c>
      <c r="DF27" s="81">
        <v>61829</v>
      </c>
      <c r="DG27" s="81">
        <v>49775</v>
      </c>
      <c r="DH27" s="81">
        <v>49775</v>
      </c>
      <c r="DI27" s="81">
        <v>52358</v>
      </c>
      <c r="DJ27" s="81">
        <v>57335</v>
      </c>
      <c r="DK27" s="81">
        <v>70615</v>
      </c>
      <c r="DL27" s="81">
        <v>71041</v>
      </c>
      <c r="DM27" s="81">
        <v>50703</v>
      </c>
      <c r="DN27" s="81">
        <v>53830</v>
      </c>
      <c r="DO27" s="81">
        <v>51359</v>
      </c>
      <c r="DP27" s="81">
        <v>59657</v>
      </c>
      <c r="DQ27" s="81">
        <v>60288</v>
      </c>
      <c r="DR27" s="81">
        <v>57925</v>
      </c>
      <c r="DS27" s="81">
        <v>57945</v>
      </c>
      <c r="DT27" s="81">
        <v>49775</v>
      </c>
      <c r="DU27" s="81">
        <v>51496</v>
      </c>
      <c r="DV27" s="81">
        <v>51461</v>
      </c>
      <c r="DW27" s="81">
        <v>49775</v>
      </c>
      <c r="DX27" s="81">
        <v>52455</v>
      </c>
      <c r="DY27" s="81">
        <v>53609</v>
      </c>
      <c r="DZ27" s="81">
        <v>66426</v>
      </c>
      <c r="EA27" s="81">
        <v>49875</v>
      </c>
      <c r="EB27" s="81">
        <v>53079</v>
      </c>
      <c r="EC27" s="81">
        <v>52566</v>
      </c>
      <c r="ED27" s="81">
        <v>70180</v>
      </c>
      <c r="EE27" s="81">
        <v>66804</v>
      </c>
      <c r="EF27" s="81">
        <v>59604</v>
      </c>
      <c r="EG27" s="81">
        <v>59535</v>
      </c>
    </row>
    <row r="28" spans="1:137" ht="15.75" x14ac:dyDescent="0.25">
      <c r="A28" s="77">
        <v>23</v>
      </c>
      <c r="B28" s="81">
        <v>52841</v>
      </c>
      <c r="C28" s="81">
        <v>57434</v>
      </c>
      <c r="D28" s="81">
        <v>68081</v>
      </c>
      <c r="E28" s="81">
        <v>53975</v>
      </c>
      <c r="F28" s="81">
        <v>51850</v>
      </c>
      <c r="G28" s="81">
        <v>49775</v>
      </c>
      <c r="H28" s="81">
        <v>61875</v>
      </c>
      <c r="I28" s="81">
        <v>67643</v>
      </c>
      <c r="J28" s="81">
        <v>65140</v>
      </c>
      <c r="K28" s="81">
        <v>58445</v>
      </c>
      <c r="L28" s="81">
        <v>58422</v>
      </c>
      <c r="M28" s="81">
        <v>50755</v>
      </c>
      <c r="N28" s="81">
        <v>53123</v>
      </c>
      <c r="O28" s="81">
        <v>49970</v>
      </c>
      <c r="P28" s="81">
        <v>49775</v>
      </c>
      <c r="Q28" s="81">
        <v>52202</v>
      </c>
      <c r="R28" s="81">
        <v>52655</v>
      </c>
      <c r="S28" s="81">
        <v>50583</v>
      </c>
      <c r="T28" s="81">
        <v>49776</v>
      </c>
      <c r="U28" s="81">
        <v>50259</v>
      </c>
      <c r="V28" s="81">
        <v>52248</v>
      </c>
      <c r="W28" s="81">
        <v>54414</v>
      </c>
      <c r="X28" s="81">
        <v>50729</v>
      </c>
      <c r="Y28" s="79">
        <v>49775</v>
      </c>
      <c r="Z28" s="81">
        <v>49775</v>
      </c>
      <c r="AA28" s="81">
        <v>51381</v>
      </c>
      <c r="AB28" s="81">
        <v>53040</v>
      </c>
      <c r="AC28" s="81">
        <v>53242</v>
      </c>
      <c r="AD28" s="81">
        <v>58829</v>
      </c>
      <c r="AE28" s="81">
        <v>59297</v>
      </c>
      <c r="AF28" s="81">
        <v>54280</v>
      </c>
      <c r="AG28" s="81">
        <v>53455</v>
      </c>
      <c r="AH28" s="81">
        <v>56683</v>
      </c>
      <c r="AI28" s="81">
        <v>50409</v>
      </c>
      <c r="AJ28" s="81">
        <v>64245</v>
      </c>
      <c r="AK28" s="81">
        <v>52061</v>
      </c>
      <c r="AL28" s="81">
        <v>51584</v>
      </c>
      <c r="AM28" s="81">
        <v>54589</v>
      </c>
      <c r="AN28" s="81">
        <v>51997</v>
      </c>
      <c r="AO28" s="81">
        <v>57439</v>
      </c>
      <c r="AP28" s="81">
        <v>49987</v>
      </c>
      <c r="AQ28" s="81">
        <v>50275</v>
      </c>
      <c r="AR28" s="81">
        <v>53640</v>
      </c>
      <c r="AS28" s="81">
        <v>52592</v>
      </c>
      <c r="AT28" s="81">
        <v>52011</v>
      </c>
      <c r="AU28" s="81">
        <v>51465</v>
      </c>
      <c r="AV28" s="81">
        <v>50725</v>
      </c>
      <c r="AW28" s="81">
        <v>51792</v>
      </c>
      <c r="AX28" s="81">
        <v>51583</v>
      </c>
      <c r="AY28" s="81">
        <v>50364</v>
      </c>
      <c r="AZ28" s="81">
        <v>51996</v>
      </c>
      <c r="BA28" s="81">
        <v>54664</v>
      </c>
      <c r="BB28" s="81">
        <v>50775</v>
      </c>
      <c r="BC28" s="81">
        <v>55080</v>
      </c>
      <c r="BD28" s="81">
        <v>57114</v>
      </c>
      <c r="BE28" s="81">
        <v>49775</v>
      </c>
      <c r="BF28" s="81">
        <v>51790</v>
      </c>
      <c r="BG28" s="81">
        <v>50925</v>
      </c>
      <c r="BH28" s="81">
        <v>51041</v>
      </c>
      <c r="BI28" s="81">
        <v>54071</v>
      </c>
      <c r="BJ28" s="81">
        <v>53415</v>
      </c>
      <c r="BK28" s="81">
        <v>53109</v>
      </c>
      <c r="BL28" s="81">
        <v>49919</v>
      </c>
      <c r="BM28" s="81">
        <v>54555</v>
      </c>
      <c r="BN28" s="81">
        <v>57550</v>
      </c>
      <c r="BO28" s="81">
        <v>49999</v>
      </c>
      <c r="BP28" s="81">
        <v>52476</v>
      </c>
      <c r="BQ28" s="81">
        <v>51522</v>
      </c>
      <c r="BR28" s="81">
        <v>49775</v>
      </c>
      <c r="BS28" s="81">
        <v>51769</v>
      </c>
      <c r="BT28" s="81">
        <v>49974</v>
      </c>
      <c r="BU28" s="81">
        <v>56735</v>
      </c>
      <c r="BV28" s="83">
        <v>49775</v>
      </c>
      <c r="BW28" s="81">
        <v>53329</v>
      </c>
      <c r="BX28" s="81">
        <v>51743</v>
      </c>
      <c r="BY28" s="81">
        <v>49775</v>
      </c>
      <c r="BZ28" s="81">
        <v>53852</v>
      </c>
      <c r="CA28" s="81">
        <v>55805</v>
      </c>
      <c r="CB28" s="81">
        <v>54799</v>
      </c>
      <c r="CC28" s="81">
        <v>59929</v>
      </c>
      <c r="CD28" s="81">
        <v>54391</v>
      </c>
      <c r="CE28" s="81">
        <v>60224</v>
      </c>
      <c r="CF28" s="81">
        <v>54542</v>
      </c>
      <c r="CG28" s="81">
        <v>50694</v>
      </c>
      <c r="CH28" s="81">
        <v>50674</v>
      </c>
      <c r="CI28" s="81">
        <v>55762</v>
      </c>
      <c r="CJ28" s="81">
        <v>52845</v>
      </c>
      <c r="CK28" s="81">
        <v>49775</v>
      </c>
      <c r="CL28" s="81">
        <v>53980</v>
      </c>
      <c r="CM28" s="81">
        <v>56240</v>
      </c>
      <c r="CN28" s="81">
        <v>55020</v>
      </c>
      <c r="CO28" s="81">
        <v>51395</v>
      </c>
      <c r="CP28" s="81">
        <v>55755</v>
      </c>
      <c r="CQ28" s="81">
        <v>61748</v>
      </c>
      <c r="CR28" s="81">
        <v>53077</v>
      </c>
      <c r="CS28" s="81">
        <v>50214</v>
      </c>
      <c r="CT28" s="81">
        <v>55600</v>
      </c>
      <c r="CU28" s="81">
        <v>52945</v>
      </c>
      <c r="CV28" s="81">
        <v>49775</v>
      </c>
      <c r="CW28" s="81">
        <v>50024</v>
      </c>
      <c r="CX28" s="81">
        <v>49775</v>
      </c>
      <c r="CY28" s="81">
        <v>54000</v>
      </c>
      <c r="CZ28" s="81">
        <v>53556</v>
      </c>
      <c r="DA28" s="81">
        <v>52925</v>
      </c>
      <c r="DB28" s="81">
        <v>52055</v>
      </c>
      <c r="DC28" s="81">
        <v>57864</v>
      </c>
      <c r="DD28" s="81">
        <v>53256</v>
      </c>
      <c r="DE28" s="81">
        <v>59414</v>
      </c>
      <c r="DF28" s="81">
        <v>61829</v>
      </c>
      <c r="DG28" s="81">
        <v>49775</v>
      </c>
      <c r="DH28" s="81">
        <v>49775</v>
      </c>
      <c r="DI28" s="81">
        <v>52358</v>
      </c>
      <c r="DJ28" s="81">
        <v>57615</v>
      </c>
      <c r="DK28" s="81">
        <v>70615</v>
      </c>
      <c r="DL28" s="81">
        <v>71041</v>
      </c>
      <c r="DM28" s="81">
        <v>50703</v>
      </c>
      <c r="DN28" s="81">
        <v>53830</v>
      </c>
      <c r="DO28" s="81">
        <v>51359</v>
      </c>
      <c r="DP28" s="81">
        <v>60094</v>
      </c>
      <c r="DQ28" s="81">
        <v>60288</v>
      </c>
      <c r="DR28" s="81">
        <v>57925</v>
      </c>
      <c r="DS28" s="81">
        <v>57945</v>
      </c>
      <c r="DT28" s="81">
        <v>49775</v>
      </c>
      <c r="DU28" s="81">
        <v>51496</v>
      </c>
      <c r="DV28" s="81">
        <v>51461</v>
      </c>
      <c r="DW28" s="81">
        <v>49775</v>
      </c>
      <c r="DX28" s="81">
        <v>52455</v>
      </c>
      <c r="DY28" s="81">
        <v>53903</v>
      </c>
      <c r="DZ28" s="81">
        <v>66426</v>
      </c>
      <c r="EA28" s="81">
        <v>49875</v>
      </c>
      <c r="EB28" s="81">
        <v>53079</v>
      </c>
      <c r="EC28" s="81">
        <v>52566</v>
      </c>
      <c r="ED28" s="81">
        <v>70180</v>
      </c>
      <c r="EE28" s="81">
        <v>67128</v>
      </c>
      <c r="EF28" s="81">
        <v>59604</v>
      </c>
      <c r="EG28" s="81">
        <v>59535</v>
      </c>
    </row>
    <row r="29" spans="1:137" ht="15.75" x14ac:dyDescent="0.25">
      <c r="A29" s="77">
        <v>24</v>
      </c>
      <c r="B29" s="81">
        <v>52841</v>
      </c>
      <c r="C29" s="81">
        <v>57545</v>
      </c>
      <c r="D29" s="81">
        <v>68081</v>
      </c>
      <c r="E29" s="81">
        <v>53979</v>
      </c>
      <c r="F29" s="81">
        <v>51850</v>
      </c>
      <c r="G29" s="81">
        <v>49775</v>
      </c>
      <c r="H29" s="81">
        <v>61875</v>
      </c>
      <c r="I29" s="81">
        <v>67643</v>
      </c>
      <c r="J29" s="81">
        <v>65140</v>
      </c>
      <c r="K29" s="81">
        <v>58445</v>
      </c>
      <c r="L29" s="81">
        <v>58891</v>
      </c>
      <c r="M29" s="81">
        <v>50755</v>
      </c>
      <c r="N29" s="81">
        <v>53123</v>
      </c>
      <c r="O29" s="81">
        <v>49970</v>
      </c>
      <c r="P29" s="81">
        <v>49775</v>
      </c>
      <c r="Q29" s="81">
        <v>52202</v>
      </c>
      <c r="R29" s="81">
        <v>52655</v>
      </c>
      <c r="S29" s="81">
        <v>50583</v>
      </c>
      <c r="T29" s="81">
        <v>49776</v>
      </c>
      <c r="U29" s="81">
        <v>50259</v>
      </c>
      <c r="V29" s="81">
        <v>52248</v>
      </c>
      <c r="W29" s="81">
        <v>54414</v>
      </c>
      <c r="X29" s="81">
        <v>50729</v>
      </c>
      <c r="Y29" s="79">
        <v>49775</v>
      </c>
      <c r="Z29" s="81">
        <v>49775</v>
      </c>
      <c r="AA29" s="81">
        <v>51437</v>
      </c>
      <c r="AB29" s="81">
        <v>53040</v>
      </c>
      <c r="AC29" s="81">
        <v>53242</v>
      </c>
      <c r="AD29" s="81">
        <v>58829</v>
      </c>
      <c r="AE29" s="81">
        <v>59983</v>
      </c>
      <c r="AF29" s="81">
        <v>54280</v>
      </c>
      <c r="AG29" s="81">
        <v>53455</v>
      </c>
      <c r="AH29" s="81">
        <v>56683</v>
      </c>
      <c r="AI29" s="81">
        <v>50429</v>
      </c>
      <c r="AJ29" s="81">
        <v>64245</v>
      </c>
      <c r="AK29" s="81">
        <v>52061</v>
      </c>
      <c r="AL29" s="81">
        <v>51584</v>
      </c>
      <c r="AM29" s="81">
        <v>54589</v>
      </c>
      <c r="AN29" s="81">
        <v>51997</v>
      </c>
      <c r="AO29" s="81">
        <v>57439</v>
      </c>
      <c r="AP29" s="81">
        <v>49987</v>
      </c>
      <c r="AQ29" s="81">
        <v>50275</v>
      </c>
      <c r="AR29" s="81">
        <v>53640</v>
      </c>
      <c r="AS29" s="81">
        <v>52592</v>
      </c>
      <c r="AT29" s="81">
        <v>52011</v>
      </c>
      <c r="AU29" s="81">
        <v>51465</v>
      </c>
      <c r="AV29" s="81">
        <v>50725</v>
      </c>
      <c r="AW29" s="81">
        <v>51792</v>
      </c>
      <c r="AX29" s="81">
        <v>51583</v>
      </c>
      <c r="AY29" s="81">
        <v>50364</v>
      </c>
      <c r="AZ29" s="81">
        <v>51996</v>
      </c>
      <c r="BA29" s="81">
        <v>54664</v>
      </c>
      <c r="BB29" s="81">
        <v>50775</v>
      </c>
      <c r="BC29" s="81">
        <v>55080</v>
      </c>
      <c r="BD29" s="81">
        <v>57114</v>
      </c>
      <c r="BE29" s="81">
        <v>49775</v>
      </c>
      <c r="BF29" s="81">
        <v>51790</v>
      </c>
      <c r="BG29" s="81">
        <v>50925</v>
      </c>
      <c r="BH29" s="81">
        <v>51041</v>
      </c>
      <c r="BI29" s="81">
        <v>54352</v>
      </c>
      <c r="BJ29" s="81">
        <v>53415</v>
      </c>
      <c r="BK29" s="81">
        <v>53109</v>
      </c>
      <c r="BL29" s="81">
        <v>49919</v>
      </c>
      <c r="BM29" s="81">
        <v>54555</v>
      </c>
      <c r="BN29" s="81">
        <v>57550</v>
      </c>
      <c r="BO29" s="81">
        <v>50069</v>
      </c>
      <c r="BP29" s="81">
        <v>52476</v>
      </c>
      <c r="BQ29" s="81">
        <v>51522</v>
      </c>
      <c r="BR29" s="81">
        <v>49775</v>
      </c>
      <c r="BS29" s="81">
        <v>51769</v>
      </c>
      <c r="BT29" s="81">
        <v>49974</v>
      </c>
      <c r="BU29" s="81">
        <v>56735</v>
      </c>
      <c r="BV29" s="83">
        <v>49775</v>
      </c>
      <c r="BW29" s="81">
        <v>53329</v>
      </c>
      <c r="BX29" s="81">
        <v>51743</v>
      </c>
      <c r="BY29" s="81">
        <v>49775</v>
      </c>
      <c r="BZ29" s="81">
        <v>53852</v>
      </c>
      <c r="CA29" s="81">
        <v>55805</v>
      </c>
      <c r="CB29" s="81">
        <v>55381</v>
      </c>
      <c r="CC29" s="81">
        <v>59929</v>
      </c>
      <c r="CD29" s="81">
        <v>54391</v>
      </c>
      <c r="CE29" s="81">
        <v>60224</v>
      </c>
      <c r="CF29" s="81">
        <v>54542</v>
      </c>
      <c r="CG29" s="81">
        <v>50694</v>
      </c>
      <c r="CH29" s="81">
        <v>50674</v>
      </c>
      <c r="CI29" s="81">
        <v>55762</v>
      </c>
      <c r="CJ29" s="81">
        <v>52875</v>
      </c>
      <c r="CK29" s="81">
        <v>49775</v>
      </c>
      <c r="CL29" s="81">
        <v>53980</v>
      </c>
      <c r="CM29" s="81">
        <v>56240</v>
      </c>
      <c r="CN29" s="81">
        <v>55020</v>
      </c>
      <c r="CO29" s="81">
        <v>51395</v>
      </c>
      <c r="CP29" s="81">
        <v>55755</v>
      </c>
      <c r="CQ29" s="81">
        <v>61748</v>
      </c>
      <c r="CR29" s="81">
        <v>53185</v>
      </c>
      <c r="CS29" s="81">
        <v>50214</v>
      </c>
      <c r="CT29" s="81">
        <v>55600</v>
      </c>
      <c r="CU29" s="81">
        <v>52945</v>
      </c>
      <c r="CV29" s="81">
        <v>49775</v>
      </c>
      <c r="CW29" s="81">
        <v>50024</v>
      </c>
      <c r="CX29" s="81">
        <v>49775</v>
      </c>
      <c r="CY29" s="81">
        <v>54000</v>
      </c>
      <c r="CZ29" s="81">
        <v>53556</v>
      </c>
      <c r="DA29" s="81">
        <v>52925</v>
      </c>
      <c r="DB29" s="81">
        <v>52055</v>
      </c>
      <c r="DC29" s="81">
        <v>57864</v>
      </c>
      <c r="DD29" s="81">
        <v>53484</v>
      </c>
      <c r="DE29" s="81">
        <v>59639</v>
      </c>
      <c r="DF29" s="81">
        <v>61829</v>
      </c>
      <c r="DG29" s="81">
        <v>49775</v>
      </c>
      <c r="DH29" s="81">
        <v>49775</v>
      </c>
      <c r="DI29" s="81">
        <v>52358</v>
      </c>
      <c r="DJ29" s="81">
        <v>57900</v>
      </c>
      <c r="DK29" s="81">
        <v>70615</v>
      </c>
      <c r="DL29" s="81">
        <v>71041</v>
      </c>
      <c r="DM29" s="81">
        <v>50703</v>
      </c>
      <c r="DN29" s="81">
        <v>53830</v>
      </c>
      <c r="DO29" s="81">
        <v>51524</v>
      </c>
      <c r="DP29" s="81">
        <v>60464</v>
      </c>
      <c r="DQ29" s="81">
        <v>60288</v>
      </c>
      <c r="DR29" s="81">
        <v>57925</v>
      </c>
      <c r="DS29" s="81">
        <v>57945</v>
      </c>
      <c r="DT29" s="81">
        <v>49775</v>
      </c>
      <c r="DU29" s="81">
        <v>51496</v>
      </c>
      <c r="DV29" s="81">
        <v>51461</v>
      </c>
      <c r="DW29" s="81">
        <v>49775</v>
      </c>
      <c r="DX29" s="81">
        <v>52455</v>
      </c>
      <c r="DY29" s="81">
        <v>54194</v>
      </c>
      <c r="DZ29" s="81">
        <v>66426</v>
      </c>
      <c r="EA29" s="81">
        <v>49875</v>
      </c>
      <c r="EB29" s="81">
        <v>53079</v>
      </c>
      <c r="EC29" s="81">
        <v>52566</v>
      </c>
      <c r="ED29" s="81">
        <v>70180</v>
      </c>
      <c r="EE29" s="81">
        <v>67452</v>
      </c>
      <c r="EF29" s="81">
        <v>59604</v>
      </c>
      <c r="EG29" s="81">
        <v>59535</v>
      </c>
    </row>
    <row r="30" spans="1:137" ht="15.75" x14ac:dyDescent="0.25">
      <c r="A30" s="77">
        <v>25</v>
      </c>
      <c r="B30" s="81">
        <v>52841</v>
      </c>
      <c r="C30" s="81">
        <v>58235</v>
      </c>
      <c r="D30" s="81">
        <v>68081</v>
      </c>
      <c r="E30" s="81">
        <v>53983</v>
      </c>
      <c r="F30" s="81">
        <v>51850</v>
      </c>
      <c r="G30" s="81">
        <v>49775</v>
      </c>
      <c r="H30" s="81">
        <v>61875</v>
      </c>
      <c r="I30" s="81">
        <v>68716</v>
      </c>
      <c r="J30" s="81">
        <v>68758</v>
      </c>
      <c r="K30" s="81">
        <v>58445</v>
      </c>
      <c r="L30" s="81">
        <v>59589</v>
      </c>
      <c r="M30" s="81">
        <v>50755</v>
      </c>
      <c r="N30" s="81">
        <v>53123</v>
      </c>
      <c r="O30" s="81">
        <v>49970</v>
      </c>
      <c r="P30" s="81">
        <v>49775</v>
      </c>
      <c r="Q30" s="81">
        <v>52202</v>
      </c>
      <c r="R30" s="81">
        <v>52655</v>
      </c>
      <c r="S30" s="81">
        <v>50583</v>
      </c>
      <c r="T30" s="81">
        <v>49776</v>
      </c>
      <c r="U30" s="81">
        <v>50259</v>
      </c>
      <c r="V30" s="81">
        <v>52248</v>
      </c>
      <c r="W30" s="81">
        <v>54414</v>
      </c>
      <c r="X30" s="81">
        <v>50729</v>
      </c>
      <c r="Y30" s="79">
        <v>49775</v>
      </c>
      <c r="Z30" s="81">
        <v>49775</v>
      </c>
      <c r="AA30" s="81">
        <v>51491</v>
      </c>
      <c r="AB30" s="81">
        <v>53040</v>
      </c>
      <c r="AC30" s="81">
        <v>53626</v>
      </c>
      <c r="AD30" s="81">
        <v>59359</v>
      </c>
      <c r="AE30" s="81">
        <v>60669</v>
      </c>
      <c r="AF30" s="81">
        <v>54280</v>
      </c>
      <c r="AG30" s="81">
        <v>53455</v>
      </c>
      <c r="AH30" s="81">
        <v>56683</v>
      </c>
      <c r="AI30" s="81">
        <v>50454</v>
      </c>
      <c r="AJ30" s="81">
        <v>65485</v>
      </c>
      <c r="AK30" s="81">
        <v>52061</v>
      </c>
      <c r="AL30" s="81">
        <v>51584</v>
      </c>
      <c r="AM30" s="81">
        <v>55011</v>
      </c>
      <c r="AN30" s="81">
        <v>51997</v>
      </c>
      <c r="AO30" s="81">
        <v>57439</v>
      </c>
      <c r="AP30" s="81">
        <v>49987</v>
      </c>
      <c r="AQ30" s="81">
        <v>50775</v>
      </c>
      <c r="AR30" s="81">
        <v>53640</v>
      </c>
      <c r="AS30" s="81">
        <v>53201</v>
      </c>
      <c r="AT30" s="81">
        <v>52011</v>
      </c>
      <c r="AU30" s="81">
        <v>51465</v>
      </c>
      <c r="AV30" s="81">
        <v>50725</v>
      </c>
      <c r="AW30" s="81">
        <v>52311</v>
      </c>
      <c r="AX30" s="81">
        <v>51583</v>
      </c>
      <c r="AY30" s="81">
        <v>50364</v>
      </c>
      <c r="AZ30" s="81">
        <v>51996</v>
      </c>
      <c r="BA30" s="81">
        <v>54664</v>
      </c>
      <c r="BB30" s="81">
        <v>50775</v>
      </c>
      <c r="BC30" s="81">
        <v>55080</v>
      </c>
      <c r="BD30" s="81">
        <v>58435</v>
      </c>
      <c r="BE30" s="81">
        <v>49775</v>
      </c>
      <c r="BF30" s="81">
        <v>51790</v>
      </c>
      <c r="BG30" s="81">
        <v>50925</v>
      </c>
      <c r="BH30" s="81">
        <v>51041</v>
      </c>
      <c r="BI30" s="81">
        <v>54853</v>
      </c>
      <c r="BJ30" s="81">
        <v>53415</v>
      </c>
      <c r="BK30" s="81">
        <v>53109</v>
      </c>
      <c r="BL30" s="81">
        <v>50278</v>
      </c>
      <c r="BM30" s="81">
        <v>54555</v>
      </c>
      <c r="BN30" s="81">
        <v>57550</v>
      </c>
      <c r="BO30" s="81">
        <v>50156</v>
      </c>
      <c r="BP30" s="81">
        <v>52476</v>
      </c>
      <c r="BQ30" s="81">
        <v>51831</v>
      </c>
      <c r="BR30" s="81">
        <v>49775</v>
      </c>
      <c r="BS30" s="81">
        <v>51769</v>
      </c>
      <c r="BT30" s="81">
        <v>49974</v>
      </c>
      <c r="BU30" s="81">
        <v>56735</v>
      </c>
      <c r="BV30" s="83">
        <v>49775</v>
      </c>
      <c r="BW30" s="81">
        <v>53329</v>
      </c>
      <c r="BX30" s="81">
        <v>51743</v>
      </c>
      <c r="BY30" s="81">
        <v>49775</v>
      </c>
      <c r="BZ30" s="81">
        <v>53852</v>
      </c>
      <c r="CA30" s="81">
        <v>56105</v>
      </c>
      <c r="CB30" s="81">
        <v>55964</v>
      </c>
      <c r="CC30" s="81">
        <v>59929</v>
      </c>
      <c r="CD30" s="81">
        <v>54391</v>
      </c>
      <c r="CE30" s="81">
        <v>60224</v>
      </c>
      <c r="CF30" s="81">
        <v>54542</v>
      </c>
      <c r="CG30" s="81">
        <v>50694</v>
      </c>
      <c r="CH30" s="81">
        <v>50674</v>
      </c>
      <c r="CI30" s="81">
        <v>55762</v>
      </c>
      <c r="CJ30" s="81">
        <v>53020</v>
      </c>
      <c r="CK30" s="81">
        <v>49885</v>
      </c>
      <c r="CL30" s="81">
        <v>53980</v>
      </c>
      <c r="CM30" s="81">
        <v>56240</v>
      </c>
      <c r="CN30" s="81">
        <v>55020</v>
      </c>
      <c r="CO30" s="81">
        <v>51395</v>
      </c>
      <c r="CP30" s="81">
        <v>55755</v>
      </c>
      <c r="CQ30" s="81">
        <v>61748</v>
      </c>
      <c r="CR30" s="81">
        <v>53303</v>
      </c>
      <c r="CS30" s="81">
        <v>50214</v>
      </c>
      <c r="CT30" s="81">
        <v>55600</v>
      </c>
      <c r="CU30" s="81">
        <v>52945</v>
      </c>
      <c r="CV30" s="81">
        <v>49775</v>
      </c>
      <c r="CW30" s="81">
        <v>50074</v>
      </c>
      <c r="CX30" s="81">
        <v>49775</v>
      </c>
      <c r="CY30" s="81">
        <v>54000</v>
      </c>
      <c r="CZ30" s="81">
        <v>53556</v>
      </c>
      <c r="DA30" s="81">
        <v>52925</v>
      </c>
      <c r="DB30" s="81">
        <v>52055</v>
      </c>
      <c r="DC30" s="81">
        <v>57864</v>
      </c>
      <c r="DD30" s="81">
        <v>53700</v>
      </c>
      <c r="DE30" s="81">
        <v>60064</v>
      </c>
      <c r="DF30" s="81">
        <v>62729</v>
      </c>
      <c r="DG30" s="81">
        <v>49775</v>
      </c>
      <c r="DH30" s="81">
        <v>49775</v>
      </c>
      <c r="DI30" s="81">
        <v>52358</v>
      </c>
      <c r="DJ30" s="81">
        <v>58185</v>
      </c>
      <c r="DK30" s="81">
        <v>70615</v>
      </c>
      <c r="DL30" s="81">
        <v>71041</v>
      </c>
      <c r="DM30" s="81">
        <v>50703</v>
      </c>
      <c r="DN30" s="81">
        <v>53830</v>
      </c>
      <c r="DO30" s="81">
        <v>51965</v>
      </c>
      <c r="DP30" s="81">
        <v>61135</v>
      </c>
      <c r="DQ30" s="81">
        <v>60288</v>
      </c>
      <c r="DR30" s="81">
        <v>57925</v>
      </c>
      <c r="DS30" s="81">
        <v>57945</v>
      </c>
      <c r="DT30" s="81">
        <v>49775</v>
      </c>
      <c r="DU30" s="81">
        <v>51750</v>
      </c>
      <c r="DV30" s="81">
        <v>51461</v>
      </c>
      <c r="DW30" s="81">
        <v>49775</v>
      </c>
      <c r="DX30" s="81">
        <v>52483</v>
      </c>
      <c r="DY30" s="81">
        <v>54487</v>
      </c>
      <c r="DZ30" s="81">
        <v>67157</v>
      </c>
      <c r="EA30" s="81">
        <v>49875</v>
      </c>
      <c r="EB30" s="81">
        <v>53323</v>
      </c>
      <c r="EC30" s="81">
        <v>52566</v>
      </c>
      <c r="ED30" s="81">
        <v>70180</v>
      </c>
      <c r="EE30" s="81">
        <v>67777</v>
      </c>
      <c r="EF30" s="81">
        <v>59604</v>
      </c>
      <c r="EG30" s="81">
        <v>59535</v>
      </c>
    </row>
    <row r="31" spans="1:137" ht="15.75" x14ac:dyDescent="0.25">
      <c r="A31" s="77">
        <v>26</v>
      </c>
      <c r="B31" s="81">
        <v>53985</v>
      </c>
      <c r="C31" s="81">
        <v>58805</v>
      </c>
      <c r="D31" s="81">
        <v>68081</v>
      </c>
      <c r="E31" s="81">
        <v>53986</v>
      </c>
      <c r="F31" s="81">
        <v>51850</v>
      </c>
      <c r="G31" s="81">
        <v>49775</v>
      </c>
      <c r="H31" s="81">
        <v>61875</v>
      </c>
      <c r="I31" s="81">
        <v>68716</v>
      </c>
      <c r="J31" s="81">
        <v>68758</v>
      </c>
      <c r="K31" s="81">
        <v>58905</v>
      </c>
      <c r="L31" s="81">
        <v>59589</v>
      </c>
      <c r="M31" s="81">
        <v>50755</v>
      </c>
      <c r="N31" s="81">
        <v>53123</v>
      </c>
      <c r="O31" s="81">
        <v>49970</v>
      </c>
      <c r="P31" s="81">
        <v>49775</v>
      </c>
      <c r="Q31" s="81">
        <v>52202</v>
      </c>
      <c r="R31" s="81">
        <v>52655</v>
      </c>
      <c r="S31" s="81">
        <v>50583</v>
      </c>
      <c r="T31" s="81">
        <v>49776</v>
      </c>
      <c r="U31" s="81">
        <v>50259</v>
      </c>
      <c r="V31" s="81">
        <v>52248</v>
      </c>
      <c r="W31" s="81">
        <v>54414</v>
      </c>
      <c r="X31" s="81">
        <v>50729</v>
      </c>
      <c r="Y31" s="79">
        <v>49775</v>
      </c>
      <c r="Z31" s="81">
        <v>49775</v>
      </c>
      <c r="AA31" s="81">
        <v>51547</v>
      </c>
      <c r="AB31" s="81">
        <v>53040</v>
      </c>
      <c r="AC31" s="81">
        <v>53626</v>
      </c>
      <c r="AD31" s="81">
        <v>59359</v>
      </c>
      <c r="AE31" s="81">
        <v>60669</v>
      </c>
      <c r="AF31" s="81">
        <v>54280</v>
      </c>
      <c r="AG31" s="81">
        <v>53455</v>
      </c>
      <c r="AH31" s="81">
        <v>56683</v>
      </c>
      <c r="AI31" s="81">
        <v>50454</v>
      </c>
      <c r="AJ31" s="81">
        <v>65485</v>
      </c>
      <c r="AK31" s="81">
        <v>52061</v>
      </c>
      <c r="AL31" s="81">
        <v>51686</v>
      </c>
      <c r="AM31" s="81">
        <v>55011</v>
      </c>
      <c r="AN31" s="81">
        <v>51997</v>
      </c>
      <c r="AO31" s="81">
        <v>57439</v>
      </c>
      <c r="AP31" s="81">
        <v>49987</v>
      </c>
      <c r="AQ31" s="81">
        <v>50775</v>
      </c>
      <c r="AR31" s="81">
        <v>53640</v>
      </c>
      <c r="AS31" s="81">
        <v>53201</v>
      </c>
      <c r="AT31" s="81">
        <v>52011</v>
      </c>
      <c r="AU31" s="81">
        <v>51465</v>
      </c>
      <c r="AV31" s="81">
        <v>50725</v>
      </c>
      <c r="AW31" s="81">
        <v>52311</v>
      </c>
      <c r="AX31" s="81">
        <v>51583</v>
      </c>
      <c r="AY31" s="81">
        <v>50364</v>
      </c>
      <c r="AZ31" s="81">
        <v>51996</v>
      </c>
      <c r="BA31" s="81">
        <v>54664</v>
      </c>
      <c r="BB31" s="81">
        <v>50775</v>
      </c>
      <c r="BC31" s="81">
        <v>55080</v>
      </c>
      <c r="BD31" s="81">
        <v>58435</v>
      </c>
      <c r="BE31" s="81">
        <v>49775</v>
      </c>
      <c r="BF31" s="81">
        <v>51790</v>
      </c>
      <c r="BG31" s="81">
        <v>50925</v>
      </c>
      <c r="BH31" s="81">
        <v>51041</v>
      </c>
      <c r="BI31" s="81">
        <v>55376</v>
      </c>
      <c r="BJ31" s="81">
        <v>53415</v>
      </c>
      <c r="BK31" s="81">
        <v>53109</v>
      </c>
      <c r="BL31" s="81">
        <v>50278</v>
      </c>
      <c r="BM31" s="81">
        <v>54555</v>
      </c>
      <c r="BN31" s="81">
        <v>57550</v>
      </c>
      <c r="BO31" s="81">
        <v>50316</v>
      </c>
      <c r="BP31" s="81">
        <v>52476</v>
      </c>
      <c r="BQ31" s="81">
        <v>51831</v>
      </c>
      <c r="BR31" s="81">
        <v>49775</v>
      </c>
      <c r="BS31" s="81">
        <v>51769</v>
      </c>
      <c r="BT31" s="81">
        <v>49974</v>
      </c>
      <c r="BU31" s="81">
        <v>56735</v>
      </c>
      <c r="BV31" s="83">
        <v>49775</v>
      </c>
      <c r="BW31" s="81">
        <v>53329</v>
      </c>
      <c r="BX31" s="81">
        <v>51743</v>
      </c>
      <c r="BY31" s="81">
        <v>49775</v>
      </c>
      <c r="BZ31" s="81">
        <v>53852</v>
      </c>
      <c r="CA31" s="81">
        <v>56105</v>
      </c>
      <c r="CB31" s="81">
        <v>57106</v>
      </c>
      <c r="CC31" s="81">
        <v>59929</v>
      </c>
      <c r="CD31" s="81">
        <v>54391</v>
      </c>
      <c r="CE31" s="81">
        <v>60224</v>
      </c>
      <c r="CF31" s="81">
        <v>54542</v>
      </c>
      <c r="CG31" s="81">
        <v>50694</v>
      </c>
      <c r="CH31" s="81">
        <v>50674</v>
      </c>
      <c r="CI31" s="81">
        <v>55762</v>
      </c>
      <c r="CJ31" s="81">
        <v>53050</v>
      </c>
      <c r="CK31" s="81">
        <v>49885</v>
      </c>
      <c r="CL31" s="81">
        <v>53980</v>
      </c>
      <c r="CM31" s="81">
        <v>56240</v>
      </c>
      <c r="CN31" s="81">
        <v>55020</v>
      </c>
      <c r="CO31" s="81">
        <v>51395</v>
      </c>
      <c r="CP31" s="81">
        <v>55755</v>
      </c>
      <c r="CQ31" s="81">
        <v>61748</v>
      </c>
      <c r="CR31" s="81">
        <v>53404</v>
      </c>
      <c r="CS31" s="81">
        <v>50214</v>
      </c>
      <c r="CT31" s="81">
        <v>55600</v>
      </c>
      <c r="CU31" s="81">
        <v>52945</v>
      </c>
      <c r="CV31" s="81">
        <v>49775</v>
      </c>
      <c r="CW31" s="81">
        <v>50074</v>
      </c>
      <c r="CX31" s="81">
        <v>49775</v>
      </c>
      <c r="CY31" s="81">
        <v>54000</v>
      </c>
      <c r="CZ31" s="81">
        <v>53556</v>
      </c>
      <c r="DA31" s="81">
        <v>52925</v>
      </c>
      <c r="DB31" s="81">
        <v>52055</v>
      </c>
      <c r="DC31" s="81">
        <v>57864</v>
      </c>
      <c r="DD31" s="81">
        <v>53964</v>
      </c>
      <c r="DE31" s="81">
        <v>60064</v>
      </c>
      <c r="DF31" s="81">
        <v>62729</v>
      </c>
      <c r="DG31" s="81">
        <v>49775</v>
      </c>
      <c r="DH31" s="81">
        <v>49775</v>
      </c>
      <c r="DI31" s="81">
        <v>52595</v>
      </c>
      <c r="DJ31" s="81">
        <v>58465</v>
      </c>
      <c r="DK31" s="81">
        <v>70615</v>
      </c>
      <c r="DL31" s="81">
        <v>71041</v>
      </c>
      <c r="DM31" s="81">
        <v>50703</v>
      </c>
      <c r="DN31" s="81">
        <v>53830</v>
      </c>
      <c r="DO31" s="81">
        <v>51965</v>
      </c>
      <c r="DP31" s="81">
        <v>61661</v>
      </c>
      <c r="DQ31" s="81">
        <v>60817</v>
      </c>
      <c r="DR31" s="81">
        <v>57925</v>
      </c>
      <c r="DS31" s="81">
        <v>57945</v>
      </c>
      <c r="DT31" s="81">
        <v>49775</v>
      </c>
      <c r="DU31" s="81">
        <v>51750</v>
      </c>
      <c r="DV31" s="81">
        <v>51461</v>
      </c>
      <c r="DW31" s="81">
        <v>49775</v>
      </c>
      <c r="DX31" s="81">
        <v>52983</v>
      </c>
      <c r="DY31" s="81">
        <v>54487</v>
      </c>
      <c r="DZ31" s="81">
        <v>67157</v>
      </c>
      <c r="EA31" s="81">
        <v>49875</v>
      </c>
      <c r="EB31" s="81">
        <v>53323</v>
      </c>
      <c r="EC31" s="81">
        <v>52566</v>
      </c>
      <c r="ED31" s="81">
        <v>70180</v>
      </c>
      <c r="EE31" s="81">
        <v>69471</v>
      </c>
      <c r="EF31" s="81">
        <v>59604</v>
      </c>
      <c r="EG31" s="81">
        <v>59535</v>
      </c>
    </row>
    <row r="32" spans="1:137" ht="15.75" x14ac:dyDescent="0.25">
      <c r="A32" s="77">
        <v>27</v>
      </c>
      <c r="B32" s="81">
        <v>53985</v>
      </c>
      <c r="C32" s="81">
        <v>58805</v>
      </c>
      <c r="D32" s="81">
        <v>68081</v>
      </c>
      <c r="E32" s="81">
        <v>53990</v>
      </c>
      <c r="F32" s="81">
        <v>51850</v>
      </c>
      <c r="G32" s="81">
        <v>49775</v>
      </c>
      <c r="H32" s="81">
        <v>61875</v>
      </c>
      <c r="I32" s="81">
        <v>68716</v>
      </c>
      <c r="J32" s="81">
        <v>68758</v>
      </c>
      <c r="K32" s="81">
        <v>58905</v>
      </c>
      <c r="L32" s="81">
        <v>59589</v>
      </c>
      <c r="M32" s="81">
        <v>50755</v>
      </c>
      <c r="N32" s="81">
        <v>53123</v>
      </c>
      <c r="O32" s="81">
        <v>49970</v>
      </c>
      <c r="P32" s="81">
        <v>49775</v>
      </c>
      <c r="Q32" s="81">
        <v>52202</v>
      </c>
      <c r="R32" s="81">
        <v>52655</v>
      </c>
      <c r="S32" s="81">
        <v>50583</v>
      </c>
      <c r="T32" s="81">
        <v>49776</v>
      </c>
      <c r="U32" s="81">
        <v>50259</v>
      </c>
      <c r="V32" s="81">
        <v>52248</v>
      </c>
      <c r="W32" s="81">
        <v>54414</v>
      </c>
      <c r="X32" s="81">
        <v>50729</v>
      </c>
      <c r="Y32" s="79">
        <v>49775</v>
      </c>
      <c r="Z32" s="81">
        <v>49775</v>
      </c>
      <c r="AA32" s="81">
        <v>51601</v>
      </c>
      <c r="AB32" s="81">
        <v>53040</v>
      </c>
      <c r="AC32" s="81">
        <v>53626</v>
      </c>
      <c r="AD32" s="81">
        <v>59359</v>
      </c>
      <c r="AE32" s="81">
        <v>60669</v>
      </c>
      <c r="AF32" s="81">
        <v>54280</v>
      </c>
      <c r="AG32" s="81">
        <v>53455</v>
      </c>
      <c r="AH32" s="81">
        <v>56683</v>
      </c>
      <c r="AI32" s="81">
        <v>50454</v>
      </c>
      <c r="AJ32" s="81">
        <v>65485</v>
      </c>
      <c r="AK32" s="81">
        <v>52061</v>
      </c>
      <c r="AL32" s="81">
        <v>51686</v>
      </c>
      <c r="AM32" s="81">
        <v>55011</v>
      </c>
      <c r="AN32" s="81">
        <v>51997</v>
      </c>
      <c r="AO32" s="81">
        <v>57439</v>
      </c>
      <c r="AP32" s="81">
        <v>49987</v>
      </c>
      <c r="AQ32" s="81">
        <v>50775</v>
      </c>
      <c r="AR32" s="81">
        <v>53640</v>
      </c>
      <c r="AS32" s="81">
        <v>53201</v>
      </c>
      <c r="AT32" s="81">
        <v>52011</v>
      </c>
      <c r="AU32" s="81">
        <v>51465</v>
      </c>
      <c r="AV32" s="81">
        <v>50725</v>
      </c>
      <c r="AW32" s="81">
        <v>52311</v>
      </c>
      <c r="AX32" s="81">
        <v>51583</v>
      </c>
      <c r="AY32" s="81">
        <v>50364</v>
      </c>
      <c r="AZ32" s="81">
        <v>51996</v>
      </c>
      <c r="BA32" s="81">
        <v>54664</v>
      </c>
      <c r="BB32" s="81">
        <v>50775</v>
      </c>
      <c r="BC32" s="81">
        <v>55080</v>
      </c>
      <c r="BD32" s="81">
        <v>58435</v>
      </c>
      <c r="BE32" s="81">
        <v>49775</v>
      </c>
      <c r="BF32" s="81">
        <v>51790</v>
      </c>
      <c r="BG32" s="81">
        <v>50925</v>
      </c>
      <c r="BH32" s="81">
        <v>51041</v>
      </c>
      <c r="BI32" s="81">
        <v>55918</v>
      </c>
      <c r="BJ32" s="81">
        <v>53415</v>
      </c>
      <c r="BK32" s="81">
        <v>53109</v>
      </c>
      <c r="BL32" s="81">
        <v>50278</v>
      </c>
      <c r="BM32" s="81">
        <v>54555</v>
      </c>
      <c r="BN32" s="81">
        <v>57550</v>
      </c>
      <c r="BO32" s="81">
        <v>50382</v>
      </c>
      <c r="BP32" s="81">
        <v>52476</v>
      </c>
      <c r="BQ32" s="81">
        <v>51831</v>
      </c>
      <c r="BR32" s="81">
        <v>49775</v>
      </c>
      <c r="BS32" s="81">
        <v>51769</v>
      </c>
      <c r="BT32" s="81">
        <v>49974</v>
      </c>
      <c r="BU32" s="81">
        <v>56735</v>
      </c>
      <c r="BV32" s="83">
        <v>49775</v>
      </c>
      <c r="BW32" s="81">
        <v>53329</v>
      </c>
      <c r="BX32" s="81">
        <v>51743</v>
      </c>
      <c r="BY32" s="81">
        <v>49775</v>
      </c>
      <c r="BZ32" s="81">
        <v>53852</v>
      </c>
      <c r="CA32" s="81">
        <v>56105</v>
      </c>
      <c r="CB32" s="81">
        <v>57106</v>
      </c>
      <c r="CC32" s="81">
        <v>59929</v>
      </c>
      <c r="CD32" s="81">
        <v>54391</v>
      </c>
      <c r="CE32" s="81">
        <v>60224</v>
      </c>
      <c r="CF32" s="81">
        <v>54542</v>
      </c>
      <c r="CG32" s="81">
        <v>50694</v>
      </c>
      <c r="CH32" s="81">
        <v>50674</v>
      </c>
      <c r="CI32" s="81">
        <v>55762</v>
      </c>
      <c r="CJ32" s="81">
        <v>53075</v>
      </c>
      <c r="CK32" s="81">
        <v>49885</v>
      </c>
      <c r="CL32" s="81">
        <v>53980</v>
      </c>
      <c r="CM32" s="81">
        <v>56240</v>
      </c>
      <c r="CN32" s="81">
        <v>55020</v>
      </c>
      <c r="CO32" s="81">
        <v>51395</v>
      </c>
      <c r="CP32" s="81">
        <v>55755</v>
      </c>
      <c r="CQ32" s="81">
        <v>61748</v>
      </c>
      <c r="CR32" s="81">
        <v>53513</v>
      </c>
      <c r="CS32" s="81">
        <v>50214</v>
      </c>
      <c r="CT32" s="81">
        <v>55600</v>
      </c>
      <c r="CU32" s="81">
        <v>52945</v>
      </c>
      <c r="CV32" s="81">
        <v>49775</v>
      </c>
      <c r="CW32" s="81">
        <v>50074</v>
      </c>
      <c r="CX32" s="81">
        <v>49775</v>
      </c>
      <c r="CY32" s="81">
        <v>54000</v>
      </c>
      <c r="CZ32" s="81">
        <v>53556</v>
      </c>
      <c r="DA32" s="81">
        <v>52925</v>
      </c>
      <c r="DB32" s="81">
        <v>52055</v>
      </c>
      <c r="DC32" s="81">
        <v>57864</v>
      </c>
      <c r="DD32" s="81">
        <v>54192</v>
      </c>
      <c r="DE32" s="81">
        <v>60064</v>
      </c>
      <c r="DF32" s="81">
        <v>62729</v>
      </c>
      <c r="DG32" s="81">
        <v>49775</v>
      </c>
      <c r="DH32" s="81">
        <v>49775</v>
      </c>
      <c r="DI32" s="81">
        <v>52595</v>
      </c>
      <c r="DJ32" s="81">
        <v>59030</v>
      </c>
      <c r="DK32" s="81">
        <v>70615</v>
      </c>
      <c r="DL32" s="81">
        <v>71041</v>
      </c>
      <c r="DM32" s="81">
        <v>50703</v>
      </c>
      <c r="DN32" s="81">
        <v>53830</v>
      </c>
      <c r="DO32" s="81">
        <v>51965</v>
      </c>
      <c r="DP32" s="81">
        <v>62187</v>
      </c>
      <c r="DQ32" s="81">
        <v>60817</v>
      </c>
      <c r="DR32" s="81">
        <v>57925</v>
      </c>
      <c r="DS32" s="81">
        <v>57945</v>
      </c>
      <c r="DT32" s="81">
        <v>49775</v>
      </c>
      <c r="DU32" s="81">
        <v>51750</v>
      </c>
      <c r="DV32" s="81">
        <v>51461</v>
      </c>
      <c r="DW32" s="81">
        <v>49775</v>
      </c>
      <c r="DX32" s="81">
        <v>52983</v>
      </c>
      <c r="DY32" s="81">
        <v>54487</v>
      </c>
      <c r="DZ32" s="81">
        <v>67157</v>
      </c>
      <c r="EA32" s="81">
        <v>49875</v>
      </c>
      <c r="EB32" s="81">
        <v>53323</v>
      </c>
      <c r="EC32" s="81">
        <v>52566</v>
      </c>
      <c r="ED32" s="81">
        <v>70180</v>
      </c>
      <c r="EE32" s="81">
        <v>69471</v>
      </c>
      <c r="EF32" s="81">
        <v>59604</v>
      </c>
      <c r="EG32" s="81">
        <v>59535</v>
      </c>
    </row>
    <row r="33" spans="1:137" ht="15.75" x14ac:dyDescent="0.25">
      <c r="A33" s="77">
        <v>28</v>
      </c>
      <c r="B33" s="81">
        <v>53985</v>
      </c>
      <c r="C33" s="81">
        <v>58805</v>
      </c>
      <c r="D33" s="81">
        <v>68081</v>
      </c>
      <c r="E33" s="81">
        <v>54251</v>
      </c>
      <c r="F33" s="81">
        <v>51850</v>
      </c>
      <c r="G33" s="81">
        <v>49775</v>
      </c>
      <c r="H33" s="81">
        <v>61875</v>
      </c>
      <c r="I33" s="81">
        <v>68716</v>
      </c>
      <c r="J33" s="81">
        <v>68758</v>
      </c>
      <c r="K33" s="81">
        <v>58905</v>
      </c>
      <c r="L33" s="81">
        <v>59589</v>
      </c>
      <c r="M33" s="81">
        <v>50755</v>
      </c>
      <c r="N33" s="81">
        <v>53123</v>
      </c>
      <c r="O33" s="81">
        <v>49970</v>
      </c>
      <c r="P33" s="81">
        <v>49775</v>
      </c>
      <c r="Q33" s="81">
        <v>52202</v>
      </c>
      <c r="R33" s="81">
        <v>52655</v>
      </c>
      <c r="S33" s="81">
        <v>50583</v>
      </c>
      <c r="T33" s="81">
        <v>49776</v>
      </c>
      <c r="U33" s="81">
        <v>50259</v>
      </c>
      <c r="V33" s="81">
        <v>52248</v>
      </c>
      <c r="W33" s="81">
        <v>54414</v>
      </c>
      <c r="X33" s="81">
        <v>50729</v>
      </c>
      <c r="Y33" s="79">
        <v>49775</v>
      </c>
      <c r="Z33" s="81">
        <v>49775</v>
      </c>
      <c r="AA33" s="81">
        <v>51657</v>
      </c>
      <c r="AB33" s="81">
        <v>53040</v>
      </c>
      <c r="AC33" s="81">
        <v>53626</v>
      </c>
      <c r="AD33" s="81">
        <v>59793</v>
      </c>
      <c r="AE33" s="81">
        <v>60669</v>
      </c>
      <c r="AF33" s="81">
        <v>54280</v>
      </c>
      <c r="AG33" s="81">
        <v>53455</v>
      </c>
      <c r="AH33" s="81">
        <v>56683</v>
      </c>
      <c r="AI33" s="81">
        <v>50454</v>
      </c>
      <c r="AJ33" s="81">
        <v>65485</v>
      </c>
      <c r="AK33" s="81">
        <v>52061</v>
      </c>
      <c r="AL33" s="81">
        <v>51686</v>
      </c>
      <c r="AM33" s="81">
        <v>55011</v>
      </c>
      <c r="AN33" s="81">
        <v>51997</v>
      </c>
      <c r="AO33" s="81">
        <v>57439</v>
      </c>
      <c r="AP33" s="81">
        <v>49987</v>
      </c>
      <c r="AQ33" s="81">
        <v>50775</v>
      </c>
      <c r="AR33" s="81">
        <v>53640</v>
      </c>
      <c r="AS33" s="81">
        <v>53201</v>
      </c>
      <c r="AT33" s="81">
        <v>52011</v>
      </c>
      <c r="AU33" s="81">
        <v>51465</v>
      </c>
      <c r="AV33" s="81">
        <v>50725</v>
      </c>
      <c r="AW33" s="81">
        <v>52311</v>
      </c>
      <c r="AX33" s="81">
        <v>51583</v>
      </c>
      <c r="AY33" s="81">
        <v>50364</v>
      </c>
      <c r="AZ33" s="81">
        <v>51996</v>
      </c>
      <c r="BA33" s="81">
        <v>54664</v>
      </c>
      <c r="BB33" s="81">
        <v>50775</v>
      </c>
      <c r="BC33" s="81">
        <v>55080</v>
      </c>
      <c r="BD33" s="81">
        <v>58435</v>
      </c>
      <c r="BE33" s="81">
        <v>49775</v>
      </c>
      <c r="BF33" s="81">
        <v>51790</v>
      </c>
      <c r="BG33" s="81">
        <v>50925</v>
      </c>
      <c r="BH33" s="81">
        <v>51041</v>
      </c>
      <c r="BI33" s="81">
        <v>56484</v>
      </c>
      <c r="BJ33" s="81">
        <v>53415</v>
      </c>
      <c r="BK33" s="81">
        <v>53109</v>
      </c>
      <c r="BL33" s="81">
        <v>50278</v>
      </c>
      <c r="BM33" s="81">
        <v>54555</v>
      </c>
      <c r="BN33" s="81">
        <v>57550</v>
      </c>
      <c r="BO33" s="81">
        <v>50446</v>
      </c>
      <c r="BP33" s="81">
        <v>52476</v>
      </c>
      <c r="BQ33" s="81">
        <v>51831</v>
      </c>
      <c r="BR33" s="81">
        <v>49775</v>
      </c>
      <c r="BS33" s="81">
        <v>51769</v>
      </c>
      <c r="BT33" s="81">
        <v>49974</v>
      </c>
      <c r="BU33" s="81">
        <v>56735</v>
      </c>
      <c r="BV33" s="83">
        <v>49775</v>
      </c>
      <c r="BW33" s="81">
        <v>53329</v>
      </c>
      <c r="BX33" s="81">
        <v>51743</v>
      </c>
      <c r="BY33" s="81">
        <v>49775</v>
      </c>
      <c r="BZ33" s="81">
        <v>53852</v>
      </c>
      <c r="CA33" s="81">
        <v>56105</v>
      </c>
      <c r="CB33" s="81">
        <v>57106</v>
      </c>
      <c r="CC33" s="81">
        <v>59929</v>
      </c>
      <c r="CD33" s="81">
        <v>54391</v>
      </c>
      <c r="CE33" s="81">
        <v>60224</v>
      </c>
      <c r="CF33" s="81">
        <v>54542</v>
      </c>
      <c r="CG33" s="81">
        <v>50694</v>
      </c>
      <c r="CH33" s="81">
        <v>50674</v>
      </c>
      <c r="CI33" s="81">
        <v>55762</v>
      </c>
      <c r="CJ33" s="81">
        <v>53105</v>
      </c>
      <c r="CK33" s="81">
        <v>49885</v>
      </c>
      <c r="CL33" s="81">
        <v>53980</v>
      </c>
      <c r="CM33" s="81">
        <v>56240</v>
      </c>
      <c r="CN33" s="81">
        <v>55020</v>
      </c>
      <c r="CO33" s="81">
        <v>51395</v>
      </c>
      <c r="CP33" s="81">
        <v>55755</v>
      </c>
      <c r="CQ33" s="81">
        <v>61748</v>
      </c>
      <c r="CR33" s="81">
        <v>53622</v>
      </c>
      <c r="CS33" s="81">
        <v>50214</v>
      </c>
      <c r="CT33" s="81">
        <v>55600</v>
      </c>
      <c r="CU33" s="81">
        <v>52945</v>
      </c>
      <c r="CV33" s="81">
        <v>49775</v>
      </c>
      <c r="CW33" s="81">
        <v>50074</v>
      </c>
      <c r="CX33" s="81">
        <v>49775</v>
      </c>
      <c r="CY33" s="81">
        <v>54000</v>
      </c>
      <c r="CZ33" s="81">
        <v>53556</v>
      </c>
      <c r="DA33" s="81">
        <v>52925</v>
      </c>
      <c r="DB33" s="81">
        <v>52055</v>
      </c>
      <c r="DC33" s="81">
        <v>57864</v>
      </c>
      <c r="DD33" s="81">
        <v>54420</v>
      </c>
      <c r="DE33" s="81">
        <v>60064</v>
      </c>
      <c r="DF33" s="81">
        <v>62729</v>
      </c>
      <c r="DG33" s="81">
        <v>49775</v>
      </c>
      <c r="DH33" s="81">
        <v>49775</v>
      </c>
      <c r="DI33" s="81">
        <v>52595</v>
      </c>
      <c r="DJ33" s="81">
        <v>59595</v>
      </c>
      <c r="DK33" s="81">
        <v>70615</v>
      </c>
      <c r="DL33" s="81">
        <v>71041</v>
      </c>
      <c r="DM33" s="81">
        <v>50703</v>
      </c>
      <c r="DN33" s="81">
        <v>53830</v>
      </c>
      <c r="DO33" s="81">
        <v>51965</v>
      </c>
      <c r="DP33" s="81">
        <v>62755</v>
      </c>
      <c r="DQ33" s="81">
        <v>60817</v>
      </c>
      <c r="DR33" s="81">
        <v>57925</v>
      </c>
      <c r="DS33" s="81">
        <v>57945</v>
      </c>
      <c r="DT33" s="81">
        <v>49775</v>
      </c>
      <c r="DU33" s="81">
        <v>51750</v>
      </c>
      <c r="DV33" s="81">
        <v>51461</v>
      </c>
      <c r="DW33" s="81">
        <v>49775</v>
      </c>
      <c r="DX33" s="81">
        <v>52983</v>
      </c>
      <c r="DY33" s="81">
        <v>54487</v>
      </c>
      <c r="DZ33" s="81">
        <v>67157</v>
      </c>
      <c r="EA33" s="81">
        <v>49875</v>
      </c>
      <c r="EB33" s="81">
        <v>53323</v>
      </c>
      <c r="EC33" s="81">
        <v>52566</v>
      </c>
      <c r="ED33" s="81">
        <v>70180</v>
      </c>
      <c r="EE33" s="81">
        <v>69471</v>
      </c>
      <c r="EF33" s="81">
        <v>59604</v>
      </c>
      <c r="EG33" s="81">
        <v>59535</v>
      </c>
    </row>
    <row r="34" spans="1:137" ht="15.75" x14ac:dyDescent="0.25">
      <c r="A34" s="77">
        <v>29</v>
      </c>
      <c r="B34" s="81">
        <v>53985</v>
      </c>
      <c r="C34" s="81">
        <v>58805</v>
      </c>
      <c r="D34" s="81">
        <v>68081</v>
      </c>
      <c r="E34" s="81">
        <v>54251</v>
      </c>
      <c r="F34" s="81">
        <v>51850</v>
      </c>
      <c r="G34" s="81">
        <v>49775</v>
      </c>
      <c r="H34" s="81">
        <v>61875</v>
      </c>
      <c r="I34" s="81">
        <v>68716</v>
      </c>
      <c r="J34" s="81">
        <v>68758</v>
      </c>
      <c r="K34" s="81">
        <v>58905</v>
      </c>
      <c r="L34" s="81">
        <v>59589</v>
      </c>
      <c r="M34" s="81">
        <v>50755</v>
      </c>
      <c r="N34" s="81">
        <v>53123</v>
      </c>
      <c r="O34" s="81">
        <v>49970</v>
      </c>
      <c r="P34" s="81">
        <v>49775</v>
      </c>
      <c r="Q34" s="81">
        <v>52202</v>
      </c>
      <c r="R34" s="81">
        <v>52655</v>
      </c>
      <c r="S34" s="81">
        <v>50583</v>
      </c>
      <c r="T34" s="81">
        <v>49776</v>
      </c>
      <c r="U34" s="81">
        <v>50259</v>
      </c>
      <c r="V34" s="81">
        <v>52248</v>
      </c>
      <c r="W34" s="81">
        <v>54414</v>
      </c>
      <c r="X34" s="81">
        <v>50729</v>
      </c>
      <c r="Y34" s="79">
        <v>49775</v>
      </c>
      <c r="Z34" s="81">
        <v>49775</v>
      </c>
      <c r="AA34" s="81">
        <v>51711</v>
      </c>
      <c r="AB34" s="81">
        <v>53040</v>
      </c>
      <c r="AC34" s="81">
        <v>53626</v>
      </c>
      <c r="AD34" s="81">
        <v>59793</v>
      </c>
      <c r="AE34" s="81">
        <v>60669</v>
      </c>
      <c r="AF34" s="81">
        <v>54280</v>
      </c>
      <c r="AG34" s="81">
        <v>53455</v>
      </c>
      <c r="AH34" s="81">
        <v>56683</v>
      </c>
      <c r="AI34" s="81">
        <v>50454</v>
      </c>
      <c r="AJ34" s="81">
        <v>65485</v>
      </c>
      <c r="AK34" s="81">
        <v>52061</v>
      </c>
      <c r="AL34" s="81">
        <v>51686</v>
      </c>
      <c r="AM34" s="81">
        <v>55011</v>
      </c>
      <c r="AN34" s="81">
        <v>51997</v>
      </c>
      <c r="AO34" s="81">
        <v>57439</v>
      </c>
      <c r="AP34" s="81">
        <v>49987</v>
      </c>
      <c r="AQ34" s="81">
        <v>50775</v>
      </c>
      <c r="AR34" s="81">
        <v>53640</v>
      </c>
      <c r="AS34" s="81">
        <v>53201</v>
      </c>
      <c r="AT34" s="81">
        <v>52011</v>
      </c>
      <c r="AU34" s="81">
        <v>51465</v>
      </c>
      <c r="AV34" s="81">
        <v>50725</v>
      </c>
      <c r="AW34" s="81">
        <v>52311</v>
      </c>
      <c r="AX34" s="81">
        <v>51583</v>
      </c>
      <c r="AY34" s="81">
        <v>50364</v>
      </c>
      <c r="AZ34" s="81">
        <v>51996</v>
      </c>
      <c r="BA34" s="81">
        <v>54664</v>
      </c>
      <c r="BB34" s="81">
        <v>50775</v>
      </c>
      <c r="BC34" s="81">
        <v>55080</v>
      </c>
      <c r="BD34" s="81">
        <v>58435</v>
      </c>
      <c r="BE34" s="81">
        <v>49775</v>
      </c>
      <c r="BF34" s="81">
        <v>51790</v>
      </c>
      <c r="BG34" s="81">
        <v>50925</v>
      </c>
      <c r="BH34" s="81">
        <v>51041</v>
      </c>
      <c r="BI34" s="81">
        <v>57072</v>
      </c>
      <c r="BJ34" s="81">
        <v>53415</v>
      </c>
      <c r="BK34" s="81">
        <v>53109</v>
      </c>
      <c r="BL34" s="81">
        <v>50278</v>
      </c>
      <c r="BM34" s="81">
        <v>54555</v>
      </c>
      <c r="BN34" s="81">
        <v>57550</v>
      </c>
      <c r="BO34" s="81">
        <v>50521</v>
      </c>
      <c r="BP34" s="81">
        <v>52476</v>
      </c>
      <c r="BQ34" s="81">
        <v>51831</v>
      </c>
      <c r="BR34" s="81">
        <v>49775</v>
      </c>
      <c r="BS34" s="81">
        <v>51769</v>
      </c>
      <c r="BT34" s="81">
        <v>49974</v>
      </c>
      <c r="BU34" s="81">
        <v>56735</v>
      </c>
      <c r="BV34" s="83">
        <v>49775</v>
      </c>
      <c r="BW34" s="81">
        <v>53329</v>
      </c>
      <c r="BX34" s="81">
        <v>51743</v>
      </c>
      <c r="BY34" s="81">
        <v>49775</v>
      </c>
      <c r="BZ34" s="81">
        <v>53852</v>
      </c>
      <c r="CA34" s="81">
        <v>56105</v>
      </c>
      <c r="CB34" s="81">
        <v>57106</v>
      </c>
      <c r="CC34" s="81">
        <v>59929</v>
      </c>
      <c r="CD34" s="81">
        <v>54391</v>
      </c>
      <c r="CE34" s="81">
        <v>60224</v>
      </c>
      <c r="CF34" s="81">
        <v>54542</v>
      </c>
      <c r="CG34" s="81">
        <v>50694</v>
      </c>
      <c r="CH34" s="81">
        <v>50674</v>
      </c>
      <c r="CI34" s="81">
        <v>55762</v>
      </c>
      <c r="CJ34" s="81">
        <v>53130</v>
      </c>
      <c r="CK34" s="81">
        <v>49885</v>
      </c>
      <c r="CL34" s="81">
        <v>53980</v>
      </c>
      <c r="CM34" s="81">
        <v>56240</v>
      </c>
      <c r="CN34" s="81">
        <v>55020</v>
      </c>
      <c r="CO34" s="81">
        <v>51395</v>
      </c>
      <c r="CP34" s="81">
        <v>55755</v>
      </c>
      <c r="CQ34" s="81">
        <v>61748</v>
      </c>
      <c r="CR34" s="81">
        <v>53731</v>
      </c>
      <c r="CS34" s="81">
        <v>50214</v>
      </c>
      <c r="CT34" s="81">
        <v>55600</v>
      </c>
      <c r="CU34" s="81">
        <v>52945</v>
      </c>
      <c r="CV34" s="81">
        <v>49775</v>
      </c>
      <c r="CW34" s="81">
        <v>50074</v>
      </c>
      <c r="CX34" s="81">
        <v>49775</v>
      </c>
      <c r="CY34" s="81">
        <v>54000</v>
      </c>
      <c r="CZ34" s="81">
        <v>53556</v>
      </c>
      <c r="DA34" s="81">
        <v>52925</v>
      </c>
      <c r="DB34" s="81">
        <v>52055</v>
      </c>
      <c r="DC34" s="81">
        <v>57864</v>
      </c>
      <c r="DD34" s="81">
        <v>54660</v>
      </c>
      <c r="DE34" s="81">
        <v>60064</v>
      </c>
      <c r="DF34" s="81">
        <v>62729</v>
      </c>
      <c r="DG34" s="81">
        <v>49775</v>
      </c>
      <c r="DH34" s="81">
        <v>49775</v>
      </c>
      <c r="DI34" s="81">
        <v>52595</v>
      </c>
      <c r="DJ34" s="81">
        <v>60155</v>
      </c>
      <c r="DK34" s="81">
        <v>70615</v>
      </c>
      <c r="DL34" s="81">
        <v>71041</v>
      </c>
      <c r="DM34" s="81">
        <v>50703</v>
      </c>
      <c r="DN34" s="81">
        <v>53830</v>
      </c>
      <c r="DO34" s="81">
        <v>51965</v>
      </c>
      <c r="DP34" s="81">
        <v>63312</v>
      </c>
      <c r="DQ34" s="81">
        <v>60817</v>
      </c>
      <c r="DR34" s="81">
        <v>57925</v>
      </c>
      <c r="DS34" s="81">
        <v>57945</v>
      </c>
      <c r="DT34" s="81">
        <v>49775</v>
      </c>
      <c r="DU34" s="81">
        <v>51750</v>
      </c>
      <c r="DV34" s="81">
        <v>51461</v>
      </c>
      <c r="DW34" s="81">
        <v>49775</v>
      </c>
      <c r="DX34" s="81">
        <v>52983</v>
      </c>
      <c r="DY34" s="81">
        <v>54487</v>
      </c>
      <c r="DZ34" s="81">
        <v>67157</v>
      </c>
      <c r="EA34" s="81">
        <v>49875</v>
      </c>
      <c r="EB34" s="81">
        <v>53323</v>
      </c>
      <c r="EC34" s="81">
        <v>52566</v>
      </c>
      <c r="ED34" s="81">
        <v>70180</v>
      </c>
      <c r="EE34" s="81">
        <v>69471</v>
      </c>
      <c r="EF34" s="81">
        <v>59604</v>
      </c>
      <c r="EG34" s="81">
        <v>59535</v>
      </c>
    </row>
    <row r="35" spans="1:137" ht="15.75" x14ac:dyDescent="0.25">
      <c r="A35" s="77">
        <v>30</v>
      </c>
      <c r="B35" s="81">
        <v>53985</v>
      </c>
      <c r="C35" s="81">
        <v>58805</v>
      </c>
      <c r="D35" s="81">
        <v>68081</v>
      </c>
      <c r="E35" s="81">
        <v>54830</v>
      </c>
      <c r="F35" s="81">
        <v>51850</v>
      </c>
      <c r="G35" s="81">
        <v>49775</v>
      </c>
      <c r="H35" s="81">
        <v>61875</v>
      </c>
      <c r="I35" s="81">
        <v>68716</v>
      </c>
      <c r="J35" s="81">
        <v>68758</v>
      </c>
      <c r="K35" s="81">
        <v>58905</v>
      </c>
      <c r="L35" s="81">
        <v>59589</v>
      </c>
      <c r="M35" s="81">
        <v>50755</v>
      </c>
      <c r="N35" s="81">
        <v>53123</v>
      </c>
      <c r="O35" s="81">
        <v>49970</v>
      </c>
      <c r="P35" s="81">
        <v>49775</v>
      </c>
      <c r="Q35" s="81">
        <v>52202</v>
      </c>
      <c r="R35" s="81">
        <v>52655</v>
      </c>
      <c r="S35" s="81">
        <v>50583</v>
      </c>
      <c r="T35" s="81">
        <v>49776</v>
      </c>
      <c r="U35" s="81">
        <v>50259</v>
      </c>
      <c r="V35" s="81">
        <v>52248</v>
      </c>
      <c r="W35" s="81">
        <v>54414</v>
      </c>
      <c r="X35" s="81">
        <v>50729</v>
      </c>
      <c r="Y35" s="79">
        <v>49775</v>
      </c>
      <c r="Z35" s="81">
        <v>49775</v>
      </c>
      <c r="AA35" s="81">
        <v>51763</v>
      </c>
      <c r="AB35" s="81">
        <v>53040</v>
      </c>
      <c r="AC35" s="81">
        <v>53626</v>
      </c>
      <c r="AD35" s="81">
        <v>59793</v>
      </c>
      <c r="AE35" s="81">
        <v>60669</v>
      </c>
      <c r="AF35" s="81">
        <v>54280</v>
      </c>
      <c r="AG35" s="81">
        <v>53455</v>
      </c>
      <c r="AH35" s="81">
        <v>56683</v>
      </c>
      <c r="AI35" s="81">
        <v>50454</v>
      </c>
      <c r="AJ35" s="81">
        <v>65485</v>
      </c>
      <c r="AK35" s="81">
        <v>52061</v>
      </c>
      <c r="AL35" s="81">
        <v>51686</v>
      </c>
      <c r="AM35" s="81">
        <v>55428</v>
      </c>
      <c r="AN35" s="81">
        <v>51997</v>
      </c>
      <c r="AO35" s="81">
        <v>57439</v>
      </c>
      <c r="AP35" s="81">
        <v>49987</v>
      </c>
      <c r="AQ35" s="81">
        <v>50775</v>
      </c>
      <c r="AR35" s="81">
        <v>53640</v>
      </c>
      <c r="AS35" s="81">
        <v>53201</v>
      </c>
      <c r="AT35" s="81">
        <v>52011</v>
      </c>
      <c r="AU35" s="81">
        <v>51465</v>
      </c>
      <c r="AV35" s="81">
        <v>50725</v>
      </c>
      <c r="AW35" s="81">
        <v>52828</v>
      </c>
      <c r="AX35" s="81">
        <v>51583</v>
      </c>
      <c r="AY35" s="81">
        <v>50364</v>
      </c>
      <c r="AZ35" s="81">
        <v>51996</v>
      </c>
      <c r="BA35" s="81">
        <v>54664</v>
      </c>
      <c r="BB35" s="81">
        <v>50775</v>
      </c>
      <c r="BC35" s="81">
        <v>55080</v>
      </c>
      <c r="BD35" s="81">
        <v>58435</v>
      </c>
      <c r="BE35" s="81">
        <v>49775</v>
      </c>
      <c r="BF35" s="81">
        <v>51790</v>
      </c>
      <c r="BG35" s="81">
        <v>50925</v>
      </c>
      <c r="BH35" s="81">
        <v>51041</v>
      </c>
      <c r="BI35" s="81">
        <v>57682</v>
      </c>
      <c r="BJ35" s="81">
        <v>53415</v>
      </c>
      <c r="BK35" s="81">
        <v>53109</v>
      </c>
      <c r="BL35" s="81">
        <v>50640</v>
      </c>
      <c r="BM35" s="81">
        <v>54555</v>
      </c>
      <c r="BN35" s="81">
        <v>57550</v>
      </c>
      <c r="BO35" s="81">
        <v>50629</v>
      </c>
      <c r="BP35" s="81">
        <v>52476</v>
      </c>
      <c r="BQ35" s="81">
        <v>51831</v>
      </c>
      <c r="BR35" s="81">
        <v>49775</v>
      </c>
      <c r="BS35" s="81">
        <v>51769</v>
      </c>
      <c r="BT35" s="81">
        <v>49974</v>
      </c>
      <c r="BU35" s="81">
        <v>56735</v>
      </c>
      <c r="BV35" s="83">
        <v>49775</v>
      </c>
      <c r="BW35" s="81">
        <v>53329</v>
      </c>
      <c r="BX35" s="81">
        <v>51743</v>
      </c>
      <c r="BY35" s="81">
        <v>49775</v>
      </c>
      <c r="BZ35" s="81">
        <v>53852</v>
      </c>
      <c r="CA35" s="81">
        <v>56105</v>
      </c>
      <c r="CB35" s="81">
        <v>57106</v>
      </c>
      <c r="CC35" s="81">
        <v>59929</v>
      </c>
      <c r="CD35" s="81">
        <v>54391</v>
      </c>
      <c r="CE35" s="81">
        <v>60224</v>
      </c>
      <c r="CF35" s="81">
        <v>54542</v>
      </c>
      <c r="CG35" s="81">
        <v>50694</v>
      </c>
      <c r="CH35" s="81">
        <v>50674</v>
      </c>
      <c r="CI35" s="81">
        <v>55762</v>
      </c>
      <c r="CJ35" s="81">
        <v>53280</v>
      </c>
      <c r="CK35" s="81">
        <v>49885</v>
      </c>
      <c r="CL35" s="81">
        <v>53980</v>
      </c>
      <c r="CM35" s="81">
        <v>56240</v>
      </c>
      <c r="CN35" s="81">
        <v>55020</v>
      </c>
      <c r="CO35" s="81">
        <v>51395</v>
      </c>
      <c r="CP35" s="81">
        <v>55755</v>
      </c>
      <c r="CQ35" s="81">
        <v>61748</v>
      </c>
      <c r="CR35" s="81">
        <v>53840</v>
      </c>
      <c r="CS35" s="81">
        <v>50214</v>
      </c>
      <c r="CT35" s="81">
        <v>55600</v>
      </c>
      <c r="CU35" s="81">
        <v>52945</v>
      </c>
      <c r="CV35" s="81">
        <v>49775</v>
      </c>
      <c r="CW35" s="81">
        <v>50124</v>
      </c>
      <c r="CX35" s="81">
        <v>49775</v>
      </c>
      <c r="CY35" s="81">
        <v>54000</v>
      </c>
      <c r="CZ35" s="81">
        <v>53556</v>
      </c>
      <c r="DA35" s="81">
        <v>52925</v>
      </c>
      <c r="DB35" s="81">
        <v>52055</v>
      </c>
      <c r="DC35" s="81">
        <v>57864</v>
      </c>
      <c r="DD35" s="81">
        <v>54888</v>
      </c>
      <c r="DE35" s="81">
        <v>60064</v>
      </c>
      <c r="DF35" s="81">
        <v>62729</v>
      </c>
      <c r="DG35" s="81">
        <v>49775</v>
      </c>
      <c r="DH35" s="81">
        <v>49775</v>
      </c>
      <c r="DI35" s="81">
        <v>52595</v>
      </c>
      <c r="DJ35" s="81">
        <v>60155</v>
      </c>
      <c r="DK35" s="81">
        <v>70615</v>
      </c>
      <c r="DL35" s="81">
        <v>71041</v>
      </c>
      <c r="DM35" s="81">
        <v>50703</v>
      </c>
      <c r="DN35" s="81">
        <v>53830</v>
      </c>
      <c r="DO35" s="81">
        <v>52133</v>
      </c>
      <c r="DP35" s="81">
        <v>63874</v>
      </c>
      <c r="DQ35" s="81">
        <v>60817</v>
      </c>
      <c r="DR35" s="81">
        <v>57925</v>
      </c>
      <c r="DS35" s="81">
        <v>57945</v>
      </c>
      <c r="DT35" s="81">
        <v>49775</v>
      </c>
      <c r="DU35" s="81">
        <v>51750</v>
      </c>
      <c r="DV35" s="81">
        <v>51461</v>
      </c>
      <c r="DW35" s="81">
        <v>49775</v>
      </c>
      <c r="DX35" s="81">
        <v>52983</v>
      </c>
      <c r="DY35" s="81">
        <v>54487</v>
      </c>
      <c r="DZ35" s="81">
        <v>67157</v>
      </c>
      <c r="EA35" s="81">
        <v>49875</v>
      </c>
      <c r="EB35" s="81">
        <v>53323</v>
      </c>
      <c r="EC35" s="81">
        <v>52566</v>
      </c>
      <c r="ED35" s="81">
        <v>70180</v>
      </c>
      <c r="EE35" s="81">
        <v>69471</v>
      </c>
      <c r="EF35" s="81">
        <v>59604</v>
      </c>
      <c r="EG35" s="81">
        <v>59535</v>
      </c>
    </row>
  </sheetData>
  <sheetProtection password="C4E3" sheet="1" objects="1" scenarios="1"/>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EH35"/>
  <sheetViews>
    <sheetView zoomScale="96" zoomScaleNormal="96" workbookViewId="0">
      <pane xSplit="1" ySplit="4" topLeftCell="B5" activePane="bottomRight" state="frozen"/>
      <selection activeCell="A11" sqref="A11:B11"/>
      <selection pane="topRight" activeCell="A11" sqref="A11:B11"/>
      <selection pane="bottomLeft" activeCell="A11" sqref="A11:B11"/>
      <selection pane="bottomRight" activeCell="A11" sqref="A11:B11"/>
    </sheetView>
  </sheetViews>
  <sheetFormatPr defaultRowHeight="12.75" x14ac:dyDescent="0.2"/>
  <cols>
    <col min="1" max="16384" width="9.140625" style="52"/>
  </cols>
  <sheetData>
    <row r="1" spans="1:138" x14ac:dyDescent="0.2">
      <c r="A1" s="50" t="s">
        <v>103</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row>
    <row r="2" spans="1:138" x14ac:dyDescent="0.2">
      <c r="A2" s="56" t="s">
        <v>104</v>
      </c>
      <c r="B2" s="57">
        <v>10</v>
      </c>
      <c r="C2" s="57">
        <v>11</v>
      </c>
      <c r="D2" s="57">
        <v>12</v>
      </c>
      <c r="E2" s="57">
        <v>20</v>
      </c>
      <c r="F2" s="57">
        <v>30</v>
      </c>
      <c r="G2" s="57">
        <v>40</v>
      </c>
      <c r="H2" s="57">
        <v>50</v>
      </c>
      <c r="I2" s="57">
        <v>51</v>
      </c>
      <c r="J2" s="57">
        <v>52</v>
      </c>
      <c r="K2" s="57">
        <v>60</v>
      </c>
      <c r="L2" s="57">
        <v>61</v>
      </c>
      <c r="M2" s="57">
        <v>70</v>
      </c>
      <c r="N2" s="57">
        <v>80</v>
      </c>
      <c r="O2" s="57">
        <v>90</v>
      </c>
      <c r="P2" s="57">
        <v>92</v>
      </c>
      <c r="Q2" s="57">
        <v>93</v>
      </c>
      <c r="R2" s="57">
        <v>94</v>
      </c>
      <c r="S2" s="57">
        <v>95</v>
      </c>
      <c r="T2" s="57">
        <v>97</v>
      </c>
      <c r="U2" s="58">
        <v>100</v>
      </c>
      <c r="V2" s="58">
        <v>101</v>
      </c>
      <c r="W2" s="58">
        <v>110</v>
      </c>
      <c r="X2" s="58">
        <v>120</v>
      </c>
      <c r="Y2" s="58">
        <v>130</v>
      </c>
      <c r="Z2" s="58">
        <v>140</v>
      </c>
      <c r="AA2" s="58">
        <v>150</v>
      </c>
      <c r="AB2" s="58">
        <v>151</v>
      </c>
      <c r="AC2" s="58">
        <v>160</v>
      </c>
      <c r="AD2" s="58">
        <v>161</v>
      </c>
      <c r="AE2" s="58">
        <v>162</v>
      </c>
      <c r="AF2" s="58">
        <v>170</v>
      </c>
      <c r="AG2" s="58">
        <v>171</v>
      </c>
      <c r="AH2" s="58">
        <v>172</v>
      </c>
      <c r="AI2" s="58">
        <v>180</v>
      </c>
      <c r="AJ2" s="58">
        <v>190</v>
      </c>
      <c r="AK2" s="58">
        <v>200</v>
      </c>
      <c r="AL2" s="58">
        <v>210</v>
      </c>
      <c r="AM2" s="58">
        <v>220</v>
      </c>
      <c r="AN2" s="58">
        <v>230</v>
      </c>
      <c r="AO2" s="58">
        <v>231</v>
      </c>
      <c r="AP2" s="58">
        <v>240</v>
      </c>
      <c r="AQ2" s="58">
        <v>250</v>
      </c>
      <c r="AR2" s="58">
        <v>260</v>
      </c>
      <c r="AS2" s="58">
        <v>271</v>
      </c>
      <c r="AT2" s="58">
        <v>272</v>
      </c>
      <c r="AU2" s="58">
        <v>273</v>
      </c>
      <c r="AV2" s="58">
        <v>274</v>
      </c>
      <c r="AW2" s="58">
        <v>275</v>
      </c>
      <c r="AX2" s="58">
        <v>280</v>
      </c>
      <c r="AY2" s="58">
        <v>290</v>
      </c>
      <c r="AZ2" s="58">
        <v>300</v>
      </c>
      <c r="BA2" s="58">
        <v>301</v>
      </c>
      <c r="BB2" s="58">
        <v>310</v>
      </c>
      <c r="BC2" s="58">
        <v>320</v>
      </c>
      <c r="BD2" s="58">
        <v>330</v>
      </c>
      <c r="BE2" s="58">
        <v>340</v>
      </c>
      <c r="BF2" s="58">
        <v>350</v>
      </c>
      <c r="BG2" s="58">
        <v>360</v>
      </c>
      <c r="BH2" s="58">
        <v>370</v>
      </c>
      <c r="BI2" s="58">
        <v>371</v>
      </c>
      <c r="BJ2" s="58">
        <v>380</v>
      </c>
      <c r="BK2" s="58">
        <v>390</v>
      </c>
      <c r="BL2" s="58">
        <v>391</v>
      </c>
      <c r="BM2" s="58">
        <v>400</v>
      </c>
      <c r="BN2" s="58">
        <v>401</v>
      </c>
      <c r="BO2" s="58">
        <v>410</v>
      </c>
      <c r="BP2" s="58">
        <v>420</v>
      </c>
      <c r="BQ2" s="58">
        <v>430</v>
      </c>
      <c r="BR2" s="58">
        <v>440</v>
      </c>
      <c r="BS2" s="58">
        <v>450</v>
      </c>
      <c r="BT2" s="58">
        <v>460</v>
      </c>
      <c r="BU2" s="58">
        <v>470</v>
      </c>
      <c r="BV2" s="58">
        <v>480</v>
      </c>
      <c r="BW2" s="58">
        <v>490</v>
      </c>
      <c r="BX2" s="58">
        <v>500</v>
      </c>
      <c r="BY2" s="58">
        <v>510</v>
      </c>
      <c r="BZ2" s="58">
        <v>520</v>
      </c>
      <c r="CA2" s="58">
        <v>521</v>
      </c>
      <c r="CB2" s="58">
        <v>530</v>
      </c>
      <c r="CC2" s="58">
        <v>531</v>
      </c>
      <c r="CD2" s="58">
        <v>540</v>
      </c>
      <c r="CE2" s="58">
        <v>541</v>
      </c>
      <c r="CF2" s="58">
        <v>542</v>
      </c>
      <c r="CG2" s="58">
        <v>550</v>
      </c>
      <c r="CH2" s="58">
        <v>560</v>
      </c>
      <c r="CI2" s="58">
        <v>570</v>
      </c>
      <c r="CJ2" s="58">
        <v>580</v>
      </c>
      <c r="CK2" s="58">
        <v>581</v>
      </c>
      <c r="CL2" s="58">
        <v>590</v>
      </c>
      <c r="CM2" s="58">
        <v>600</v>
      </c>
      <c r="CN2" s="58">
        <v>610</v>
      </c>
      <c r="CO2" s="58">
        <v>620</v>
      </c>
      <c r="CP2" s="58">
        <v>621</v>
      </c>
      <c r="CQ2" s="58">
        <v>630</v>
      </c>
      <c r="CR2" s="58">
        <v>640</v>
      </c>
      <c r="CS2" s="58">
        <v>650</v>
      </c>
      <c r="CT2" s="58">
        <v>660</v>
      </c>
      <c r="CU2" s="58">
        <v>661</v>
      </c>
      <c r="CV2" s="58">
        <v>670</v>
      </c>
      <c r="CW2" s="58">
        <v>680</v>
      </c>
      <c r="CX2" s="58">
        <v>690</v>
      </c>
      <c r="CY2" s="58">
        <v>700</v>
      </c>
      <c r="CZ2" s="58">
        <v>710</v>
      </c>
      <c r="DA2" s="58">
        <v>720</v>
      </c>
      <c r="DB2" s="58">
        <v>721</v>
      </c>
      <c r="DC2" s="58">
        <v>730</v>
      </c>
      <c r="DD2" s="58">
        <v>740</v>
      </c>
      <c r="DE2" s="58">
        <v>750</v>
      </c>
      <c r="DF2" s="58">
        <v>751</v>
      </c>
      <c r="DG2" s="58">
        <v>760</v>
      </c>
      <c r="DH2" s="58">
        <v>761</v>
      </c>
      <c r="DI2" s="58">
        <v>770</v>
      </c>
      <c r="DJ2" s="58">
        <v>780</v>
      </c>
      <c r="DK2" s="58">
        <v>790</v>
      </c>
      <c r="DL2" s="58">
        <v>791</v>
      </c>
      <c r="DM2" s="58">
        <v>800</v>
      </c>
      <c r="DN2" s="58">
        <v>810</v>
      </c>
      <c r="DO2" s="58">
        <v>820</v>
      </c>
      <c r="DP2" s="58">
        <v>821</v>
      </c>
      <c r="DQ2" s="58">
        <v>822</v>
      </c>
      <c r="DR2" s="58">
        <v>830</v>
      </c>
      <c r="DS2" s="58">
        <v>840</v>
      </c>
      <c r="DT2" s="58">
        <v>850</v>
      </c>
      <c r="DU2" s="58">
        <v>860</v>
      </c>
      <c r="DV2" s="58">
        <v>870</v>
      </c>
      <c r="DW2" s="58">
        <v>880</v>
      </c>
      <c r="DX2" s="58">
        <v>890</v>
      </c>
      <c r="DY2" s="58">
        <v>900</v>
      </c>
      <c r="DZ2" s="58">
        <v>901</v>
      </c>
      <c r="EA2" s="58">
        <v>910</v>
      </c>
      <c r="EB2" s="58">
        <v>920</v>
      </c>
      <c r="EC2" s="58">
        <v>930</v>
      </c>
      <c r="ED2" s="58">
        <v>940</v>
      </c>
      <c r="EE2" s="58">
        <v>941</v>
      </c>
      <c r="EF2" s="58">
        <v>950</v>
      </c>
      <c r="EG2" s="58">
        <v>951</v>
      </c>
      <c r="EH2" s="58">
        <v>999</v>
      </c>
    </row>
    <row r="3" spans="1:138" x14ac:dyDescent="0.2">
      <c r="A3" s="56"/>
      <c r="B3" s="63" t="s">
        <v>105</v>
      </c>
      <c r="C3" s="63" t="s">
        <v>106</v>
      </c>
      <c r="D3" s="63" t="s">
        <v>107</v>
      </c>
      <c r="E3" s="63" t="s">
        <v>86</v>
      </c>
      <c r="F3" s="63" t="s">
        <v>108</v>
      </c>
      <c r="G3" s="63" t="s">
        <v>109</v>
      </c>
      <c r="H3" s="63" t="s">
        <v>75</v>
      </c>
      <c r="I3" s="63" t="s">
        <v>66</v>
      </c>
      <c r="J3" s="63" t="s">
        <v>67</v>
      </c>
      <c r="K3" s="63" t="s">
        <v>80</v>
      </c>
      <c r="L3" s="63" t="s">
        <v>110</v>
      </c>
      <c r="M3" s="63" t="s">
        <v>111</v>
      </c>
      <c r="N3" s="63" t="s">
        <v>96</v>
      </c>
      <c r="O3" s="63" t="s">
        <v>112</v>
      </c>
      <c r="P3" s="63" t="s">
        <v>113</v>
      </c>
      <c r="Q3" s="63" t="s">
        <v>114</v>
      </c>
      <c r="R3" s="63" t="s">
        <v>115</v>
      </c>
      <c r="S3" s="63" t="s">
        <v>116</v>
      </c>
      <c r="T3" s="63" t="s">
        <v>117</v>
      </c>
      <c r="U3" s="63" t="s">
        <v>118</v>
      </c>
      <c r="V3" s="63" t="s">
        <v>119</v>
      </c>
      <c r="W3" s="63" t="s">
        <v>120</v>
      </c>
      <c r="X3" s="63" t="s">
        <v>87</v>
      </c>
      <c r="Y3" s="63" t="s">
        <v>121</v>
      </c>
      <c r="Z3" s="63" t="s">
        <v>122</v>
      </c>
      <c r="AA3" s="63" t="s">
        <v>123</v>
      </c>
      <c r="AB3" s="63" t="s">
        <v>124</v>
      </c>
      <c r="AC3" s="63" t="s">
        <v>93</v>
      </c>
      <c r="AD3" s="63" t="s">
        <v>125</v>
      </c>
      <c r="AE3" s="63" t="s">
        <v>126</v>
      </c>
      <c r="AF3" s="63" t="s">
        <v>127</v>
      </c>
      <c r="AG3" s="63" t="s">
        <v>128</v>
      </c>
      <c r="AH3" s="63" t="s">
        <v>129</v>
      </c>
      <c r="AI3" s="63" t="s">
        <v>78</v>
      </c>
      <c r="AJ3" s="63" t="s">
        <v>130</v>
      </c>
      <c r="AK3" s="63" t="s">
        <v>131</v>
      </c>
      <c r="AL3" s="63" t="s">
        <v>132</v>
      </c>
      <c r="AM3" s="63" t="s">
        <v>133</v>
      </c>
      <c r="AN3" s="63" t="s">
        <v>134</v>
      </c>
      <c r="AO3" s="63" t="s">
        <v>82</v>
      </c>
      <c r="AP3" s="63" t="s">
        <v>135</v>
      </c>
      <c r="AQ3" s="63" t="s">
        <v>136</v>
      </c>
      <c r="AR3" s="63" t="s">
        <v>137</v>
      </c>
      <c r="AS3" s="63" t="s">
        <v>138</v>
      </c>
      <c r="AT3" s="63" t="s">
        <v>74</v>
      </c>
      <c r="AU3" s="63" t="s">
        <v>139</v>
      </c>
      <c r="AV3" s="63" t="s">
        <v>140</v>
      </c>
      <c r="AW3" s="63" t="s">
        <v>141</v>
      </c>
      <c r="AX3" s="63" t="s">
        <v>94</v>
      </c>
      <c r="AY3" s="63" t="s">
        <v>142</v>
      </c>
      <c r="AZ3" s="63" t="s">
        <v>99</v>
      </c>
      <c r="BA3" s="63" t="s">
        <v>143</v>
      </c>
      <c r="BB3" s="63" t="s">
        <v>144</v>
      </c>
      <c r="BC3" s="63" t="s">
        <v>145</v>
      </c>
      <c r="BD3" s="63" t="s">
        <v>146</v>
      </c>
      <c r="BE3" s="63" t="s">
        <v>147</v>
      </c>
      <c r="BF3" s="63" t="s">
        <v>148</v>
      </c>
      <c r="BG3" s="63" t="s">
        <v>149</v>
      </c>
      <c r="BH3" s="63" t="s">
        <v>150</v>
      </c>
      <c r="BI3" s="63" t="s">
        <v>151</v>
      </c>
      <c r="BJ3" s="63" t="s">
        <v>101</v>
      </c>
      <c r="BK3" s="63" t="s">
        <v>152</v>
      </c>
      <c r="BL3" s="63" t="s">
        <v>153</v>
      </c>
      <c r="BM3" s="63" t="s">
        <v>154</v>
      </c>
      <c r="BN3" s="63" t="s">
        <v>155</v>
      </c>
      <c r="BO3" s="63" t="s">
        <v>156</v>
      </c>
      <c r="BP3" s="63" t="s">
        <v>97</v>
      </c>
      <c r="BQ3" s="63" t="s">
        <v>157</v>
      </c>
      <c r="BR3" s="63" t="s">
        <v>158</v>
      </c>
      <c r="BS3" s="63" t="s">
        <v>159</v>
      </c>
      <c r="BT3" s="63" t="s">
        <v>160</v>
      </c>
      <c r="BU3" s="63" t="s">
        <v>88</v>
      </c>
      <c r="BV3" s="63" t="s">
        <v>161</v>
      </c>
      <c r="BW3" s="63" t="s">
        <v>100</v>
      </c>
      <c r="BX3" s="63" t="s">
        <v>76</v>
      </c>
      <c r="BY3" s="63" t="s">
        <v>162</v>
      </c>
      <c r="BZ3" s="63" t="s">
        <v>95</v>
      </c>
      <c r="CA3" s="63" t="s">
        <v>163</v>
      </c>
      <c r="CB3" s="63" t="s">
        <v>77</v>
      </c>
      <c r="CC3" s="63" t="s">
        <v>164</v>
      </c>
      <c r="CD3" s="63" t="s">
        <v>165</v>
      </c>
      <c r="CE3" s="63" t="s">
        <v>166</v>
      </c>
      <c r="CF3" s="63" t="s">
        <v>167</v>
      </c>
      <c r="CG3" s="63" t="s">
        <v>168</v>
      </c>
      <c r="CH3" s="63" t="s">
        <v>169</v>
      </c>
      <c r="CI3" s="63" t="s">
        <v>170</v>
      </c>
      <c r="CJ3" s="63" t="s">
        <v>84</v>
      </c>
      <c r="CK3" s="63" t="s">
        <v>171</v>
      </c>
      <c r="CL3" s="63" t="s">
        <v>89</v>
      </c>
      <c r="CM3" s="63" t="s">
        <v>172</v>
      </c>
      <c r="CN3" s="63" t="s">
        <v>173</v>
      </c>
      <c r="CO3" s="63" t="s">
        <v>174</v>
      </c>
      <c r="CP3" s="63" t="s">
        <v>175</v>
      </c>
      <c r="CQ3" s="63" t="s">
        <v>176</v>
      </c>
      <c r="CR3" s="63" t="s">
        <v>177</v>
      </c>
      <c r="CS3" s="63" t="s">
        <v>178</v>
      </c>
      <c r="CT3" s="63" t="s">
        <v>98</v>
      </c>
      <c r="CU3" s="63" t="s">
        <v>179</v>
      </c>
      <c r="CV3" s="63" t="s">
        <v>180</v>
      </c>
      <c r="CW3" s="63" t="s">
        <v>181</v>
      </c>
      <c r="CX3" s="63" t="s">
        <v>182</v>
      </c>
      <c r="CY3" s="63" t="s">
        <v>183</v>
      </c>
      <c r="CZ3" s="63" t="s">
        <v>91</v>
      </c>
      <c r="DA3" s="63" t="s">
        <v>83</v>
      </c>
      <c r="DB3" s="63" t="s">
        <v>184</v>
      </c>
      <c r="DC3" s="63" t="s">
        <v>185</v>
      </c>
      <c r="DD3" s="63" t="s">
        <v>186</v>
      </c>
      <c r="DE3" s="63" t="s">
        <v>71</v>
      </c>
      <c r="DF3" s="63" t="s">
        <v>187</v>
      </c>
      <c r="DG3" s="63" t="s">
        <v>188</v>
      </c>
      <c r="DH3" s="63" t="s">
        <v>189</v>
      </c>
      <c r="DI3" s="63" t="s">
        <v>190</v>
      </c>
      <c r="DJ3" s="63" t="s">
        <v>191</v>
      </c>
      <c r="DK3" s="63" t="s">
        <v>85</v>
      </c>
      <c r="DL3" s="63" t="s">
        <v>192</v>
      </c>
      <c r="DM3" s="63" t="s">
        <v>193</v>
      </c>
      <c r="DN3" s="63" t="s">
        <v>68</v>
      </c>
      <c r="DO3" s="63" t="s">
        <v>81</v>
      </c>
      <c r="DP3" s="63" t="s">
        <v>72</v>
      </c>
      <c r="DQ3" s="63" t="s">
        <v>73</v>
      </c>
      <c r="DR3" s="63" t="s">
        <v>194</v>
      </c>
      <c r="DS3" s="63" t="s">
        <v>79</v>
      </c>
      <c r="DT3" s="63" t="s">
        <v>195</v>
      </c>
      <c r="DU3" s="63" t="s">
        <v>196</v>
      </c>
      <c r="DV3" s="63" t="s">
        <v>179</v>
      </c>
      <c r="DW3" s="63" t="s">
        <v>197</v>
      </c>
      <c r="DX3" s="63" t="s">
        <v>90</v>
      </c>
      <c r="DY3" s="63" t="s">
        <v>198</v>
      </c>
      <c r="DZ3" s="63" t="s">
        <v>160</v>
      </c>
      <c r="EA3" s="63" t="s">
        <v>199</v>
      </c>
      <c r="EB3" s="63" t="s">
        <v>200</v>
      </c>
      <c r="EC3" s="63" t="s">
        <v>201</v>
      </c>
      <c r="ED3" s="63" t="s">
        <v>202</v>
      </c>
      <c r="EE3" s="63" t="s">
        <v>137</v>
      </c>
      <c r="EF3" s="63" t="s">
        <v>70</v>
      </c>
      <c r="EG3" s="63" t="s">
        <v>203</v>
      </c>
      <c r="EH3" s="82" t="s">
        <v>204</v>
      </c>
    </row>
    <row r="4" spans="1:138" x14ac:dyDescent="0.2">
      <c r="A4" s="56"/>
      <c r="B4" s="70" t="s">
        <v>206</v>
      </c>
      <c r="C4" s="70" t="s">
        <v>207</v>
      </c>
      <c r="D4" s="70" t="s">
        <v>207</v>
      </c>
      <c r="E4" s="70" t="s">
        <v>206</v>
      </c>
      <c r="F4" s="70" t="s">
        <v>206</v>
      </c>
      <c r="G4" s="70" t="s">
        <v>206</v>
      </c>
      <c r="H4" s="70" t="s">
        <v>206</v>
      </c>
      <c r="I4" s="70" t="s">
        <v>207</v>
      </c>
      <c r="J4" s="70" t="s">
        <v>207</v>
      </c>
      <c r="K4" s="70" t="s">
        <v>206</v>
      </c>
      <c r="L4" s="70" t="s">
        <v>207</v>
      </c>
      <c r="M4" s="70" t="s">
        <v>206</v>
      </c>
      <c r="N4" s="70" t="s">
        <v>206</v>
      </c>
      <c r="O4" s="70" t="s">
        <v>206</v>
      </c>
      <c r="P4" s="70" t="s">
        <v>208</v>
      </c>
      <c r="Q4" s="70" t="s">
        <v>208</v>
      </c>
      <c r="R4" s="70" t="s">
        <v>208</v>
      </c>
      <c r="S4" s="70" t="s">
        <v>208</v>
      </c>
      <c r="T4" s="70" t="s">
        <v>208</v>
      </c>
      <c r="U4" s="70" t="s">
        <v>206</v>
      </c>
      <c r="V4" s="70" t="s">
        <v>207</v>
      </c>
      <c r="W4" s="70" t="s">
        <v>206</v>
      </c>
      <c r="X4" s="70" t="s">
        <v>206</v>
      </c>
      <c r="Y4" s="70" t="s">
        <v>206</v>
      </c>
      <c r="Z4" s="70" t="s">
        <v>206</v>
      </c>
      <c r="AA4" s="70" t="s">
        <v>206</v>
      </c>
      <c r="AB4" s="70" t="s">
        <v>207</v>
      </c>
      <c r="AC4" s="70" t="s">
        <v>206</v>
      </c>
      <c r="AD4" s="70" t="s">
        <v>207</v>
      </c>
      <c r="AE4" s="70" t="s">
        <v>207</v>
      </c>
      <c r="AF4" s="70" t="s">
        <v>206</v>
      </c>
      <c r="AG4" s="70" t="s">
        <v>207</v>
      </c>
      <c r="AH4" s="70" t="s">
        <v>207</v>
      </c>
      <c r="AI4" s="70" t="s">
        <v>206</v>
      </c>
      <c r="AJ4" s="70" t="s">
        <v>209</v>
      </c>
      <c r="AK4" s="70" t="s">
        <v>206</v>
      </c>
      <c r="AL4" s="70" t="s">
        <v>206</v>
      </c>
      <c r="AM4" s="70" t="s">
        <v>206</v>
      </c>
      <c r="AN4" s="70" t="s">
        <v>206</v>
      </c>
      <c r="AO4" s="70" t="s">
        <v>207</v>
      </c>
      <c r="AP4" s="70" t="s">
        <v>206</v>
      </c>
      <c r="AQ4" s="70" t="s">
        <v>206</v>
      </c>
      <c r="AR4" s="70" t="s">
        <v>206</v>
      </c>
      <c r="AS4" s="70" t="s">
        <v>207</v>
      </c>
      <c r="AT4" s="70" t="s">
        <v>208</v>
      </c>
      <c r="AU4" s="70" t="s">
        <v>208</v>
      </c>
      <c r="AV4" s="70" t="s">
        <v>208</v>
      </c>
      <c r="AW4" s="70" t="s">
        <v>208</v>
      </c>
      <c r="AX4" s="70" t="s">
        <v>206</v>
      </c>
      <c r="AY4" s="70" t="s">
        <v>206</v>
      </c>
      <c r="AZ4" s="70" t="s">
        <v>206</v>
      </c>
      <c r="BA4" s="70" t="s">
        <v>207</v>
      </c>
      <c r="BB4" s="70" t="s">
        <v>206</v>
      </c>
      <c r="BC4" s="70" t="s">
        <v>206</v>
      </c>
      <c r="BD4" s="70" t="s">
        <v>206</v>
      </c>
      <c r="BE4" s="70" t="s">
        <v>206</v>
      </c>
      <c r="BF4" s="70" t="s">
        <v>206</v>
      </c>
      <c r="BG4" s="70" t="s">
        <v>206</v>
      </c>
      <c r="BH4" s="70" t="s">
        <v>206</v>
      </c>
      <c r="BI4" s="70" t="s">
        <v>207</v>
      </c>
      <c r="BJ4" s="70" t="s">
        <v>206</v>
      </c>
      <c r="BK4" s="70" t="s">
        <v>206</v>
      </c>
      <c r="BL4" s="70" t="s">
        <v>207</v>
      </c>
      <c r="BM4" s="70" t="s">
        <v>206</v>
      </c>
      <c r="BN4" s="70" t="s">
        <v>208</v>
      </c>
      <c r="BO4" s="70" t="s">
        <v>206</v>
      </c>
      <c r="BP4" s="70" t="s">
        <v>206</v>
      </c>
      <c r="BQ4" s="70" t="s">
        <v>206</v>
      </c>
      <c r="BR4" s="70" t="s">
        <v>206</v>
      </c>
      <c r="BS4" s="70" t="s">
        <v>206</v>
      </c>
      <c r="BT4" s="70" t="s">
        <v>206</v>
      </c>
      <c r="BU4" s="70" t="s">
        <v>206</v>
      </c>
      <c r="BV4" s="70" t="s">
        <v>206</v>
      </c>
      <c r="BW4" s="70" t="s">
        <v>206</v>
      </c>
      <c r="BX4" s="70" t="s">
        <v>206</v>
      </c>
      <c r="BY4" s="70" t="s">
        <v>206</v>
      </c>
      <c r="BZ4" s="70" t="s">
        <v>206</v>
      </c>
      <c r="CA4" s="70" t="s">
        <v>207</v>
      </c>
      <c r="CB4" s="70" t="s">
        <v>206</v>
      </c>
      <c r="CC4" s="70" t="s">
        <v>207</v>
      </c>
      <c r="CD4" s="70" t="s">
        <v>206</v>
      </c>
      <c r="CE4" s="70" t="s">
        <v>207</v>
      </c>
      <c r="CF4" s="70" t="s">
        <v>207</v>
      </c>
      <c r="CG4" s="70" t="s">
        <v>206</v>
      </c>
      <c r="CH4" s="70" t="s">
        <v>206</v>
      </c>
      <c r="CI4" s="70" t="s">
        <v>206</v>
      </c>
      <c r="CJ4" s="70" t="s">
        <v>206</v>
      </c>
      <c r="CK4" s="70" t="s">
        <v>208</v>
      </c>
      <c r="CL4" s="70" t="s">
        <v>206</v>
      </c>
      <c r="CM4" s="70" t="s">
        <v>206</v>
      </c>
      <c r="CN4" s="70" t="s">
        <v>206</v>
      </c>
      <c r="CO4" s="70" t="s">
        <v>206</v>
      </c>
      <c r="CP4" s="70" t="s">
        <v>207</v>
      </c>
      <c r="CQ4" s="70" t="s">
        <v>206</v>
      </c>
      <c r="CR4" s="70" t="s">
        <v>206</v>
      </c>
      <c r="CS4" s="70" t="s">
        <v>206</v>
      </c>
      <c r="CT4" s="70" t="s">
        <v>206</v>
      </c>
      <c r="CU4" s="70" t="s">
        <v>207</v>
      </c>
      <c r="CV4" s="70" t="s">
        <v>206</v>
      </c>
      <c r="CW4" s="70" t="s">
        <v>206</v>
      </c>
      <c r="CX4" s="70" t="s">
        <v>206</v>
      </c>
      <c r="CY4" s="70" t="s">
        <v>206</v>
      </c>
      <c r="CZ4" s="70" t="s">
        <v>206</v>
      </c>
      <c r="DA4" s="70" t="s">
        <v>206</v>
      </c>
      <c r="DB4" s="70" t="s">
        <v>207</v>
      </c>
      <c r="DC4" s="70" t="s">
        <v>206</v>
      </c>
      <c r="DD4" s="70" t="s">
        <v>206</v>
      </c>
      <c r="DE4" s="70" t="s">
        <v>206</v>
      </c>
      <c r="DF4" s="70" t="s">
        <v>207</v>
      </c>
      <c r="DG4" s="70" t="s">
        <v>206</v>
      </c>
      <c r="DH4" s="70" t="s">
        <v>208</v>
      </c>
      <c r="DI4" s="70" t="s">
        <v>206</v>
      </c>
      <c r="DJ4" s="70" t="s">
        <v>206</v>
      </c>
      <c r="DK4" s="70" t="s">
        <v>206</v>
      </c>
      <c r="DL4" s="70" t="s">
        <v>207</v>
      </c>
      <c r="DM4" s="70" t="s">
        <v>206</v>
      </c>
      <c r="DN4" s="70" t="s">
        <v>206</v>
      </c>
      <c r="DO4" s="70" t="s">
        <v>206</v>
      </c>
      <c r="DP4" s="70" t="s">
        <v>207</v>
      </c>
      <c r="DQ4" s="70" t="s">
        <v>207</v>
      </c>
      <c r="DR4" s="70" t="s">
        <v>206</v>
      </c>
      <c r="DS4" s="70" t="s">
        <v>206</v>
      </c>
      <c r="DT4" s="70" t="s">
        <v>206</v>
      </c>
      <c r="DU4" s="70" t="s">
        <v>206</v>
      </c>
      <c r="DV4" s="70" t="s">
        <v>206</v>
      </c>
      <c r="DW4" s="70" t="s">
        <v>206</v>
      </c>
      <c r="DX4" s="70" t="s">
        <v>206</v>
      </c>
      <c r="DY4" s="70" t="s">
        <v>206</v>
      </c>
      <c r="DZ4" s="70" t="s">
        <v>207</v>
      </c>
      <c r="EA4" s="70" t="s">
        <v>206</v>
      </c>
      <c r="EB4" s="70" t="s">
        <v>206</v>
      </c>
      <c r="EC4" s="70" t="s">
        <v>206</v>
      </c>
      <c r="ED4" s="70" t="s">
        <v>206</v>
      </c>
      <c r="EE4" s="70" t="s">
        <v>208</v>
      </c>
      <c r="EF4" s="70" t="s">
        <v>206</v>
      </c>
      <c r="EG4" s="70" t="s">
        <v>208</v>
      </c>
      <c r="EH4" s="82" t="s">
        <v>210</v>
      </c>
    </row>
    <row r="5" spans="1:138" ht="15.75" x14ac:dyDescent="0.25">
      <c r="A5" s="77">
        <v>0</v>
      </c>
      <c r="B5" s="78">
        <v>43960</v>
      </c>
      <c r="C5" s="78">
        <v>43992</v>
      </c>
      <c r="D5" s="78">
        <v>40785</v>
      </c>
      <c r="E5" s="78">
        <v>43245</v>
      </c>
      <c r="F5" s="78">
        <v>42860</v>
      </c>
      <c r="G5" s="78">
        <v>40785</v>
      </c>
      <c r="H5" s="78">
        <v>43475</v>
      </c>
      <c r="I5" s="78">
        <v>53686</v>
      </c>
      <c r="J5" s="78">
        <v>48855</v>
      </c>
      <c r="K5" s="78">
        <v>47045</v>
      </c>
      <c r="L5" s="78">
        <v>45949</v>
      </c>
      <c r="M5" s="78">
        <v>41677</v>
      </c>
      <c r="N5" s="78">
        <v>44577</v>
      </c>
      <c r="O5" s="78">
        <v>40955</v>
      </c>
      <c r="P5" s="78">
        <v>40785</v>
      </c>
      <c r="Q5" s="78">
        <v>40785</v>
      </c>
      <c r="R5" s="78">
        <v>42930</v>
      </c>
      <c r="S5" s="78">
        <v>42333</v>
      </c>
      <c r="T5" s="78">
        <v>40789</v>
      </c>
      <c r="U5" s="78">
        <v>41183</v>
      </c>
      <c r="V5" s="78">
        <v>42413</v>
      </c>
      <c r="W5" s="78">
        <v>45009</v>
      </c>
      <c r="X5" s="78">
        <v>41740</v>
      </c>
      <c r="Y5" s="79">
        <v>41319</v>
      </c>
      <c r="Z5" s="78">
        <v>40785</v>
      </c>
      <c r="AA5" s="78">
        <v>41765</v>
      </c>
      <c r="AB5" s="78">
        <v>44050</v>
      </c>
      <c r="AC5" s="78">
        <v>43019</v>
      </c>
      <c r="AD5" s="78">
        <v>46622</v>
      </c>
      <c r="AE5" s="78">
        <v>47644</v>
      </c>
      <c r="AF5" s="78">
        <v>41120</v>
      </c>
      <c r="AG5" s="83">
        <v>40785</v>
      </c>
      <c r="AH5" s="83">
        <v>40785</v>
      </c>
      <c r="AI5" s="78">
        <v>41343</v>
      </c>
      <c r="AJ5" s="78">
        <v>46136</v>
      </c>
      <c r="AK5" s="78">
        <v>43038</v>
      </c>
      <c r="AL5" s="78">
        <v>42143</v>
      </c>
      <c r="AM5" s="78">
        <v>43534</v>
      </c>
      <c r="AN5" s="78">
        <v>41889</v>
      </c>
      <c r="AO5" s="78">
        <v>43981</v>
      </c>
      <c r="AP5" s="78">
        <v>41947</v>
      </c>
      <c r="AQ5" s="78">
        <v>40811</v>
      </c>
      <c r="AR5" s="78">
        <v>43855</v>
      </c>
      <c r="AS5" s="78">
        <v>42845</v>
      </c>
      <c r="AT5" s="78">
        <v>42620</v>
      </c>
      <c r="AU5" s="78">
        <v>40785</v>
      </c>
      <c r="AV5" s="83">
        <v>40785</v>
      </c>
      <c r="AW5" s="78">
        <v>42021</v>
      </c>
      <c r="AX5" s="78">
        <v>42187</v>
      </c>
      <c r="AY5" s="78">
        <v>41288</v>
      </c>
      <c r="AZ5" s="78">
        <v>42606</v>
      </c>
      <c r="BA5" s="78">
        <v>43907</v>
      </c>
      <c r="BB5" s="78">
        <v>41785</v>
      </c>
      <c r="BC5" s="78">
        <v>44271</v>
      </c>
      <c r="BD5" s="78">
        <v>42938</v>
      </c>
      <c r="BE5" s="78">
        <v>40785</v>
      </c>
      <c r="BF5" s="78">
        <v>41345</v>
      </c>
      <c r="BG5" s="78">
        <v>41728</v>
      </c>
      <c r="BH5" s="78">
        <v>41110</v>
      </c>
      <c r="BI5" s="83">
        <v>40785</v>
      </c>
      <c r="BJ5" s="78">
        <v>44560</v>
      </c>
      <c r="BK5" s="78">
        <v>44022</v>
      </c>
      <c r="BL5" s="78">
        <v>43633</v>
      </c>
      <c r="BM5" s="78">
        <v>44700</v>
      </c>
      <c r="BN5" s="78">
        <v>47690</v>
      </c>
      <c r="BO5" s="78">
        <v>42854</v>
      </c>
      <c r="BP5" s="78">
        <v>43398</v>
      </c>
      <c r="BQ5" s="78">
        <v>44904</v>
      </c>
      <c r="BR5" s="78">
        <v>40785</v>
      </c>
      <c r="BS5" s="78">
        <v>42321</v>
      </c>
      <c r="BT5" s="78">
        <v>40948</v>
      </c>
      <c r="BU5" s="78">
        <v>42640</v>
      </c>
      <c r="BV5" s="83">
        <v>40785</v>
      </c>
      <c r="BW5" s="78">
        <v>43022</v>
      </c>
      <c r="BX5" s="78">
        <v>42531</v>
      </c>
      <c r="BY5" s="78">
        <v>41610</v>
      </c>
      <c r="BZ5" s="78">
        <v>44157</v>
      </c>
      <c r="CA5" s="78">
        <v>47860</v>
      </c>
      <c r="CB5" s="78">
        <v>44582</v>
      </c>
      <c r="CC5" s="78">
        <v>48830</v>
      </c>
      <c r="CD5" s="78">
        <v>47114</v>
      </c>
      <c r="CE5" s="78">
        <v>49139</v>
      </c>
      <c r="CF5" s="83">
        <v>40785</v>
      </c>
      <c r="CG5" s="78">
        <v>41538</v>
      </c>
      <c r="CH5" s="78">
        <v>42289</v>
      </c>
      <c r="CI5" s="78">
        <v>41790</v>
      </c>
      <c r="CJ5" s="78">
        <v>43240</v>
      </c>
      <c r="CK5" s="78">
        <v>41605</v>
      </c>
      <c r="CL5" s="78">
        <v>44926</v>
      </c>
      <c r="CM5" s="78">
        <v>43382</v>
      </c>
      <c r="CN5" s="78">
        <v>45305</v>
      </c>
      <c r="CO5" s="78">
        <v>40790</v>
      </c>
      <c r="CP5" s="78">
        <v>45060</v>
      </c>
      <c r="CQ5" s="78">
        <v>43205</v>
      </c>
      <c r="CR5" s="83">
        <v>40785</v>
      </c>
      <c r="CS5" s="78">
        <v>41709</v>
      </c>
      <c r="CT5" s="78">
        <v>43690</v>
      </c>
      <c r="CU5" s="78">
        <v>41925</v>
      </c>
      <c r="CV5" s="78">
        <v>40785</v>
      </c>
      <c r="CW5" s="78">
        <v>40835</v>
      </c>
      <c r="CX5" s="83">
        <v>40785</v>
      </c>
      <c r="CY5" s="78">
        <v>46709</v>
      </c>
      <c r="CZ5" s="78">
        <v>43795</v>
      </c>
      <c r="DA5" s="78">
        <v>41927</v>
      </c>
      <c r="DB5" s="78">
        <v>44145</v>
      </c>
      <c r="DC5" s="78">
        <v>47519</v>
      </c>
      <c r="DD5" s="78">
        <v>42732</v>
      </c>
      <c r="DE5" s="78">
        <v>44822</v>
      </c>
      <c r="DF5" s="78">
        <v>48326</v>
      </c>
      <c r="DG5" s="78">
        <v>40785</v>
      </c>
      <c r="DH5" s="78">
        <v>40785</v>
      </c>
      <c r="DI5" s="78">
        <v>42934</v>
      </c>
      <c r="DJ5" s="78">
        <v>49125</v>
      </c>
      <c r="DK5" s="78">
        <v>51552</v>
      </c>
      <c r="DL5" s="78">
        <v>51862</v>
      </c>
      <c r="DM5" s="78">
        <v>41546</v>
      </c>
      <c r="DN5" s="78">
        <v>43921</v>
      </c>
      <c r="DO5" s="78">
        <v>43409</v>
      </c>
      <c r="DP5" s="78">
        <v>48293</v>
      </c>
      <c r="DQ5" s="78">
        <v>46992</v>
      </c>
      <c r="DR5" s="78">
        <v>44925</v>
      </c>
      <c r="DS5" s="78">
        <v>47585</v>
      </c>
      <c r="DT5" s="78">
        <v>40785</v>
      </c>
      <c r="DU5" s="78">
        <v>43544</v>
      </c>
      <c r="DV5" s="78">
        <v>41302</v>
      </c>
      <c r="DW5" s="78">
        <v>41390</v>
      </c>
      <c r="DX5" s="78">
        <v>43381</v>
      </c>
      <c r="DY5" s="78">
        <v>45237</v>
      </c>
      <c r="DZ5" s="78">
        <v>48095</v>
      </c>
      <c r="EA5" s="78">
        <v>40885</v>
      </c>
      <c r="EB5" s="78">
        <v>42519</v>
      </c>
      <c r="EC5" s="78">
        <v>44285</v>
      </c>
      <c r="ED5" s="78">
        <v>42205</v>
      </c>
      <c r="EE5" s="78">
        <v>47255</v>
      </c>
      <c r="EF5" s="78">
        <v>44167</v>
      </c>
      <c r="EG5" s="78">
        <v>43666</v>
      </c>
    </row>
    <row r="6" spans="1:138" ht="15.75" x14ac:dyDescent="0.25">
      <c r="A6" s="77">
        <v>1</v>
      </c>
      <c r="B6" s="81">
        <v>45510</v>
      </c>
      <c r="C6" s="81">
        <v>45101</v>
      </c>
      <c r="D6" s="81">
        <v>40048</v>
      </c>
      <c r="E6" s="81">
        <v>44702</v>
      </c>
      <c r="F6" s="81">
        <v>44942</v>
      </c>
      <c r="G6" s="81">
        <v>41771</v>
      </c>
      <c r="H6" s="81">
        <v>44485</v>
      </c>
      <c r="I6" s="81">
        <v>54759</v>
      </c>
      <c r="J6" s="81">
        <v>50302</v>
      </c>
      <c r="K6" s="81">
        <v>47795</v>
      </c>
      <c r="L6" s="81">
        <v>47211</v>
      </c>
      <c r="M6" s="81">
        <v>42267</v>
      </c>
      <c r="N6" s="81">
        <v>45855</v>
      </c>
      <c r="O6" s="81">
        <v>41535</v>
      </c>
      <c r="P6" s="81">
        <v>41370</v>
      </c>
      <c r="Q6" s="81">
        <v>41370</v>
      </c>
      <c r="R6" s="81">
        <v>43545</v>
      </c>
      <c r="S6" s="81">
        <v>42984</v>
      </c>
      <c r="T6" s="81">
        <v>41373</v>
      </c>
      <c r="U6" s="81">
        <v>41772</v>
      </c>
      <c r="V6" s="81">
        <v>43761</v>
      </c>
      <c r="W6" s="81">
        <v>45681</v>
      </c>
      <c r="X6" s="81">
        <v>42327</v>
      </c>
      <c r="Y6" s="79">
        <v>41469</v>
      </c>
      <c r="Z6" s="81">
        <v>41370</v>
      </c>
      <c r="AA6" s="81">
        <v>42598</v>
      </c>
      <c r="AB6" s="81">
        <v>45022</v>
      </c>
      <c r="AC6" s="81">
        <v>44399</v>
      </c>
      <c r="AD6" s="81">
        <v>48308</v>
      </c>
      <c r="AE6" s="81">
        <v>48329</v>
      </c>
      <c r="AF6" s="81">
        <v>41745</v>
      </c>
      <c r="AG6" s="83">
        <v>41370</v>
      </c>
      <c r="AH6" s="83">
        <v>41370</v>
      </c>
      <c r="AI6" s="81">
        <v>41809</v>
      </c>
      <c r="AJ6" s="81">
        <v>46467</v>
      </c>
      <c r="AK6" s="81">
        <v>43624</v>
      </c>
      <c r="AL6" s="81">
        <v>42738</v>
      </c>
      <c r="AM6" s="81">
        <v>44876</v>
      </c>
      <c r="AN6" s="81">
        <v>43091</v>
      </c>
      <c r="AO6" s="81">
        <v>44481</v>
      </c>
      <c r="AP6" s="81">
        <v>43095</v>
      </c>
      <c r="AQ6" s="81">
        <v>41947</v>
      </c>
      <c r="AR6" s="81">
        <v>45282</v>
      </c>
      <c r="AS6" s="81">
        <v>43461</v>
      </c>
      <c r="AT6" s="81">
        <v>43233</v>
      </c>
      <c r="AU6" s="81">
        <v>41370</v>
      </c>
      <c r="AV6" s="83">
        <v>41370</v>
      </c>
      <c r="AW6" s="81">
        <v>42782</v>
      </c>
      <c r="AX6" s="81">
        <v>42772</v>
      </c>
      <c r="AY6" s="81">
        <v>41878</v>
      </c>
      <c r="AZ6" s="81">
        <v>43219</v>
      </c>
      <c r="BA6" s="81">
        <v>44488</v>
      </c>
      <c r="BB6" s="81">
        <v>42370</v>
      </c>
      <c r="BC6" s="81">
        <v>45492</v>
      </c>
      <c r="BD6" s="81">
        <v>43922</v>
      </c>
      <c r="BE6" s="81">
        <v>41370</v>
      </c>
      <c r="BF6" s="81">
        <v>41930</v>
      </c>
      <c r="BG6" s="81">
        <v>42325</v>
      </c>
      <c r="BH6" s="81">
        <v>41695</v>
      </c>
      <c r="BI6" s="83">
        <v>41370</v>
      </c>
      <c r="BJ6" s="81">
        <v>45720</v>
      </c>
      <c r="BK6" s="81">
        <v>45286</v>
      </c>
      <c r="BL6" s="81">
        <v>45221</v>
      </c>
      <c r="BM6" s="81">
        <v>46017</v>
      </c>
      <c r="BN6" s="81">
        <v>49235</v>
      </c>
      <c r="BO6" s="81">
        <v>44118</v>
      </c>
      <c r="BP6" s="81">
        <v>43989</v>
      </c>
      <c r="BQ6" s="81">
        <v>46771</v>
      </c>
      <c r="BR6" s="81">
        <v>41370</v>
      </c>
      <c r="BS6" s="81">
        <v>42928</v>
      </c>
      <c r="BT6" s="81">
        <v>41947</v>
      </c>
      <c r="BU6" s="81">
        <v>44400</v>
      </c>
      <c r="BV6" s="83">
        <v>41370</v>
      </c>
      <c r="BW6" s="81">
        <v>44120</v>
      </c>
      <c r="BX6" s="81">
        <v>43131</v>
      </c>
      <c r="BY6" s="81">
        <v>42730</v>
      </c>
      <c r="BZ6" s="81">
        <v>44361</v>
      </c>
      <c r="CA6" s="81">
        <v>49275</v>
      </c>
      <c r="CB6" s="81">
        <v>44582</v>
      </c>
      <c r="CC6" s="81">
        <v>50220</v>
      </c>
      <c r="CD6" s="81">
        <v>48395</v>
      </c>
      <c r="CE6" s="81">
        <v>50893</v>
      </c>
      <c r="CF6" s="83">
        <v>41370</v>
      </c>
      <c r="CG6" s="81">
        <v>42134</v>
      </c>
      <c r="CH6" s="81">
        <v>43494</v>
      </c>
      <c r="CI6" s="81">
        <v>42701</v>
      </c>
      <c r="CJ6" s="81">
        <v>43860</v>
      </c>
      <c r="CK6" s="81">
        <v>42925</v>
      </c>
      <c r="CL6" s="81">
        <v>45048</v>
      </c>
      <c r="CM6" s="81">
        <v>45063</v>
      </c>
      <c r="CN6" s="81">
        <v>46570</v>
      </c>
      <c r="CO6" s="81">
        <v>41375</v>
      </c>
      <c r="CP6" s="81">
        <v>47001</v>
      </c>
      <c r="CQ6" s="81">
        <v>44069</v>
      </c>
      <c r="CR6" s="83">
        <v>41370</v>
      </c>
      <c r="CS6" s="81">
        <v>42854</v>
      </c>
      <c r="CT6" s="81">
        <v>44770</v>
      </c>
      <c r="CU6" s="81">
        <v>43525</v>
      </c>
      <c r="CV6" s="81">
        <v>41793</v>
      </c>
      <c r="CW6" s="81">
        <v>41419</v>
      </c>
      <c r="CX6" s="83">
        <v>41370</v>
      </c>
      <c r="CY6" s="81">
        <v>48018</v>
      </c>
      <c r="CZ6" s="81">
        <v>46376</v>
      </c>
      <c r="DA6" s="81">
        <v>43130</v>
      </c>
      <c r="DB6" s="81">
        <v>45425</v>
      </c>
      <c r="DC6" s="81">
        <v>48172</v>
      </c>
      <c r="DD6" s="81">
        <v>43080</v>
      </c>
      <c r="DE6" s="81">
        <v>45414</v>
      </c>
      <c r="DF6" s="81">
        <v>49654</v>
      </c>
      <c r="DG6" s="81">
        <v>41370</v>
      </c>
      <c r="DH6" s="81">
        <v>41370</v>
      </c>
      <c r="DI6" s="81">
        <v>44270</v>
      </c>
      <c r="DJ6" s="81">
        <v>50355</v>
      </c>
      <c r="DK6" s="81">
        <v>52730</v>
      </c>
      <c r="DL6" s="81">
        <v>53046</v>
      </c>
      <c r="DM6" s="81">
        <v>42141</v>
      </c>
      <c r="DN6" s="81">
        <v>44607</v>
      </c>
      <c r="DO6" s="81">
        <v>43934</v>
      </c>
      <c r="DP6" s="81">
        <v>49477</v>
      </c>
      <c r="DQ6" s="81">
        <v>48417</v>
      </c>
      <c r="DR6" s="81">
        <v>45935</v>
      </c>
      <c r="DS6" s="81">
        <v>49320</v>
      </c>
      <c r="DT6" s="81">
        <v>41370</v>
      </c>
      <c r="DU6" s="81">
        <v>44996</v>
      </c>
      <c r="DV6" s="81">
        <v>42252</v>
      </c>
      <c r="DW6" s="81">
        <v>42493</v>
      </c>
      <c r="DX6" s="81">
        <v>43972</v>
      </c>
      <c r="DY6" s="81">
        <v>46931</v>
      </c>
      <c r="DZ6" s="81">
        <v>49155</v>
      </c>
      <c r="EA6" s="81">
        <v>41470</v>
      </c>
      <c r="EB6" s="81">
        <v>43819</v>
      </c>
      <c r="EC6" s="81">
        <v>44870</v>
      </c>
      <c r="ED6" s="81">
        <v>42720</v>
      </c>
      <c r="EE6" s="81">
        <v>49119</v>
      </c>
      <c r="EF6" s="81">
        <v>45049</v>
      </c>
      <c r="EG6" s="81">
        <v>44782</v>
      </c>
    </row>
    <row r="7" spans="1:138" ht="15.75" x14ac:dyDescent="0.25">
      <c r="A7" s="77">
        <v>2</v>
      </c>
      <c r="B7" s="81">
        <v>46002</v>
      </c>
      <c r="C7" s="81">
        <v>45210</v>
      </c>
      <c r="D7" s="81">
        <v>42232</v>
      </c>
      <c r="E7" s="81">
        <v>44936</v>
      </c>
      <c r="F7" s="81">
        <v>44985</v>
      </c>
      <c r="G7" s="81">
        <v>41970</v>
      </c>
      <c r="H7" s="81">
        <v>45485</v>
      </c>
      <c r="I7" s="81">
        <v>55833</v>
      </c>
      <c r="J7" s="81">
        <v>51750</v>
      </c>
      <c r="K7" s="81">
        <v>48080</v>
      </c>
      <c r="L7" s="81">
        <v>47211</v>
      </c>
      <c r="M7" s="81">
        <v>42267</v>
      </c>
      <c r="N7" s="81">
        <v>46166</v>
      </c>
      <c r="O7" s="81">
        <v>41565</v>
      </c>
      <c r="P7" s="81">
        <v>41370</v>
      </c>
      <c r="Q7" s="81">
        <v>41370</v>
      </c>
      <c r="R7" s="81">
        <v>43970</v>
      </c>
      <c r="S7" s="81">
        <v>43056</v>
      </c>
      <c r="T7" s="81">
        <v>41373</v>
      </c>
      <c r="U7" s="81">
        <v>41851</v>
      </c>
      <c r="V7" s="81">
        <v>44501</v>
      </c>
      <c r="W7" s="81">
        <v>46353</v>
      </c>
      <c r="X7" s="81">
        <v>42327</v>
      </c>
      <c r="Y7" s="79">
        <v>42569</v>
      </c>
      <c r="Z7" s="81">
        <v>41370</v>
      </c>
      <c r="AA7" s="81">
        <v>42602</v>
      </c>
      <c r="AB7" s="81">
        <v>45162</v>
      </c>
      <c r="AC7" s="81">
        <v>44635</v>
      </c>
      <c r="AD7" s="81">
        <v>48684</v>
      </c>
      <c r="AE7" s="81">
        <v>49015</v>
      </c>
      <c r="AF7" s="81">
        <v>42345</v>
      </c>
      <c r="AG7" s="83">
        <v>41370</v>
      </c>
      <c r="AH7" s="83">
        <v>41370</v>
      </c>
      <c r="AI7" s="81">
        <v>41809</v>
      </c>
      <c r="AJ7" s="81">
        <v>47625</v>
      </c>
      <c r="AK7" s="81">
        <v>43624</v>
      </c>
      <c r="AL7" s="81">
        <v>42738</v>
      </c>
      <c r="AM7" s="81">
        <v>45353</v>
      </c>
      <c r="AN7" s="81">
        <v>43562</v>
      </c>
      <c r="AO7" s="81">
        <v>44874</v>
      </c>
      <c r="AP7" s="81">
        <v>43172</v>
      </c>
      <c r="AQ7" s="81">
        <v>42038</v>
      </c>
      <c r="AR7" s="81">
        <v>45445</v>
      </c>
      <c r="AS7" s="81">
        <v>43461</v>
      </c>
      <c r="AT7" s="81">
        <v>43233</v>
      </c>
      <c r="AU7" s="81">
        <v>41370</v>
      </c>
      <c r="AV7" s="83">
        <v>41370</v>
      </c>
      <c r="AW7" s="81">
        <v>42965</v>
      </c>
      <c r="AX7" s="81">
        <v>42772</v>
      </c>
      <c r="AY7" s="81">
        <v>41878</v>
      </c>
      <c r="AZ7" s="81">
        <v>43219</v>
      </c>
      <c r="BA7" s="81">
        <v>45514</v>
      </c>
      <c r="BB7" s="81">
        <v>42370</v>
      </c>
      <c r="BC7" s="81">
        <v>45845</v>
      </c>
      <c r="BD7" s="81">
        <v>44899</v>
      </c>
      <c r="BE7" s="81">
        <v>41370</v>
      </c>
      <c r="BF7" s="81">
        <v>41930</v>
      </c>
      <c r="BG7" s="81">
        <v>42325</v>
      </c>
      <c r="BH7" s="81">
        <v>41695</v>
      </c>
      <c r="BI7" s="83">
        <v>41370</v>
      </c>
      <c r="BJ7" s="81">
        <v>45795</v>
      </c>
      <c r="BK7" s="81">
        <v>45525</v>
      </c>
      <c r="BL7" s="81">
        <v>45221</v>
      </c>
      <c r="BM7" s="81">
        <v>46279</v>
      </c>
      <c r="BN7" s="81">
        <v>49500</v>
      </c>
      <c r="BO7" s="81">
        <v>44151</v>
      </c>
      <c r="BP7" s="81">
        <v>43989</v>
      </c>
      <c r="BQ7" s="81">
        <v>47004</v>
      </c>
      <c r="BR7" s="81">
        <v>41370</v>
      </c>
      <c r="BS7" s="81">
        <v>42928</v>
      </c>
      <c r="BT7" s="81">
        <v>41999</v>
      </c>
      <c r="BU7" s="81">
        <v>44705</v>
      </c>
      <c r="BV7" s="83">
        <v>41370</v>
      </c>
      <c r="BW7" s="81">
        <v>44225</v>
      </c>
      <c r="BX7" s="81">
        <v>43131</v>
      </c>
      <c r="BY7" s="81">
        <v>42805</v>
      </c>
      <c r="BZ7" s="81">
        <v>44361</v>
      </c>
      <c r="CA7" s="81">
        <v>49485</v>
      </c>
      <c r="CB7" s="81">
        <v>45164</v>
      </c>
      <c r="CC7" s="81">
        <v>50363</v>
      </c>
      <c r="CD7" s="81">
        <v>48471</v>
      </c>
      <c r="CE7" s="81">
        <v>51409</v>
      </c>
      <c r="CF7" s="83">
        <v>41370</v>
      </c>
      <c r="CG7" s="81">
        <v>42134</v>
      </c>
      <c r="CH7" s="81">
        <v>43646</v>
      </c>
      <c r="CI7" s="81">
        <v>43133</v>
      </c>
      <c r="CJ7" s="81">
        <v>43860</v>
      </c>
      <c r="CK7" s="81">
        <v>43245</v>
      </c>
      <c r="CL7" s="81">
        <v>45405</v>
      </c>
      <c r="CM7" s="81">
        <v>45559</v>
      </c>
      <c r="CN7" s="81">
        <v>46690</v>
      </c>
      <c r="CO7" s="81">
        <v>41375</v>
      </c>
      <c r="CP7" s="81">
        <v>47576</v>
      </c>
      <c r="CQ7" s="81">
        <v>44950</v>
      </c>
      <c r="CR7" s="83">
        <v>41370</v>
      </c>
      <c r="CS7" s="81">
        <v>42954</v>
      </c>
      <c r="CT7" s="81">
        <v>44925</v>
      </c>
      <c r="CU7" s="81">
        <v>43985</v>
      </c>
      <c r="CV7" s="81">
        <v>41862</v>
      </c>
      <c r="CW7" s="81">
        <v>41419</v>
      </c>
      <c r="CX7" s="83">
        <v>41370</v>
      </c>
      <c r="CY7" s="81">
        <v>48246</v>
      </c>
      <c r="CZ7" s="81">
        <v>46632</v>
      </c>
      <c r="DA7" s="81">
        <v>43233</v>
      </c>
      <c r="DB7" s="81">
        <v>45540</v>
      </c>
      <c r="DC7" s="81">
        <v>48238</v>
      </c>
      <c r="DD7" s="81">
        <v>43404</v>
      </c>
      <c r="DE7" s="81">
        <v>46552</v>
      </c>
      <c r="DF7" s="81">
        <v>51451</v>
      </c>
      <c r="DG7" s="81">
        <v>41370</v>
      </c>
      <c r="DH7" s="81">
        <v>41370</v>
      </c>
      <c r="DI7" s="81">
        <v>44377</v>
      </c>
      <c r="DJ7" s="81">
        <v>50510</v>
      </c>
      <c r="DK7" s="81">
        <v>53899</v>
      </c>
      <c r="DL7" s="81">
        <v>54224</v>
      </c>
      <c r="DM7" s="81">
        <v>42141</v>
      </c>
      <c r="DN7" s="81">
        <v>44938</v>
      </c>
      <c r="DO7" s="81">
        <v>44453</v>
      </c>
      <c r="DP7" s="81">
        <v>50398</v>
      </c>
      <c r="DQ7" s="81">
        <v>49806</v>
      </c>
      <c r="DR7" s="81">
        <v>46465</v>
      </c>
      <c r="DS7" s="81">
        <v>49605</v>
      </c>
      <c r="DT7" s="81">
        <v>41370</v>
      </c>
      <c r="DU7" s="81">
        <v>45028</v>
      </c>
      <c r="DV7" s="81">
        <v>42511</v>
      </c>
      <c r="DW7" s="81">
        <v>42493</v>
      </c>
      <c r="DX7" s="81">
        <v>43977</v>
      </c>
      <c r="DY7" s="81">
        <v>47279</v>
      </c>
      <c r="DZ7" s="81">
        <v>50236</v>
      </c>
      <c r="EA7" s="81">
        <v>41470</v>
      </c>
      <c r="EB7" s="81">
        <v>43871</v>
      </c>
      <c r="EC7" s="81">
        <v>44870</v>
      </c>
      <c r="ED7" s="81">
        <v>43330</v>
      </c>
      <c r="EE7" s="81">
        <v>50592</v>
      </c>
      <c r="EF7" s="81">
        <v>45935</v>
      </c>
      <c r="EG7" s="81">
        <v>45151</v>
      </c>
    </row>
    <row r="8" spans="1:138" ht="15.75" x14ac:dyDescent="0.25">
      <c r="A8" s="77">
        <v>3</v>
      </c>
      <c r="B8" s="81">
        <v>46700</v>
      </c>
      <c r="C8" s="81">
        <v>45316</v>
      </c>
      <c r="D8" s="81">
        <v>44417</v>
      </c>
      <c r="E8" s="81">
        <v>45627</v>
      </c>
      <c r="F8" s="81">
        <v>45111</v>
      </c>
      <c r="G8" s="81">
        <v>42162</v>
      </c>
      <c r="H8" s="81">
        <v>46485</v>
      </c>
      <c r="I8" s="81">
        <v>56905</v>
      </c>
      <c r="J8" s="81">
        <v>52835</v>
      </c>
      <c r="K8" s="81">
        <v>48320</v>
      </c>
      <c r="L8" s="81">
        <v>47211</v>
      </c>
      <c r="M8" s="81">
        <v>42964</v>
      </c>
      <c r="N8" s="81">
        <v>46273</v>
      </c>
      <c r="O8" s="81">
        <v>42230</v>
      </c>
      <c r="P8" s="81">
        <v>42060</v>
      </c>
      <c r="Q8" s="81">
        <v>42060</v>
      </c>
      <c r="R8" s="81">
        <v>44275</v>
      </c>
      <c r="S8" s="81">
        <v>43623</v>
      </c>
      <c r="T8" s="81">
        <v>42063</v>
      </c>
      <c r="U8" s="81">
        <v>42471</v>
      </c>
      <c r="V8" s="81">
        <v>45260</v>
      </c>
      <c r="W8" s="81">
        <v>47025</v>
      </c>
      <c r="X8" s="81">
        <v>43013</v>
      </c>
      <c r="Y8" s="79">
        <v>42760</v>
      </c>
      <c r="Z8" s="81">
        <v>42060</v>
      </c>
      <c r="AA8" s="81">
        <v>43304</v>
      </c>
      <c r="AB8" s="81">
        <v>45391</v>
      </c>
      <c r="AC8" s="81">
        <v>44892</v>
      </c>
      <c r="AD8" s="81">
        <v>49142</v>
      </c>
      <c r="AE8" s="81">
        <v>49700</v>
      </c>
      <c r="AF8" s="81">
        <v>43070</v>
      </c>
      <c r="AG8" s="83">
        <v>42060</v>
      </c>
      <c r="AH8" s="83">
        <v>42060</v>
      </c>
      <c r="AI8" s="81">
        <v>42506</v>
      </c>
      <c r="AJ8" s="81">
        <v>48947</v>
      </c>
      <c r="AK8" s="81">
        <v>44319</v>
      </c>
      <c r="AL8" s="81">
        <v>43440</v>
      </c>
      <c r="AM8" s="81">
        <v>45872</v>
      </c>
      <c r="AN8" s="81">
        <v>43961</v>
      </c>
      <c r="AO8" s="81">
        <v>45635</v>
      </c>
      <c r="AP8" s="81">
        <v>43310</v>
      </c>
      <c r="AQ8" s="81">
        <v>42219</v>
      </c>
      <c r="AR8" s="81">
        <v>45624</v>
      </c>
      <c r="AS8" s="81">
        <v>44182</v>
      </c>
      <c r="AT8" s="81">
        <v>43951</v>
      </c>
      <c r="AU8" s="81">
        <v>42060</v>
      </c>
      <c r="AV8" s="83">
        <v>42060</v>
      </c>
      <c r="AW8" s="81">
        <v>43333</v>
      </c>
      <c r="AX8" s="81">
        <v>43462</v>
      </c>
      <c r="AY8" s="81">
        <v>42575</v>
      </c>
      <c r="AZ8" s="81">
        <v>43935</v>
      </c>
      <c r="BA8" s="81">
        <v>46123</v>
      </c>
      <c r="BB8" s="81">
        <v>43060</v>
      </c>
      <c r="BC8" s="81">
        <v>46201</v>
      </c>
      <c r="BD8" s="81">
        <v>45889</v>
      </c>
      <c r="BE8" s="81">
        <v>42060</v>
      </c>
      <c r="BF8" s="81">
        <v>42620</v>
      </c>
      <c r="BG8" s="81">
        <v>43033</v>
      </c>
      <c r="BH8" s="81">
        <v>42385</v>
      </c>
      <c r="BI8" s="83">
        <v>42060</v>
      </c>
      <c r="BJ8" s="81">
        <v>46150</v>
      </c>
      <c r="BK8" s="81">
        <v>45865</v>
      </c>
      <c r="BL8" s="81">
        <v>45221</v>
      </c>
      <c r="BM8" s="81">
        <v>46557</v>
      </c>
      <c r="BN8" s="81">
        <v>49765</v>
      </c>
      <c r="BO8" s="81">
        <v>44218</v>
      </c>
      <c r="BP8" s="81">
        <v>44685</v>
      </c>
      <c r="BQ8" s="81">
        <v>47233</v>
      </c>
      <c r="BR8" s="81">
        <v>42060</v>
      </c>
      <c r="BS8" s="81">
        <v>43644</v>
      </c>
      <c r="BT8" s="81">
        <v>42228</v>
      </c>
      <c r="BU8" s="81">
        <v>45050</v>
      </c>
      <c r="BV8" s="83">
        <v>42060</v>
      </c>
      <c r="BW8" s="81">
        <v>44437</v>
      </c>
      <c r="BX8" s="81">
        <v>43838</v>
      </c>
      <c r="BY8" s="81">
        <v>42970</v>
      </c>
      <c r="BZ8" s="81">
        <v>45098</v>
      </c>
      <c r="CA8" s="81">
        <v>49695</v>
      </c>
      <c r="CB8" s="81">
        <v>45747</v>
      </c>
      <c r="CC8" s="81">
        <v>50603</v>
      </c>
      <c r="CD8" s="81">
        <v>48666</v>
      </c>
      <c r="CE8" s="81">
        <v>51883</v>
      </c>
      <c r="CF8" s="83">
        <v>42060</v>
      </c>
      <c r="CG8" s="81">
        <v>42836</v>
      </c>
      <c r="CH8" s="81">
        <v>43890</v>
      </c>
      <c r="CI8" s="81">
        <v>43473</v>
      </c>
      <c r="CJ8" s="81">
        <v>44590</v>
      </c>
      <c r="CK8" s="81">
        <v>43610</v>
      </c>
      <c r="CL8" s="81">
        <v>45772</v>
      </c>
      <c r="CM8" s="81">
        <v>46077</v>
      </c>
      <c r="CN8" s="81">
        <v>46880</v>
      </c>
      <c r="CO8" s="81">
        <v>42063</v>
      </c>
      <c r="CP8" s="81">
        <v>47622</v>
      </c>
      <c r="CQ8" s="81">
        <v>45849</v>
      </c>
      <c r="CR8" s="83">
        <v>42060</v>
      </c>
      <c r="CS8" s="81">
        <v>43144</v>
      </c>
      <c r="CT8" s="81">
        <v>45795</v>
      </c>
      <c r="CU8" s="81">
        <v>44455</v>
      </c>
      <c r="CV8" s="81">
        <v>42060</v>
      </c>
      <c r="CW8" s="81">
        <v>42111</v>
      </c>
      <c r="CX8" s="83">
        <v>42060</v>
      </c>
      <c r="CY8" s="81">
        <v>48442</v>
      </c>
      <c r="CZ8" s="81">
        <v>46961</v>
      </c>
      <c r="DA8" s="81">
        <v>43686</v>
      </c>
      <c r="DB8" s="81">
        <v>45670</v>
      </c>
      <c r="DC8" s="81">
        <v>48998</v>
      </c>
      <c r="DD8" s="81">
        <v>45516</v>
      </c>
      <c r="DE8" s="81">
        <v>47373</v>
      </c>
      <c r="DF8" s="81">
        <v>52714</v>
      </c>
      <c r="DG8" s="81">
        <v>42060</v>
      </c>
      <c r="DH8" s="81">
        <v>42060</v>
      </c>
      <c r="DI8" s="81">
        <v>44576</v>
      </c>
      <c r="DJ8" s="81">
        <v>50600</v>
      </c>
      <c r="DK8" s="81">
        <v>55043</v>
      </c>
      <c r="DL8" s="81">
        <v>55377</v>
      </c>
      <c r="DM8" s="81">
        <v>42844</v>
      </c>
      <c r="DN8" s="81">
        <v>45293</v>
      </c>
      <c r="DO8" s="81">
        <v>44987</v>
      </c>
      <c r="DP8" s="81">
        <v>50753</v>
      </c>
      <c r="DQ8" s="81">
        <v>51169</v>
      </c>
      <c r="DR8" s="81">
        <v>46930</v>
      </c>
      <c r="DS8" s="81">
        <v>49885</v>
      </c>
      <c r="DT8" s="81">
        <v>42060</v>
      </c>
      <c r="DU8" s="81">
        <v>45121</v>
      </c>
      <c r="DV8" s="81">
        <v>42861</v>
      </c>
      <c r="DW8" s="81">
        <v>42583</v>
      </c>
      <c r="DX8" s="81">
        <v>44673</v>
      </c>
      <c r="DY8" s="81">
        <v>47645</v>
      </c>
      <c r="DZ8" s="81">
        <v>51339</v>
      </c>
      <c r="EA8" s="81">
        <v>42160</v>
      </c>
      <c r="EB8" s="81">
        <v>44287</v>
      </c>
      <c r="EC8" s="81">
        <v>45560</v>
      </c>
      <c r="ED8" s="81">
        <v>44000</v>
      </c>
      <c r="EE8" s="81">
        <v>51341</v>
      </c>
      <c r="EF8" s="81">
        <v>46817</v>
      </c>
      <c r="EG8" s="81">
        <v>45243</v>
      </c>
    </row>
    <row r="9" spans="1:138" ht="15.75" x14ac:dyDescent="0.25">
      <c r="A9" s="77">
        <v>4</v>
      </c>
      <c r="B9" s="81">
        <v>47217</v>
      </c>
      <c r="C9" s="81">
        <v>45980</v>
      </c>
      <c r="D9" s="81">
        <v>48057</v>
      </c>
      <c r="E9" s="81">
        <v>46519</v>
      </c>
      <c r="F9" s="81">
        <v>45559</v>
      </c>
      <c r="G9" s="81">
        <v>42940</v>
      </c>
      <c r="H9" s="81">
        <v>47490</v>
      </c>
      <c r="I9" s="81">
        <v>57977</v>
      </c>
      <c r="J9" s="81">
        <v>53921</v>
      </c>
      <c r="K9" s="81">
        <v>48930</v>
      </c>
      <c r="L9" s="81">
        <v>47968</v>
      </c>
      <c r="M9" s="81">
        <v>43853</v>
      </c>
      <c r="N9" s="81">
        <v>47225</v>
      </c>
      <c r="O9" s="81">
        <v>43110</v>
      </c>
      <c r="P9" s="81">
        <v>42940</v>
      </c>
      <c r="Q9" s="81">
        <v>42940</v>
      </c>
      <c r="R9" s="81">
        <v>45200</v>
      </c>
      <c r="S9" s="81">
        <v>44523</v>
      </c>
      <c r="T9" s="81">
        <v>42943</v>
      </c>
      <c r="U9" s="81">
        <v>43361</v>
      </c>
      <c r="V9" s="81">
        <v>46265</v>
      </c>
      <c r="W9" s="81">
        <v>47696</v>
      </c>
      <c r="X9" s="81">
        <v>43894</v>
      </c>
      <c r="Y9" s="79">
        <v>43261</v>
      </c>
      <c r="Z9" s="81">
        <v>42940</v>
      </c>
      <c r="AA9" s="81">
        <v>44194</v>
      </c>
      <c r="AB9" s="81">
        <v>46205</v>
      </c>
      <c r="AC9" s="81">
        <v>45493</v>
      </c>
      <c r="AD9" s="81">
        <v>49929</v>
      </c>
      <c r="AE9" s="81">
        <v>50386</v>
      </c>
      <c r="AF9" s="81">
        <v>43805</v>
      </c>
      <c r="AG9" s="83">
        <v>42940</v>
      </c>
      <c r="AH9" s="83">
        <v>42940</v>
      </c>
      <c r="AI9" s="81">
        <v>43395</v>
      </c>
      <c r="AJ9" s="81">
        <v>50270</v>
      </c>
      <c r="AK9" s="81">
        <v>45203</v>
      </c>
      <c r="AL9" s="81">
        <v>44337</v>
      </c>
      <c r="AM9" s="81">
        <v>46729</v>
      </c>
      <c r="AN9" s="81">
        <v>44723</v>
      </c>
      <c r="AO9" s="81">
        <v>46730</v>
      </c>
      <c r="AP9" s="81">
        <v>43771</v>
      </c>
      <c r="AQ9" s="81">
        <v>42940</v>
      </c>
      <c r="AR9" s="81">
        <v>46203</v>
      </c>
      <c r="AS9" s="81">
        <v>45106</v>
      </c>
      <c r="AT9" s="81">
        <v>44871</v>
      </c>
      <c r="AU9" s="81">
        <v>42940</v>
      </c>
      <c r="AV9" s="83">
        <v>42940</v>
      </c>
      <c r="AW9" s="81">
        <v>44240</v>
      </c>
      <c r="AX9" s="81">
        <v>44342</v>
      </c>
      <c r="AY9" s="81">
        <v>43463</v>
      </c>
      <c r="AZ9" s="81">
        <v>44853</v>
      </c>
      <c r="BA9" s="81">
        <v>46817</v>
      </c>
      <c r="BB9" s="81">
        <v>43940</v>
      </c>
      <c r="BC9" s="81">
        <v>46921</v>
      </c>
      <c r="BD9" s="81">
        <v>46880</v>
      </c>
      <c r="BE9" s="81">
        <v>42940</v>
      </c>
      <c r="BF9" s="81">
        <v>43500</v>
      </c>
      <c r="BG9" s="81">
        <v>43933</v>
      </c>
      <c r="BH9" s="81">
        <v>43265</v>
      </c>
      <c r="BI9" s="83">
        <v>42940</v>
      </c>
      <c r="BJ9" s="81">
        <v>46765</v>
      </c>
      <c r="BK9" s="81">
        <v>46511</v>
      </c>
      <c r="BL9" s="81">
        <v>45600</v>
      </c>
      <c r="BM9" s="81">
        <v>47199</v>
      </c>
      <c r="BN9" s="81">
        <v>50425</v>
      </c>
      <c r="BO9" s="81">
        <v>44672</v>
      </c>
      <c r="BP9" s="81">
        <v>45574</v>
      </c>
      <c r="BQ9" s="81">
        <v>47858</v>
      </c>
      <c r="BR9" s="81">
        <v>42940</v>
      </c>
      <c r="BS9" s="81">
        <v>44557</v>
      </c>
      <c r="BT9" s="81">
        <v>43112</v>
      </c>
      <c r="BU9" s="81">
        <v>45700</v>
      </c>
      <c r="BV9" s="83">
        <v>42940</v>
      </c>
      <c r="BW9" s="81">
        <v>45217</v>
      </c>
      <c r="BX9" s="81">
        <v>44740</v>
      </c>
      <c r="BY9" s="81">
        <v>43450</v>
      </c>
      <c r="BZ9" s="81">
        <v>46039</v>
      </c>
      <c r="CA9" s="81">
        <v>50280</v>
      </c>
      <c r="CB9" s="81">
        <v>46329</v>
      </c>
      <c r="CC9" s="81">
        <v>51040</v>
      </c>
      <c r="CD9" s="81">
        <v>49445</v>
      </c>
      <c r="CE9" s="81">
        <v>52700</v>
      </c>
      <c r="CF9" s="83">
        <v>42940</v>
      </c>
      <c r="CG9" s="81">
        <v>43733</v>
      </c>
      <c r="CH9" s="81">
        <v>44448</v>
      </c>
      <c r="CI9" s="81">
        <v>44474</v>
      </c>
      <c r="CJ9" s="81">
        <v>45530</v>
      </c>
      <c r="CK9" s="81">
        <v>44245</v>
      </c>
      <c r="CL9" s="81">
        <v>46154</v>
      </c>
      <c r="CM9" s="81">
        <v>46953</v>
      </c>
      <c r="CN9" s="81">
        <v>47395</v>
      </c>
      <c r="CO9" s="81">
        <v>42943</v>
      </c>
      <c r="CP9" s="81">
        <v>48431</v>
      </c>
      <c r="CQ9" s="81">
        <v>46766</v>
      </c>
      <c r="CR9" s="83">
        <v>42940</v>
      </c>
      <c r="CS9" s="81">
        <v>43649</v>
      </c>
      <c r="CT9" s="81">
        <v>46730</v>
      </c>
      <c r="CU9" s="81">
        <v>45265</v>
      </c>
      <c r="CV9" s="81">
        <v>42940</v>
      </c>
      <c r="CW9" s="81">
        <v>42992</v>
      </c>
      <c r="CX9" s="83">
        <v>42940</v>
      </c>
      <c r="CY9" s="81">
        <v>49022</v>
      </c>
      <c r="CZ9" s="81">
        <v>47642</v>
      </c>
      <c r="DA9" s="81">
        <v>44142</v>
      </c>
      <c r="DB9" s="81">
        <v>46145</v>
      </c>
      <c r="DC9" s="81">
        <v>49949</v>
      </c>
      <c r="DD9" s="81">
        <v>45900</v>
      </c>
      <c r="DE9" s="81">
        <v>48627</v>
      </c>
      <c r="DF9" s="81">
        <v>53931</v>
      </c>
      <c r="DG9" s="81">
        <v>42940</v>
      </c>
      <c r="DH9" s="81">
        <v>42940</v>
      </c>
      <c r="DI9" s="81">
        <v>45150</v>
      </c>
      <c r="DJ9" s="81">
        <v>50880</v>
      </c>
      <c r="DK9" s="81">
        <v>56361</v>
      </c>
      <c r="DL9" s="81">
        <v>56702</v>
      </c>
      <c r="DM9" s="81">
        <v>43741</v>
      </c>
      <c r="DN9" s="81">
        <v>45659</v>
      </c>
      <c r="DO9" s="81">
        <v>45533</v>
      </c>
      <c r="DP9" s="81">
        <v>51419</v>
      </c>
      <c r="DQ9" s="81">
        <v>52454</v>
      </c>
      <c r="DR9" s="81">
        <v>47485</v>
      </c>
      <c r="DS9" s="81">
        <v>50610</v>
      </c>
      <c r="DT9" s="81">
        <v>42940</v>
      </c>
      <c r="DU9" s="81">
        <v>45558</v>
      </c>
      <c r="DV9" s="81">
        <v>43625</v>
      </c>
      <c r="DW9" s="81">
        <v>43006</v>
      </c>
      <c r="DX9" s="81">
        <v>45558</v>
      </c>
      <c r="DY9" s="81">
        <v>48352</v>
      </c>
      <c r="DZ9" s="81">
        <v>52467</v>
      </c>
      <c r="EA9" s="81">
        <v>43040</v>
      </c>
      <c r="EB9" s="81">
        <v>44956</v>
      </c>
      <c r="EC9" s="81">
        <v>46440</v>
      </c>
      <c r="ED9" s="81">
        <v>44675</v>
      </c>
      <c r="EE9" s="81">
        <v>52100</v>
      </c>
      <c r="EF9" s="81">
        <v>47698</v>
      </c>
      <c r="EG9" s="81">
        <v>46328</v>
      </c>
    </row>
    <row r="10" spans="1:138" ht="15.75" x14ac:dyDescent="0.25">
      <c r="A10" s="77">
        <v>5</v>
      </c>
      <c r="B10" s="81">
        <v>47713</v>
      </c>
      <c r="C10" s="81">
        <v>46694</v>
      </c>
      <c r="D10" s="81">
        <v>50970</v>
      </c>
      <c r="E10" s="81">
        <v>47422</v>
      </c>
      <c r="F10" s="81">
        <v>45982</v>
      </c>
      <c r="G10" s="81">
        <v>43830</v>
      </c>
      <c r="H10" s="81">
        <v>48495</v>
      </c>
      <c r="I10" s="81">
        <v>59053</v>
      </c>
      <c r="J10" s="81">
        <v>55007</v>
      </c>
      <c r="K10" s="81">
        <v>49625</v>
      </c>
      <c r="L10" s="81">
        <v>48591</v>
      </c>
      <c r="M10" s="81">
        <v>44751</v>
      </c>
      <c r="N10" s="81">
        <v>48133</v>
      </c>
      <c r="O10" s="81">
        <v>44000</v>
      </c>
      <c r="P10" s="81">
        <v>43830</v>
      </c>
      <c r="Q10" s="81">
        <v>43830</v>
      </c>
      <c r="R10" s="81">
        <v>46135</v>
      </c>
      <c r="S10" s="81">
        <v>45418</v>
      </c>
      <c r="T10" s="81">
        <v>43829</v>
      </c>
      <c r="U10" s="81">
        <v>44257</v>
      </c>
      <c r="V10" s="81">
        <v>47249</v>
      </c>
      <c r="W10" s="81">
        <v>48368</v>
      </c>
      <c r="X10" s="81">
        <v>44781</v>
      </c>
      <c r="Y10" s="79">
        <v>43830</v>
      </c>
      <c r="Z10" s="81">
        <v>43830</v>
      </c>
      <c r="AA10" s="81">
        <v>45099</v>
      </c>
      <c r="AB10" s="81">
        <v>47095</v>
      </c>
      <c r="AC10" s="81">
        <v>46087</v>
      </c>
      <c r="AD10" s="81">
        <v>50739</v>
      </c>
      <c r="AE10" s="81">
        <v>51071</v>
      </c>
      <c r="AF10" s="81">
        <v>44545</v>
      </c>
      <c r="AG10" s="83">
        <v>43830</v>
      </c>
      <c r="AH10" s="83">
        <v>43830</v>
      </c>
      <c r="AI10" s="81">
        <v>44294</v>
      </c>
      <c r="AJ10" s="81">
        <v>51593</v>
      </c>
      <c r="AK10" s="81">
        <v>46091</v>
      </c>
      <c r="AL10" s="81">
        <v>45239</v>
      </c>
      <c r="AM10" s="81">
        <v>47559</v>
      </c>
      <c r="AN10" s="81">
        <v>45445</v>
      </c>
      <c r="AO10" s="81">
        <v>47799</v>
      </c>
      <c r="AP10" s="81">
        <v>44201</v>
      </c>
      <c r="AQ10" s="81">
        <v>43830</v>
      </c>
      <c r="AR10" s="81">
        <v>46905</v>
      </c>
      <c r="AS10" s="81">
        <v>46039</v>
      </c>
      <c r="AT10" s="81">
        <v>45795</v>
      </c>
      <c r="AU10" s="81">
        <v>43830</v>
      </c>
      <c r="AV10" s="83">
        <v>43830</v>
      </c>
      <c r="AW10" s="81">
        <v>45154</v>
      </c>
      <c r="AX10" s="81">
        <v>45232</v>
      </c>
      <c r="AY10" s="81">
        <v>44362</v>
      </c>
      <c r="AZ10" s="81">
        <v>45784</v>
      </c>
      <c r="BA10" s="81">
        <v>47603</v>
      </c>
      <c r="BB10" s="81">
        <v>44830</v>
      </c>
      <c r="BC10" s="81">
        <v>47610</v>
      </c>
      <c r="BD10" s="81">
        <v>47870</v>
      </c>
      <c r="BE10" s="81">
        <v>43830</v>
      </c>
      <c r="BF10" s="81">
        <v>44949</v>
      </c>
      <c r="BG10" s="81">
        <v>44843</v>
      </c>
      <c r="BH10" s="81">
        <v>44155</v>
      </c>
      <c r="BI10" s="83">
        <v>43830</v>
      </c>
      <c r="BJ10" s="81">
        <v>47545</v>
      </c>
      <c r="BK10" s="81">
        <v>47132</v>
      </c>
      <c r="BL10" s="81">
        <v>46496</v>
      </c>
      <c r="BM10" s="81">
        <v>48041</v>
      </c>
      <c r="BN10" s="81">
        <v>51050</v>
      </c>
      <c r="BO10" s="81">
        <v>45083</v>
      </c>
      <c r="BP10" s="81">
        <v>46473</v>
      </c>
      <c r="BQ10" s="81">
        <v>48431</v>
      </c>
      <c r="BR10" s="81">
        <v>43830</v>
      </c>
      <c r="BS10" s="81">
        <v>45481</v>
      </c>
      <c r="BT10" s="81">
        <v>44005</v>
      </c>
      <c r="BU10" s="81">
        <v>46810</v>
      </c>
      <c r="BV10" s="83">
        <v>43830</v>
      </c>
      <c r="BW10" s="81">
        <v>46157</v>
      </c>
      <c r="BX10" s="81">
        <v>45651</v>
      </c>
      <c r="BY10" s="81">
        <v>43905</v>
      </c>
      <c r="BZ10" s="81">
        <v>46987</v>
      </c>
      <c r="CA10" s="81">
        <v>50840</v>
      </c>
      <c r="CB10" s="81">
        <v>46912</v>
      </c>
      <c r="CC10" s="81">
        <v>51443</v>
      </c>
      <c r="CD10" s="81">
        <v>49909</v>
      </c>
      <c r="CE10" s="81">
        <v>53564</v>
      </c>
      <c r="CF10" s="83">
        <v>43830</v>
      </c>
      <c r="CG10" s="81">
        <v>44640</v>
      </c>
      <c r="CH10" s="81">
        <v>44982</v>
      </c>
      <c r="CI10" s="81">
        <v>45399</v>
      </c>
      <c r="CJ10" s="81">
        <v>46460</v>
      </c>
      <c r="CK10" s="81">
        <v>44895</v>
      </c>
      <c r="CL10" s="81">
        <v>46746</v>
      </c>
      <c r="CM10" s="81">
        <v>47798</v>
      </c>
      <c r="CN10" s="81">
        <v>48300</v>
      </c>
      <c r="CO10" s="81">
        <v>43830</v>
      </c>
      <c r="CP10" s="81">
        <v>49373</v>
      </c>
      <c r="CQ10" s="81">
        <v>47701</v>
      </c>
      <c r="CR10" s="83">
        <v>43830</v>
      </c>
      <c r="CS10" s="81">
        <v>44269</v>
      </c>
      <c r="CT10" s="81">
        <v>47665</v>
      </c>
      <c r="CU10" s="81">
        <v>46060</v>
      </c>
      <c r="CV10" s="81">
        <v>43830</v>
      </c>
      <c r="CW10" s="81">
        <v>43929</v>
      </c>
      <c r="CX10" s="83">
        <v>43830</v>
      </c>
      <c r="CY10" s="81">
        <v>49576</v>
      </c>
      <c r="CZ10" s="81">
        <v>48282</v>
      </c>
      <c r="DA10" s="81">
        <v>44561</v>
      </c>
      <c r="DB10" s="81">
        <v>46590</v>
      </c>
      <c r="DC10" s="81">
        <v>50911</v>
      </c>
      <c r="DD10" s="81">
        <v>46260</v>
      </c>
      <c r="DE10" s="81">
        <v>50048</v>
      </c>
      <c r="DF10" s="81">
        <v>55205</v>
      </c>
      <c r="DG10" s="81">
        <v>43830</v>
      </c>
      <c r="DH10" s="81">
        <v>43830</v>
      </c>
      <c r="DI10" s="81">
        <v>45699</v>
      </c>
      <c r="DJ10" s="81">
        <v>51440</v>
      </c>
      <c r="DK10" s="81">
        <v>57352</v>
      </c>
      <c r="DL10" s="81">
        <v>57696</v>
      </c>
      <c r="DM10" s="81">
        <v>44647</v>
      </c>
      <c r="DN10" s="81">
        <v>46029</v>
      </c>
      <c r="DO10" s="81">
        <v>46090</v>
      </c>
      <c r="DP10" s="81">
        <v>52050</v>
      </c>
      <c r="DQ10" s="81">
        <v>53654</v>
      </c>
      <c r="DR10" s="81">
        <v>48255</v>
      </c>
      <c r="DS10" s="81">
        <v>51295</v>
      </c>
      <c r="DT10" s="81">
        <v>43830</v>
      </c>
      <c r="DU10" s="81">
        <v>45964</v>
      </c>
      <c r="DV10" s="81">
        <v>44570</v>
      </c>
      <c r="DW10" s="81">
        <v>43830</v>
      </c>
      <c r="DX10" s="81">
        <v>46454</v>
      </c>
      <c r="DY10" s="81">
        <v>49026</v>
      </c>
      <c r="DZ10" s="81">
        <v>53625</v>
      </c>
      <c r="EA10" s="81">
        <v>43930</v>
      </c>
      <c r="EB10" s="81">
        <v>45874</v>
      </c>
      <c r="EC10" s="81">
        <v>47330</v>
      </c>
      <c r="ED10" s="81">
        <v>45445</v>
      </c>
      <c r="EE10" s="81">
        <v>53129</v>
      </c>
      <c r="EF10" s="81">
        <v>48585</v>
      </c>
      <c r="EG10" s="81">
        <v>47631</v>
      </c>
    </row>
    <row r="11" spans="1:138" ht="15.75" x14ac:dyDescent="0.25">
      <c r="A11" s="77">
        <v>6</v>
      </c>
      <c r="B11" s="81">
        <v>48292</v>
      </c>
      <c r="C11" s="81">
        <v>47403</v>
      </c>
      <c r="D11" s="81">
        <v>52790</v>
      </c>
      <c r="E11" s="81">
        <v>48638</v>
      </c>
      <c r="F11" s="81">
        <v>47105</v>
      </c>
      <c r="G11" s="81">
        <v>45030</v>
      </c>
      <c r="H11" s="81">
        <v>49500</v>
      </c>
      <c r="I11" s="81">
        <v>60128</v>
      </c>
      <c r="J11" s="81">
        <v>56092</v>
      </c>
      <c r="K11" s="81">
        <v>50330</v>
      </c>
      <c r="L11" s="81">
        <v>49384</v>
      </c>
      <c r="M11" s="81">
        <v>45962</v>
      </c>
      <c r="N11" s="81">
        <v>48905</v>
      </c>
      <c r="O11" s="81">
        <v>45210</v>
      </c>
      <c r="P11" s="81">
        <v>45030</v>
      </c>
      <c r="Q11" s="81">
        <v>45030</v>
      </c>
      <c r="R11" s="81">
        <v>47395</v>
      </c>
      <c r="S11" s="81">
        <v>46643</v>
      </c>
      <c r="T11" s="81">
        <v>45030</v>
      </c>
      <c r="U11" s="81">
        <v>45467</v>
      </c>
      <c r="V11" s="81">
        <v>48297</v>
      </c>
      <c r="W11" s="81">
        <v>49040</v>
      </c>
      <c r="X11" s="81">
        <v>45981</v>
      </c>
      <c r="Y11" s="79">
        <v>45030</v>
      </c>
      <c r="Z11" s="81">
        <v>45030</v>
      </c>
      <c r="AA11" s="81">
        <v>46322</v>
      </c>
      <c r="AB11" s="81">
        <v>48295</v>
      </c>
      <c r="AC11" s="81">
        <v>47154</v>
      </c>
      <c r="AD11" s="81">
        <v>51634</v>
      </c>
      <c r="AE11" s="81">
        <v>51757</v>
      </c>
      <c r="AF11" s="81">
        <v>45290</v>
      </c>
      <c r="AG11" s="83">
        <v>45030</v>
      </c>
      <c r="AH11" s="83">
        <v>45030</v>
      </c>
      <c r="AI11" s="81">
        <v>45506</v>
      </c>
      <c r="AJ11" s="81">
        <v>52916</v>
      </c>
      <c r="AK11" s="81">
        <v>47299</v>
      </c>
      <c r="AL11" s="81">
        <v>46607</v>
      </c>
      <c r="AM11" s="81">
        <v>48474</v>
      </c>
      <c r="AN11" s="81">
        <v>46227</v>
      </c>
      <c r="AO11" s="81">
        <v>48932</v>
      </c>
      <c r="AP11" s="81">
        <v>45225</v>
      </c>
      <c r="AQ11" s="81">
        <v>45030</v>
      </c>
      <c r="AR11" s="81">
        <v>48188</v>
      </c>
      <c r="AS11" s="81">
        <v>47302</v>
      </c>
      <c r="AT11" s="81">
        <v>47048</v>
      </c>
      <c r="AU11" s="81">
        <v>45030</v>
      </c>
      <c r="AV11" s="83">
        <v>45030</v>
      </c>
      <c r="AW11" s="81">
        <v>46390</v>
      </c>
      <c r="AX11" s="81">
        <v>46432</v>
      </c>
      <c r="AY11" s="81">
        <v>45574</v>
      </c>
      <c r="AZ11" s="81">
        <v>47038</v>
      </c>
      <c r="BA11" s="81">
        <v>48375</v>
      </c>
      <c r="BB11" s="81">
        <v>46030</v>
      </c>
      <c r="BC11" s="81">
        <v>48881</v>
      </c>
      <c r="BD11" s="81">
        <v>48861</v>
      </c>
      <c r="BE11" s="81">
        <v>45030</v>
      </c>
      <c r="BF11" s="81">
        <v>46149</v>
      </c>
      <c r="BG11" s="81">
        <v>46071</v>
      </c>
      <c r="BH11" s="81">
        <v>45355</v>
      </c>
      <c r="BI11" s="83">
        <v>45030</v>
      </c>
      <c r="BJ11" s="81">
        <v>48085</v>
      </c>
      <c r="BK11" s="81">
        <v>47865</v>
      </c>
      <c r="BL11" s="81">
        <v>46996</v>
      </c>
      <c r="BM11" s="81">
        <v>49348</v>
      </c>
      <c r="BN11" s="81">
        <v>52060</v>
      </c>
      <c r="BO11" s="81">
        <v>45591</v>
      </c>
      <c r="BP11" s="81">
        <v>47684</v>
      </c>
      <c r="BQ11" s="81">
        <v>49038</v>
      </c>
      <c r="BR11" s="81">
        <v>45030</v>
      </c>
      <c r="BS11" s="81">
        <v>46726</v>
      </c>
      <c r="BT11" s="81">
        <v>45210</v>
      </c>
      <c r="BU11" s="81">
        <v>48485</v>
      </c>
      <c r="BV11" s="83">
        <v>45030</v>
      </c>
      <c r="BW11" s="81">
        <v>47480</v>
      </c>
      <c r="BX11" s="81">
        <v>46881</v>
      </c>
      <c r="BY11" s="81">
        <v>45030</v>
      </c>
      <c r="BZ11" s="81">
        <v>48270</v>
      </c>
      <c r="CA11" s="81">
        <v>51490</v>
      </c>
      <c r="CB11" s="81">
        <v>47495</v>
      </c>
      <c r="CC11" s="81">
        <v>51944</v>
      </c>
      <c r="CD11" s="81">
        <v>50733</v>
      </c>
      <c r="CE11" s="81">
        <v>54486</v>
      </c>
      <c r="CF11" s="83">
        <v>45030</v>
      </c>
      <c r="CG11" s="81">
        <v>45862</v>
      </c>
      <c r="CH11" s="81">
        <v>45630</v>
      </c>
      <c r="CI11" s="81">
        <v>46720</v>
      </c>
      <c r="CJ11" s="81">
        <v>47730</v>
      </c>
      <c r="CK11" s="81">
        <v>45630</v>
      </c>
      <c r="CL11" s="81">
        <v>47265</v>
      </c>
      <c r="CM11" s="81">
        <v>48731</v>
      </c>
      <c r="CN11" s="81">
        <v>49490</v>
      </c>
      <c r="CO11" s="81">
        <v>45030</v>
      </c>
      <c r="CP11" s="81">
        <v>50291</v>
      </c>
      <c r="CQ11" s="81">
        <v>48655</v>
      </c>
      <c r="CR11" s="83">
        <v>45030</v>
      </c>
      <c r="CS11" s="81">
        <v>45469</v>
      </c>
      <c r="CT11" s="81">
        <v>48930</v>
      </c>
      <c r="CU11" s="81">
        <v>46940</v>
      </c>
      <c r="CV11" s="81">
        <v>45030</v>
      </c>
      <c r="CW11" s="81">
        <v>45128</v>
      </c>
      <c r="CX11" s="83">
        <v>45030</v>
      </c>
      <c r="CY11" s="81">
        <v>50226</v>
      </c>
      <c r="CZ11" s="81">
        <v>49069</v>
      </c>
      <c r="DA11" s="81">
        <v>45111</v>
      </c>
      <c r="DB11" s="81">
        <v>47200</v>
      </c>
      <c r="DC11" s="81">
        <v>52185</v>
      </c>
      <c r="DD11" s="81">
        <v>46656</v>
      </c>
      <c r="DE11" s="81">
        <v>51733</v>
      </c>
      <c r="DF11" s="81">
        <v>56591</v>
      </c>
      <c r="DG11" s="81">
        <v>44490</v>
      </c>
      <c r="DH11" s="81">
        <v>45030</v>
      </c>
      <c r="DI11" s="81">
        <v>46725</v>
      </c>
      <c r="DJ11" s="81">
        <v>52095</v>
      </c>
      <c r="DK11" s="81">
        <v>58760</v>
      </c>
      <c r="DL11" s="81">
        <v>59117</v>
      </c>
      <c r="DM11" s="81">
        <v>45870</v>
      </c>
      <c r="DN11" s="81">
        <v>47066</v>
      </c>
      <c r="DO11" s="81">
        <v>46651</v>
      </c>
      <c r="DP11" s="81">
        <v>52747</v>
      </c>
      <c r="DQ11" s="81">
        <v>54781</v>
      </c>
      <c r="DR11" s="81">
        <v>49145</v>
      </c>
      <c r="DS11" s="81">
        <v>52085</v>
      </c>
      <c r="DT11" s="81">
        <v>45030</v>
      </c>
      <c r="DU11" s="81">
        <v>46472</v>
      </c>
      <c r="DV11" s="81">
        <v>45824</v>
      </c>
      <c r="DW11" s="81">
        <v>45030</v>
      </c>
      <c r="DX11" s="81">
        <v>47660</v>
      </c>
      <c r="DY11" s="81">
        <v>49786</v>
      </c>
      <c r="DZ11" s="81">
        <v>54805</v>
      </c>
      <c r="EA11" s="81">
        <v>45130</v>
      </c>
      <c r="EB11" s="81">
        <v>47119</v>
      </c>
      <c r="EC11" s="81">
        <v>48530</v>
      </c>
      <c r="ED11" s="81">
        <v>46115</v>
      </c>
      <c r="EE11" s="81">
        <v>54178</v>
      </c>
      <c r="EF11" s="81">
        <v>49467</v>
      </c>
      <c r="EG11" s="81">
        <v>48345</v>
      </c>
    </row>
    <row r="12" spans="1:138" ht="15.75" x14ac:dyDescent="0.25">
      <c r="A12" s="77">
        <v>7</v>
      </c>
      <c r="B12" s="81">
        <v>48827</v>
      </c>
      <c r="C12" s="81">
        <v>47760</v>
      </c>
      <c r="D12" s="81">
        <v>54610</v>
      </c>
      <c r="E12" s="81">
        <v>49608</v>
      </c>
      <c r="F12" s="81">
        <v>48060</v>
      </c>
      <c r="G12" s="81">
        <v>45985</v>
      </c>
      <c r="H12" s="81">
        <v>50500</v>
      </c>
      <c r="I12" s="81">
        <v>61198</v>
      </c>
      <c r="J12" s="81">
        <v>57178</v>
      </c>
      <c r="K12" s="81">
        <v>51040</v>
      </c>
      <c r="L12" s="81">
        <v>50282</v>
      </c>
      <c r="M12" s="81">
        <v>46927</v>
      </c>
      <c r="N12" s="81">
        <v>50008</v>
      </c>
      <c r="O12" s="81">
        <v>46165</v>
      </c>
      <c r="P12" s="81">
        <v>45985</v>
      </c>
      <c r="Q12" s="81">
        <v>45985</v>
      </c>
      <c r="R12" s="81">
        <v>48410</v>
      </c>
      <c r="S12" s="81">
        <v>47618</v>
      </c>
      <c r="T12" s="81">
        <v>45991</v>
      </c>
      <c r="U12" s="81">
        <v>46436</v>
      </c>
      <c r="V12" s="81">
        <v>49302</v>
      </c>
      <c r="W12" s="81">
        <v>49712</v>
      </c>
      <c r="X12" s="81">
        <v>46942</v>
      </c>
      <c r="Y12" s="79">
        <v>45985</v>
      </c>
      <c r="Z12" s="81">
        <v>45985</v>
      </c>
      <c r="AA12" s="81">
        <v>47290</v>
      </c>
      <c r="AB12" s="81">
        <v>49250</v>
      </c>
      <c r="AC12" s="81">
        <v>48156</v>
      </c>
      <c r="AD12" s="81">
        <v>52462</v>
      </c>
      <c r="AE12" s="81">
        <v>52442</v>
      </c>
      <c r="AF12" s="81">
        <v>46025</v>
      </c>
      <c r="AG12" s="83">
        <v>45985</v>
      </c>
      <c r="AH12" s="83">
        <v>45985</v>
      </c>
      <c r="AI12" s="81">
        <v>46470</v>
      </c>
      <c r="AJ12" s="81">
        <v>54239</v>
      </c>
      <c r="AK12" s="81">
        <v>48260</v>
      </c>
      <c r="AL12" s="81">
        <v>47581</v>
      </c>
      <c r="AM12" s="81">
        <v>49341</v>
      </c>
      <c r="AN12" s="81">
        <v>46980</v>
      </c>
      <c r="AO12" s="81">
        <v>50025</v>
      </c>
      <c r="AP12" s="81">
        <v>46184</v>
      </c>
      <c r="AQ12" s="81">
        <v>45985</v>
      </c>
      <c r="AR12" s="81">
        <v>49215</v>
      </c>
      <c r="AS12" s="81">
        <v>48307</v>
      </c>
      <c r="AT12" s="81">
        <v>48053</v>
      </c>
      <c r="AU12" s="81">
        <v>45990</v>
      </c>
      <c r="AV12" s="83">
        <v>45985</v>
      </c>
      <c r="AW12" s="81">
        <v>47379</v>
      </c>
      <c r="AX12" s="81">
        <v>47387</v>
      </c>
      <c r="AY12" s="81">
        <v>46538</v>
      </c>
      <c r="AZ12" s="81">
        <v>48036</v>
      </c>
      <c r="BA12" s="81">
        <v>49031</v>
      </c>
      <c r="BB12" s="81">
        <v>46985</v>
      </c>
      <c r="BC12" s="81">
        <v>49923</v>
      </c>
      <c r="BD12" s="81">
        <v>49851</v>
      </c>
      <c r="BE12" s="81">
        <v>45985</v>
      </c>
      <c r="BF12" s="81">
        <v>47104</v>
      </c>
      <c r="BG12" s="81">
        <v>47047</v>
      </c>
      <c r="BH12" s="81">
        <v>46310</v>
      </c>
      <c r="BI12" s="83">
        <v>45985</v>
      </c>
      <c r="BJ12" s="81">
        <v>48565</v>
      </c>
      <c r="BK12" s="81">
        <v>48776</v>
      </c>
      <c r="BL12" s="81">
        <v>47491</v>
      </c>
      <c r="BM12" s="81">
        <v>50398</v>
      </c>
      <c r="BN12" s="81">
        <v>53160</v>
      </c>
      <c r="BO12" s="81">
        <v>46045</v>
      </c>
      <c r="BP12" s="81">
        <v>48649</v>
      </c>
      <c r="BQ12" s="81">
        <v>49678</v>
      </c>
      <c r="BR12" s="81">
        <v>45985</v>
      </c>
      <c r="BS12" s="81">
        <v>47717</v>
      </c>
      <c r="BT12" s="81">
        <v>46168</v>
      </c>
      <c r="BU12" s="81">
        <v>49735</v>
      </c>
      <c r="BV12" s="83">
        <v>45985</v>
      </c>
      <c r="BW12" s="81">
        <v>48474</v>
      </c>
      <c r="BX12" s="81">
        <v>47859</v>
      </c>
      <c r="BY12" s="81">
        <v>45985</v>
      </c>
      <c r="BZ12" s="81">
        <v>49290</v>
      </c>
      <c r="CA12" s="81">
        <v>52075</v>
      </c>
      <c r="CB12" s="81">
        <v>48077</v>
      </c>
      <c r="CC12" s="81">
        <v>53035</v>
      </c>
      <c r="CD12" s="81">
        <v>51232</v>
      </c>
      <c r="CE12" s="81">
        <v>55397</v>
      </c>
      <c r="CF12" s="83">
        <v>45985</v>
      </c>
      <c r="CG12" s="81">
        <v>46834</v>
      </c>
      <c r="CH12" s="81">
        <v>46588</v>
      </c>
      <c r="CI12" s="81">
        <v>48286</v>
      </c>
      <c r="CJ12" s="81">
        <v>48755</v>
      </c>
      <c r="CK12" s="81">
        <v>46330</v>
      </c>
      <c r="CL12" s="81">
        <v>48240</v>
      </c>
      <c r="CM12" s="81">
        <v>49611</v>
      </c>
      <c r="CN12" s="81">
        <v>50465</v>
      </c>
      <c r="CO12" s="81">
        <v>45990</v>
      </c>
      <c r="CP12" s="81">
        <v>51148</v>
      </c>
      <c r="CQ12" s="81">
        <v>49628</v>
      </c>
      <c r="CR12" s="83">
        <v>45985</v>
      </c>
      <c r="CS12" s="81">
        <v>46424</v>
      </c>
      <c r="CT12" s="81">
        <v>49940</v>
      </c>
      <c r="CU12" s="81">
        <v>47795</v>
      </c>
      <c r="CV12" s="81">
        <v>45985</v>
      </c>
      <c r="CW12" s="81">
        <v>46087</v>
      </c>
      <c r="CX12" s="83">
        <v>45985</v>
      </c>
      <c r="CY12" s="81">
        <v>50805</v>
      </c>
      <c r="CZ12" s="81">
        <v>49765</v>
      </c>
      <c r="DA12" s="81">
        <v>45985</v>
      </c>
      <c r="DB12" s="81">
        <v>48185</v>
      </c>
      <c r="DC12" s="81">
        <v>53213</v>
      </c>
      <c r="DD12" s="81">
        <v>48912</v>
      </c>
      <c r="DE12" s="81">
        <v>53306</v>
      </c>
      <c r="DF12" s="81">
        <v>58028</v>
      </c>
      <c r="DG12" s="81">
        <v>45985</v>
      </c>
      <c r="DH12" s="81">
        <v>45985</v>
      </c>
      <c r="DI12" s="81">
        <v>47714</v>
      </c>
      <c r="DJ12" s="81">
        <v>52725</v>
      </c>
      <c r="DK12" s="81">
        <v>59664</v>
      </c>
      <c r="DL12" s="81">
        <v>60023</v>
      </c>
      <c r="DM12" s="81">
        <v>46843</v>
      </c>
      <c r="DN12" s="81">
        <v>48092</v>
      </c>
      <c r="DO12" s="81">
        <v>47214</v>
      </c>
      <c r="DP12" s="81">
        <v>53414</v>
      </c>
      <c r="DQ12" s="81">
        <v>56250</v>
      </c>
      <c r="DR12" s="81">
        <v>49955</v>
      </c>
      <c r="DS12" s="81">
        <v>52805</v>
      </c>
      <c r="DT12" s="81">
        <v>45985</v>
      </c>
      <c r="DU12" s="81">
        <v>47340</v>
      </c>
      <c r="DV12" s="81">
        <v>46833</v>
      </c>
      <c r="DW12" s="81">
        <v>45985</v>
      </c>
      <c r="DX12" s="81">
        <v>48620</v>
      </c>
      <c r="DY12" s="81">
        <v>50499</v>
      </c>
      <c r="DZ12" s="81">
        <v>56007</v>
      </c>
      <c r="EA12" s="81">
        <v>46085</v>
      </c>
      <c r="EB12" s="81">
        <v>48114</v>
      </c>
      <c r="EC12" s="81">
        <v>49485</v>
      </c>
      <c r="ED12" s="81">
        <v>47140</v>
      </c>
      <c r="EE12" s="81">
        <v>55250</v>
      </c>
      <c r="EF12" s="81">
        <v>50353</v>
      </c>
      <c r="EG12" s="81">
        <v>48801</v>
      </c>
    </row>
    <row r="13" spans="1:138" ht="15.75" x14ac:dyDescent="0.25">
      <c r="A13" s="77">
        <v>8</v>
      </c>
      <c r="B13" s="81">
        <v>49413</v>
      </c>
      <c r="C13" s="81">
        <v>48712</v>
      </c>
      <c r="D13" s="81">
        <v>56431</v>
      </c>
      <c r="E13" s="81">
        <v>51019</v>
      </c>
      <c r="F13" s="81">
        <v>49460</v>
      </c>
      <c r="G13" s="81">
        <v>47385</v>
      </c>
      <c r="H13" s="81">
        <v>51505</v>
      </c>
      <c r="I13" s="81">
        <v>62273</v>
      </c>
      <c r="J13" s="81">
        <v>58264</v>
      </c>
      <c r="K13" s="81">
        <v>51935</v>
      </c>
      <c r="L13" s="81">
        <v>51195</v>
      </c>
      <c r="M13" s="81">
        <v>48340</v>
      </c>
      <c r="N13" s="81">
        <v>51024</v>
      </c>
      <c r="O13" s="81">
        <v>47570</v>
      </c>
      <c r="P13" s="81">
        <v>47385</v>
      </c>
      <c r="Q13" s="81">
        <v>47385</v>
      </c>
      <c r="R13" s="81">
        <v>49875</v>
      </c>
      <c r="S13" s="81">
        <v>49033</v>
      </c>
      <c r="T13" s="81">
        <v>47385</v>
      </c>
      <c r="U13" s="81">
        <v>47848</v>
      </c>
      <c r="V13" s="81">
        <v>50326</v>
      </c>
      <c r="W13" s="81">
        <v>50384</v>
      </c>
      <c r="X13" s="81">
        <v>48336</v>
      </c>
      <c r="Y13" s="79">
        <v>47385</v>
      </c>
      <c r="Z13" s="81">
        <v>47385</v>
      </c>
      <c r="AA13" s="81">
        <v>48709</v>
      </c>
      <c r="AB13" s="81">
        <v>50650</v>
      </c>
      <c r="AC13" s="81">
        <v>49605</v>
      </c>
      <c r="AD13" s="81">
        <v>53363</v>
      </c>
      <c r="AE13" s="81">
        <v>53128</v>
      </c>
      <c r="AF13" s="81">
        <v>47385</v>
      </c>
      <c r="AG13" s="83">
        <v>47385</v>
      </c>
      <c r="AH13" s="83">
        <v>47385</v>
      </c>
      <c r="AI13" s="81">
        <v>47905</v>
      </c>
      <c r="AJ13" s="81">
        <v>55562</v>
      </c>
      <c r="AK13" s="81">
        <v>49661</v>
      </c>
      <c r="AL13" s="81">
        <v>49006</v>
      </c>
      <c r="AM13" s="81">
        <v>50347</v>
      </c>
      <c r="AN13" s="81">
        <v>47713</v>
      </c>
      <c r="AO13" s="81">
        <v>51126</v>
      </c>
      <c r="AP13" s="81">
        <v>47587</v>
      </c>
      <c r="AQ13" s="81">
        <v>47385</v>
      </c>
      <c r="AR13" s="81">
        <v>50709</v>
      </c>
      <c r="AS13" s="81">
        <v>49773</v>
      </c>
      <c r="AT13" s="81">
        <v>49512</v>
      </c>
      <c r="AU13" s="81">
        <v>47385</v>
      </c>
      <c r="AV13" s="83">
        <v>47385</v>
      </c>
      <c r="AW13" s="81">
        <v>48816</v>
      </c>
      <c r="AX13" s="81">
        <v>48787</v>
      </c>
      <c r="AY13" s="81">
        <v>47951</v>
      </c>
      <c r="AZ13" s="81">
        <v>49494</v>
      </c>
      <c r="BA13" s="81">
        <v>49922</v>
      </c>
      <c r="BB13" s="81">
        <v>48385</v>
      </c>
      <c r="BC13" s="81">
        <v>51433</v>
      </c>
      <c r="BD13" s="81">
        <v>50842</v>
      </c>
      <c r="BE13" s="81">
        <v>47385</v>
      </c>
      <c r="BF13" s="81">
        <v>48504</v>
      </c>
      <c r="BG13" s="81">
        <v>48480</v>
      </c>
      <c r="BH13" s="81">
        <v>47710</v>
      </c>
      <c r="BI13" s="83">
        <v>47385</v>
      </c>
      <c r="BJ13" s="81">
        <v>50045</v>
      </c>
      <c r="BK13" s="81">
        <v>50228</v>
      </c>
      <c r="BL13" s="81">
        <v>47756</v>
      </c>
      <c r="BM13" s="81">
        <v>51930</v>
      </c>
      <c r="BN13" s="81">
        <v>54775</v>
      </c>
      <c r="BO13" s="81">
        <v>47436</v>
      </c>
      <c r="BP13" s="81">
        <v>50062</v>
      </c>
      <c r="BQ13" s="81">
        <v>50318</v>
      </c>
      <c r="BR13" s="81">
        <v>47385</v>
      </c>
      <c r="BS13" s="81">
        <v>49170</v>
      </c>
      <c r="BT13" s="81">
        <v>47575</v>
      </c>
      <c r="BU13" s="81">
        <v>51560</v>
      </c>
      <c r="BV13" s="83">
        <v>47385</v>
      </c>
      <c r="BW13" s="81">
        <v>49874</v>
      </c>
      <c r="BX13" s="81">
        <v>49294</v>
      </c>
      <c r="BY13" s="81">
        <v>47385</v>
      </c>
      <c r="BZ13" s="81">
        <v>50785</v>
      </c>
      <c r="CA13" s="81">
        <v>52715</v>
      </c>
      <c r="CB13" s="81">
        <v>48660</v>
      </c>
      <c r="CC13" s="81">
        <v>53580</v>
      </c>
      <c r="CD13" s="81">
        <v>51764</v>
      </c>
      <c r="CE13" s="81">
        <v>56236</v>
      </c>
      <c r="CF13" s="83">
        <v>47385</v>
      </c>
      <c r="CG13" s="81">
        <v>48260</v>
      </c>
      <c r="CH13" s="81">
        <v>47984</v>
      </c>
      <c r="CI13" s="81">
        <v>50549</v>
      </c>
      <c r="CJ13" s="81">
        <v>50230</v>
      </c>
      <c r="CK13" s="81">
        <v>47385</v>
      </c>
      <c r="CL13" s="81">
        <v>49668</v>
      </c>
      <c r="CM13" s="81">
        <v>50520</v>
      </c>
      <c r="CN13" s="81">
        <v>51865</v>
      </c>
      <c r="CO13" s="81">
        <v>47384</v>
      </c>
      <c r="CP13" s="81">
        <v>52032</v>
      </c>
      <c r="CQ13" s="81">
        <v>50621</v>
      </c>
      <c r="CR13" s="83">
        <v>47385</v>
      </c>
      <c r="CS13" s="81">
        <v>47824</v>
      </c>
      <c r="CT13" s="81">
        <v>51405</v>
      </c>
      <c r="CU13" s="81">
        <v>48660</v>
      </c>
      <c r="CV13" s="81">
        <v>47385</v>
      </c>
      <c r="CW13" s="81">
        <v>47486</v>
      </c>
      <c r="CX13" s="83">
        <v>47385</v>
      </c>
      <c r="CY13" s="81">
        <v>51441</v>
      </c>
      <c r="CZ13" s="81">
        <v>50859</v>
      </c>
      <c r="DA13" s="81">
        <v>47385</v>
      </c>
      <c r="DB13" s="81">
        <v>49610</v>
      </c>
      <c r="DC13" s="81">
        <v>54689</v>
      </c>
      <c r="DD13" s="81">
        <v>49308</v>
      </c>
      <c r="DE13" s="81">
        <v>54796</v>
      </c>
      <c r="DF13" s="81">
        <v>59621</v>
      </c>
      <c r="DG13" s="81">
        <v>47385</v>
      </c>
      <c r="DH13" s="81">
        <v>47385</v>
      </c>
      <c r="DI13" s="81">
        <v>49163</v>
      </c>
      <c r="DJ13" s="81">
        <v>53425</v>
      </c>
      <c r="DK13" s="81">
        <v>60787</v>
      </c>
      <c r="DL13" s="81">
        <v>61153</v>
      </c>
      <c r="DM13" s="81">
        <v>48269</v>
      </c>
      <c r="DN13" s="81">
        <v>49144</v>
      </c>
      <c r="DO13" s="81">
        <v>49125</v>
      </c>
      <c r="DP13" s="81">
        <v>54090</v>
      </c>
      <c r="DQ13" s="81">
        <v>56703</v>
      </c>
      <c r="DR13" s="81">
        <v>50845</v>
      </c>
      <c r="DS13" s="81">
        <v>53575</v>
      </c>
      <c r="DT13" s="81">
        <v>47385</v>
      </c>
      <c r="DU13" s="81">
        <v>48780</v>
      </c>
      <c r="DV13" s="81">
        <v>48288</v>
      </c>
      <c r="DW13" s="81">
        <v>47385</v>
      </c>
      <c r="DX13" s="81">
        <v>50026</v>
      </c>
      <c r="DY13" s="81">
        <v>51236</v>
      </c>
      <c r="DZ13" s="81">
        <v>57240</v>
      </c>
      <c r="EA13" s="81">
        <v>47485</v>
      </c>
      <c r="EB13" s="81">
        <v>49777</v>
      </c>
      <c r="EC13" s="81">
        <v>50885</v>
      </c>
      <c r="ED13" s="81">
        <v>48220</v>
      </c>
      <c r="EE13" s="81">
        <v>56342</v>
      </c>
      <c r="EF13" s="81">
        <v>51235</v>
      </c>
      <c r="EG13" s="81">
        <v>50539</v>
      </c>
    </row>
    <row r="14" spans="1:138" ht="15.75" x14ac:dyDescent="0.25">
      <c r="A14" s="77">
        <v>9</v>
      </c>
      <c r="B14" s="81">
        <v>50094</v>
      </c>
      <c r="C14" s="81">
        <v>49948</v>
      </c>
      <c r="D14" s="81">
        <v>58251</v>
      </c>
      <c r="E14" s="81">
        <v>52056</v>
      </c>
      <c r="F14" s="81">
        <v>50485</v>
      </c>
      <c r="G14" s="81">
        <v>48410</v>
      </c>
      <c r="H14" s="81">
        <v>52510</v>
      </c>
      <c r="I14" s="81">
        <v>63346</v>
      </c>
      <c r="J14" s="81">
        <v>59349</v>
      </c>
      <c r="K14" s="81">
        <v>53050</v>
      </c>
      <c r="L14" s="81">
        <v>52149</v>
      </c>
      <c r="M14" s="81">
        <v>49375</v>
      </c>
      <c r="N14" s="81">
        <v>51958</v>
      </c>
      <c r="O14" s="81">
        <v>48600</v>
      </c>
      <c r="P14" s="81">
        <v>48410</v>
      </c>
      <c r="Q14" s="81">
        <v>48410</v>
      </c>
      <c r="R14" s="81">
        <v>50955</v>
      </c>
      <c r="S14" s="81">
        <v>50078</v>
      </c>
      <c r="T14" s="81">
        <v>48410</v>
      </c>
      <c r="U14" s="81">
        <v>48883</v>
      </c>
      <c r="V14" s="81">
        <v>51266</v>
      </c>
      <c r="W14" s="81">
        <v>51055</v>
      </c>
      <c r="X14" s="81">
        <v>49360</v>
      </c>
      <c r="Y14" s="79">
        <v>48410</v>
      </c>
      <c r="Z14" s="81">
        <v>48410</v>
      </c>
      <c r="AA14" s="81">
        <v>49747</v>
      </c>
      <c r="AB14" s="81">
        <v>51675</v>
      </c>
      <c r="AC14" s="81">
        <v>50668</v>
      </c>
      <c r="AD14" s="81">
        <v>54225</v>
      </c>
      <c r="AE14" s="81">
        <v>53813</v>
      </c>
      <c r="AF14" s="81">
        <v>48425</v>
      </c>
      <c r="AG14" s="83">
        <v>48410</v>
      </c>
      <c r="AH14" s="83">
        <v>48410</v>
      </c>
      <c r="AI14" s="81">
        <v>48940</v>
      </c>
      <c r="AJ14" s="81">
        <v>56885</v>
      </c>
      <c r="AK14" s="81">
        <v>50691</v>
      </c>
      <c r="AL14" s="81">
        <v>50046</v>
      </c>
      <c r="AM14" s="81">
        <v>51402</v>
      </c>
      <c r="AN14" s="81">
        <v>48653</v>
      </c>
      <c r="AO14" s="81">
        <v>52252</v>
      </c>
      <c r="AP14" s="81">
        <v>48614</v>
      </c>
      <c r="AQ14" s="81">
        <v>48410</v>
      </c>
      <c r="AR14" s="81">
        <v>51801</v>
      </c>
      <c r="AS14" s="81">
        <v>50845</v>
      </c>
      <c r="AT14" s="81">
        <v>50584</v>
      </c>
      <c r="AU14" s="81">
        <v>48410</v>
      </c>
      <c r="AV14" s="83">
        <v>48410</v>
      </c>
      <c r="AW14" s="81">
        <v>49870</v>
      </c>
      <c r="AX14" s="81">
        <v>49812</v>
      </c>
      <c r="AY14" s="81">
        <v>48986</v>
      </c>
      <c r="AZ14" s="81">
        <v>50560</v>
      </c>
      <c r="BA14" s="81">
        <v>50695</v>
      </c>
      <c r="BB14" s="81">
        <v>49410</v>
      </c>
      <c r="BC14" s="81">
        <v>52543</v>
      </c>
      <c r="BD14" s="81">
        <v>51832</v>
      </c>
      <c r="BE14" s="81">
        <v>48410</v>
      </c>
      <c r="BF14" s="81">
        <v>49529</v>
      </c>
      <c r="BG14" s="81">
        <v>49529</v>
      </c>
      <c r="BH14" s="81">
        <v>48735</v>
      </c>
      <c r="BI14" s="83">
        <v>48410</v>
      </c>
      <c r="BJ14" s="81">
        <v>51080</v>
      </c>
      <c r="BK14" s="81">
        <v>51303</v>
      </c>
      <c r="BL14" s="81">
        <v>48486</v>
      </c>
      <c r="BM14" s="81">
        <v>53049</v>
      </c>
      <c r="BN14" s="81">
        <v>55960</v>
      </c>
      <c r="BO14" s="81">
        <v>48462</v>
      </c>
      <c r="BP14" s="81">
        <v>51097</v>
      </c>
      <c r="BQ14" s="81">
        <v>50950</v>
      </c>
      <c r="BR14" s="81">
        <v>48410</v>
      </c>
      <c r="BS14" s="81">
        <v>50233</v>
      </c>
      <c r="BT14" s="81">
        <v>48604</v>
      </c>
      <c r="BU14" s="81">
        <v>51890</v>
      </c>
      <c r="BV14" s="83">
        <v>48410</v>
      </c>
      <c r="BW14" s="81">
        <v>50930</v>
      </c>
      <c r="BX14" s="81">
        <v>50343</v>
      </c>
      <c r="BY14" s="81">
        <v>48410</v>
      </c>
      <c r="BZ14" s="81">
        <v>51881</v>
      </c>
      <c r="CA14" s="81">
        <v>53765</v>
      </c>
      <c r="CB14" s="81">
        <v>49242</v>
      </c>
      <c r="CC14" s="81">
        <v>54108</v>
      </c>
      <c r="CD14" s="81">
        <v>52556</v>
      </c>
      <c r="CE14" s="81">
        <v>57220</v>
      </c>
      <c r="CF14" s="83">
        <v>48410</v>
      </c>
      <c r="CG14" s="81">
        <v>49303</v>
      </c>
      <c r="CH14" s="81">
        <v>49009</v>
      </c>
      <c r="CI14" s="81">
        <v>51866</v>
      </c>
      <c r="CJ14" s="81">
        <v>51320</v>
      </c>
      <c r="CK14" s="81">
        <v>48410</v>
      </c>
      <c r="CL14" s="81">
        <v>50713</v>
      </c>
      <c r="CM14" s="81">
        <v>51423</v>
      </c>
      <c r="CN14" s="81">
        <v>52890</v>
      </c>
      <c r="CO14" s="81">
        <v>48410</v>
      </c>
      <c r="CP14" s="81">
        <v>52638</v>
      </c>
      <c r="CQ14" s="81">
        <v>51633</v>
      </c>
      <c r="CR14" s="83">
        <v>48410</v>
      </c>
      <c r="CS14" s="81">
        <v>48849</v>
      </c>
      <c r="CT14" s="81">
        <v>52480</v>
      </c>
      <c r="CU14" s="81">
        <v>49540</v>
      </c>
      <c r="CV14" s="81">
        <v>48410</v>
      </c>
      <c r="CW14" s="81">
        <v>48511</v>
      </c>
      <c r="CX14" s="83">
        <v>48410</v>
      </c>
      <c r="CY14" s="81">
        <v>52037</v>
      </c>
      <c r="CZ14" s="81">
        <v>51954</v>
      </c>
      <c r="DA14" s="81">
        <v>48410</v>
      </c>
      <c r="DB14" s="81">
        <v>50660</v>
      </c>
      <c r="DC14" s="81">
        <v>55789</v>
      </c>
      <c r="DD14" s="81">
        <v>49668</v>
      </c>
      <c r="DE14" s="81">
        <v>55834</v>
      </c>
      <c r="DF14" s="81">
        <v>60889</v>
      </c>
      <c r="DG14" s="81">
        <v>48410</v>
      </c>
      <c r="DH14" s="81">
        <v>48410</v>
      </c>
      <c r="DI14" s="81">
        <v>50228</v>
      </c>
      <c r="DJ14" s="81">
        <v>54090</v>
      </c>
      <c r="DK14" s="81">
        <v>61920</v>
      </c>
      <c r="DL14" s="81">
        <v>62293</v>
      </c>
      <c r="DM14" s="81">
        <v>49313</v>
      </c>
      <c r="DN14" s="81">
        <v>49845</v>
      </c>
      <c r="DO14" s="81">
        <v>49722</v>
      </c>
      <c r="DP14" s="81">
        <v>54762</v>
      </c>
      <c r="DQ14" s="81">
        <v>57450</v>
      </c>
      <c r="DR14" s="81">
        <v>51730</v>
      </c>
      <c r="DS14" s="81">
        <v>54330</v>
      </c>
      <c r="DT14" s="81">
        <v>48410</v>
      </c>
      <c r="DU14" s="81">
        <v>49836</v>
      </c>
      <c r="DV14" s="81">
        <v>49367</v>
      </c>
      <c r="DW14" s="81">
        <v>48410</v>
      </c>
      <c r="DX14" s="81">
        <v>51056</v>
      </c>
      <c r="DY14" s="81">
        <v>51966</v>
      </c>
      <c r="DZ14" s="81">
        <v>58500</v>
      </c>
      <c r="EA14" s="81">
        <v>48510</v>
      </c>
      <c r="EB14" s="81">
        <v>50612</v>
      </c>
      <c r="EC14" s="81">
        <v>51910</v>
      </c>
      <c r="ED14" s="81">
        <v>49325</v>
      </c>
      <c r="EE14" s="81">
        <v>57456</v>
      </c>
      <c r="EF14" s="81">
        <v>52116</v>
      </c>
      <c r="EG14" s="81">
        <v>51160</v>
      </c>
    </row>
    <row r="15" spans="1:138" ht="15.75" x14ac:dyDescent="0.25">
      <c r="A15" s="77">
        <v>10</v>
      </c>
      <c r="B15" s="81">
        <v>50657</v>
      </c>
      <c r="C15" s="81">
        <v>50294</v>
      </c>
      <c r="D15" s="81">
        <v>60072</v>
      </c>
      <c r="E15" s="81">
        <v>52247</v>
      </c>
      <c r="F15" s="81">
        <v>50665</v>
      </c>
      <c r="G15" s="81">
        <v>48590</v>
      </c>
      <c r="H15" s="81">
        <v>53510</v>
      </c>
      <c r="I15" s="81">
        <v>64420</v>
      </c>
      <c r="J15" s="81">
        <v>60435</v>
      </c>
      <c r="K15" s="81">
        <v>53245</v>
      </c>
      <c r="L15" s="81">
        <v>53037</v>
      </c>
      <c r="M15" s="81">
        <v>49557</v>
      </c>
      <c r="N15" s="81">
        <v>52334</v>
      </c>
      <c r="O15" s="81">
        <v>48780</v>
      </c>
      <c r="P15" s="81">
        <v>48590</v>
      </c>
      <c r="Q15" s="81">
        <v>48590</v>
      </c>
      <c r="R15" s="81">
        <v>51140</v>
      </c>
      <c r="S15" s="81">
        <v>50263</v>
      </c>
      <c r="T15" s="81">
        <v>48592</v>
      </c>
      <c r="U15" s="81">
        <v>49065</v>
      </c>
      <c r="V15" s="81">
        <v>51792</v>
      </c>
      <c r="W15" s="81">
        <v>51727</v>
      </c>
      <c r="X15" s="81">
        <v>49541</v>
      </c>
      <c r="Y15" s="79">
        <v>48590</v>
      </c>
      <c r="Z15" s="81">
        <v>48590</v>
      </c>
      <c r="AA15" s="81">
        <v>49933</v>
      </c>
      <c r="AB15" s="81">
        <v>51855</v>
      </c>
      <c r="AC15" s="81">
        <v>50855</v>
      </c>
      <c r="AD15" s="81">
        <v>54979</v>
      </c>
      <c r="AE15" s="81">
        <v>54499</v>
      </c>
      <c r="AF15" s="81">
        <v>48630</v>
      </c>
      <c r="AG15" s="83">
        <v>48590</v>
      </c>
      <c r="AH15" s="83">
        <v>48590</v>
      </c>
      <c r="AI15" s="81">
        <v>49132</v>
      </c>
      <c r="AJ15" s="81">
        <v>58208</v>
      </c>
      <c r="AK15" s="81">
        <v>50874</v>
      </c>
      <c r="AL15" s="81">
        <v>50225</v>
      </c>
      <c r="AM15" s="81">
        <v>51954</v>
      </c>
      <c r="AN15" s="81">
        <v>49317</v>
      </c>
      <c r="AO15" s="81">
        <v>53383</v>
      </c>
      <c r="AP15" s="81">
        <v>48797</v>
      </c>
      <c r="AQ15" s="81">
        <v>48590</v>
      </c>
      <c r="AR15" s="81">
        <v>51998</v>
      </c>
      <c r="AS15" s="81">
        <v>51039</v>
      </c>
      <c r="AT15" s="81">
        <v>50763</v>
      </c>
      <c r="AU15" s="81">
        <v>48590</v>
      </c>
      <c r="AV15" s="83">
        <v>48590</v>
      </c>
      <c r="AW15" s="81">
        <v>50057</v>
      </c>
      <c r="AX15" s="81">
        <v>49992</v>
      </c>
      <c r="AY15" s="81">
        <v>49168</v>
      </c>
      <c r="AZ15" s="81">
        <v>50754</v>
      </c>
      <c r="BA15" s="81">
        <v>51463</v>
      </c>
      <c r="BB15" s="81">
        <v>49590</v>
      </c>
      <c r="BC15" s="81">
        <v>52738</v>
      </c>
      <c r="BD15" s="81">
        <v>52822</v>
      </c>
      <c r="BE15" s="81">
        <v>48590</v>
      </c>
      <c r="BF15" s="81">
        <v>49709</v>
      </c>
      <c r="BG15" s="81">
        <v>49714</v>
      </c>
      <c r="BH15" s="81">
        <v>48915</v>
      </c>
      <c r="BI15" s="83">
        <v>48590</v>
      </c>
      <c r="BJ15" s="81">
        <v>51345</v>
      </c>
      <c r="BK15" s="81">
        <v>51542</v>
      </c>
      <c r="BL15" s="81">
        <v>49382</v>
      </c>
      <c r="BM15" s="81">
        <v>53253</v>
      </c>
      <c r="BN15" s="81">
        <v>56175</v>
      </c>
      <c r="BO15" s="81">
        <v>48645</v>
      </c>
      <c r="BP15" s="81">
        <v>51279</v>
      </c>
      <c r="BQ15" s="81">
        <v>51514</v>
      </c>
      <c r="BR15" s="81">
        <v>48590</v>
      </c>
      <c r="BS15" s="81">
        <v>50420</v>
      </c>
      <c r="BT15" s="81">
        <v>48785</v>
      </c>
      <c r="BU15" s="81">
        <v>52205</v>
      </c>
      <c r="BV15" s="83">
        <v>48590</v>
      </c>
      <c r="BW15" s="81">
        <v>51132</v>
      </c>
      <c r="BX15" s="81">
        <v>50528</v>
      </c>
      <c r="BY15" s="81">
        <v>48590</v>
      </c>
      <c r="BZ15" s="81">
        <v>52073</v>
      </c>
      <c r="CA15" s="81">
        <v>53970</v>
      </c>
      <c r="CB15" s="81">
        <v>49825</v>
      </c>
      <c r="CC15" s="81">
        <v>54603</v>
      </c>
      <c r="CD15" s="81">
        <v>53046</v>
      </c>
      <c r="CE15" s="81">
        <v>58558</v>
      </c>
      <c r="CF15" s="83">
        <v>48590</v>
      </c>
      <c r="CG15" s="81">
        <v>49487</v>
      </c>
      <c r="CH15" s="81">
        <v>49192</v>
      </c>
      <c r="CI15" s="81">
        <v>53111</v>
      </c>
      <c r="CJ15" s="81">
        <v>51510</v>
      </c>
      <c r="CK15" s="81">
        <v>48590</v>
      </c>
      <c r="CL15" s="81">
        <v>50897</v>
      </c>
      <c r="CM15" s="81">
        <v>52289</v>
      </c>
      <c r="CN15" s="81">
        <v>53405</v>
      </c>
      <c r="CO15" s="81">
        <v>48592</v>
      </c>
      <c r="CP15" s="81">
        <v>53056</v>
      </c>
      <c r="CQ15" s="81">
        <v>52666</v>
      </c>
      <c r="CR15" s="83">
        <v>48590</v>
      </c>
      <c r="CS15" s="81">
        <v>49029</v>
      </c>
      <c r="CT15" s="81">
        <v>52690</v>
      </c>
      <c r="CU15" s="81">
        <v>50395</v>
      </c>
      <c r="CV15" s="81">
        <v>48590</v>
      </c>
      <c r="CW15" s="81">
        <v>48740</v>
      </c>
      <c r="CX15" s="83">
        <v>48590</v>
      </c>
      <c r="CY15" s="81">
        <v>52585</v>
      </c>
      <c r="CZ15" s="81">
        <v>52147</v>
      </c>
      <c r="DA15" s="81">
        <v>48590</v>
      </c>
      <c r="DB15" s="81">
        <v>50850</v>
      </c>
      <c r="DC15" s="81">
        <v>56042</v>
      </c>
      <c r="DD15" s="81">
        <v>50016</v>
      </c>
      <c r="DE15" s="81">
        <v>56730</v>
      </c>
      <c r="DF15" s="81">
        <v>61975</v>
      </c>
      <c r="DG15" s="81">
        <v>48590</v>
      </c>
      <c r="DH15" s="81">
        <v>48590</v>
      </c>
      <c r="DI15" s="81">
        <v>50417</v>
      </c>
      <c r="DJ15" s="81">
        <v>54750</v>
      </c>
      <c r="DK15" s="81">
        <v>62723</v>
      </c>
      <c r="DL15" s="81">
        <v>63102</v>
      </c>
      <c r="DM15" s="81">
        <v>49496</v>
      </c>
      <c r="DN15" s="81">
        <v>51502</v>
      </c>
      <c r="DO15" s="81">
        <v>50310</v>
      </c>
      <c r="DP15" s="81">
        <v>55434</v>
      </c>
      <c r="DQ15" s="81">
        <v>58157</v>
      </c>
      <c r="DR15" s="81">
        <v>52490</v>
      </c>
      <c r="DS15" s="81">
        <v>54985</v>
      </c>
      <c r="DT15" s="81">
        <v>48590</v>
      </c>
      <c r="DU15" s="81">
        <v>50022</v>
      </c>
      <c r="DV15" s="81">
        <v>49601</v>
      </c>
      <c r="DW15" s="81">
        <v>48590</v>
      </c>
      <c r="DX15" s="81">
        <v>51242</v>
      </c>
      <c r="DY15" s="81">
        <v>52663</v>
      </c>
      <c r="DZ15" s="81">
        <v>59788</v>
      </c>
      <c r="EA15" s="81">
        <v>48690</v>
      </c>
      <c r="EB15" s="81">
        <v>50810</v>
      </c>
      <c r="EC15" s="81">
        <v>52090</v>
      </c>
      <c r="ED15" s="81">
        <v>50385</v>
      </c>
      <c r="EE15" s="81">
        <v>58593</v>
      </c>
      <c r="EF15" s="81">
        <v>53003</v>
      </c>
      <c r="EG15" s="81">
        <v>52147</v>
      </c>
    </row>
    <row r="16" spans="1:138" ht="15.75" x14ac:dyDescent="0.25">
      <c r="A16" s="77">
        <v>11</v>
      </c>
      <c r="B16" s="81">
        <v>51341</v>
      </c>
      <c r="C16" s="81">
        <v>51467</v>
      </c>
      <c r="D16" s="81">
        <v>61892</v>
      </c>
      <c r="E16" s="81">
        <v>53291</v>
      </c>
      <c r="F16" s="81">
        <v>51700</v>
      </c>
      <c r="G16" s="81">
        <v>49625</v>
      </c>
      <c r="H16" s="81">
        <v>54510</v>
      </c>
      <c r="I16" s="81">
        <v>65494</v>
      </c>
      <c r="J16" s="81">
        <v>61521</v>
      </c>
      <c r="K16" s="81">
        <v>54395</v>
      </c>
      <c r="L16" s="81">
        <v>54024</v>
      </c>
      <c r="M16" s="81">
        <v>50602</v>
      </c>
      <c r="N16" s="81">
        <v>53542</v>
      </c>
      <c r="O16" s="81">
        <v>49820</v>
      </c>
      <c r="P16" s="81">
        <v>49625</v>
      </c>
      <c r="Q16" s="81">
        <v>49625</v>
      </c>
      <c r="R16" s="81">
        <v>52240</v>
      </c>
      <c r="S16" s="81">
        <v>51313</v>
      </c>
      <c r="T16" s="81">
        <v>49627</v>
      </c>
      <c r="U16" s="81">
        <v>50110</v>
      </c>
      <c r="V16" s="81">
        <v>52322</v>
      </c>
      <c r="W16" s="81">
        <v>52399</v>
      </c>
      <c r="X16" s="81">
        <v>50578</v>
      </c>
      <c r="Y16" s="79">
        <v>49625</v>
      </c>
      <c r="Z16" s="81">
        <v>49625</v>
      </c>
      <c r="AA16" s="81">
        <v>50986</v>
      </c>
      <c r="AB16" s="81">
        <v>52890</v>
      </c>
      <c r="AC16" s="81">
        <v>51937</v>
      </c>
      <c r="AD16" s="81">
        <v>55822</v>
      </c>
      <c r="AE16" s="81">
        <v>55184</v>
      </c>
      <c r="AF16" s="81">
        <v>49670</v>
      </c>
      <c r="AG16" s="83">
        <v>49625</v>
      </c>
      <c r="AH16" s="83">
        <v>49625</v>
      </c>
      <c r="AI16" s="81">
        <v>50178</v>
      </c>
      <c r="AJ16" s="81">
        <v>59531</v>
      </c>
      <c r="AK16" s="81">
        <v>51914</v>
      </c>
      <c r="AL16" s="81">
        <v>51327</v>
      </c>
      <c r="AM16" s="81">
        <v>52824</v>
      </c>
      <c r="AN16" s="81">
        <v>50065</v>
      </c>
      <c r="AO16" s="81">
        <v>54481</v>
      </c>
      <c r="AP16" s="81">
        <v>49834</v>
      </c>
      <c r="AQ16" s="81">
        <v>49625</v>
      </c>
      <c r="AR16" s="81">
        <v>53109</v>
      </c>
      <c r="AS16" s="81">
        <v>52127</v>
      </c>
      <c r="AT16" s="81">
        <v>51851</v>
      </c>
      <c r="AU16" s="81">
        <v>49625</v>
      </c>
      <c r="AV16" s="83">
        <v>49625</v>
      </c>
      <c r="AW16" s="81">
        <v>51127</v>
      </c>
      <c r="AX16" s="81">
        <v>51230</v>
      </c>
      <c r="AY16" s="81">
        <v>50213</v>
      </c>
      <c r="AZ16" s="81">
        <v>51838</v>
      </c>
      <c r="BA16" s="81">
        <v>52235</v>
      </c>
      <c r="BB16" s="81">
        <v>50625</v>
      </c>
      <c r="BC16" s="81">
        <v>53872</v>
      </c>
      <c r="BD16" s="81">
        <v>53813</v>
      </c>
      <c r="BE16" s="81">
        <v>49625</v>
      </c>
      <c r="BF16" s="81">
        <v>50744</v>
      </c>
      <c r="BG16" s="81">
        <v>50772</v>
      </c>
      <c r="BH16" s="81">
        <v>49950</v>
      </c>
      <c r="BI16" s="83">
        <v>49625</v>
      </c>
      <c r="BJ16" s="81">
        <v>52390</v>
      </c>
      <c r="BK16" s="81">
        <v>52635</v>
      </c>
      <c r="BL16" s="81">
        <v>49928</v>
      </c>
      <c r="BM16" s="81">
        <v>54393</v>
      </c>
      <c r="BN16" s="81">
        <v>57370</v>
      </c>
      <c r="BO16" s="81">
        <v>49670</v>
      </c>
      <c r="BP16" s="81">
        <v>52324</v>
      </c>
      <c r="BQ16" s="81">
        <v>52124</v>
      </c>
      <c r="BR16" s="81">
        <v>49625</v>
      </c>
      <c r="BS16" s="81">
        <v>51494</v>
      </c>
      <c r="BT16" s="81">
        <v>49824</v>
      </c>
      <c r="BU16" s="81">
        <v>52895</v>
      </c>
      <c r="BV16" s="83">
        <v>49625</v>
      </c>
      <c r="BW16" s="81">
        <v>52292</v>
      </c>
      <c r="BX16" s="81">
        <v>51589</v>
      </c>
      <c r="BY16" s="81">
        <v>49625</v>
      </c>
      <c r="BZ16" s="81">
        <v>53179</v>
      </c>
      <c r="CA16" s="81">
        <v>55120</v>
      </c>
      <c r="CB16" s="81">
        <v>50408</v>
      </c>
      <c r="CC16" s="81">
        <v>55126</v>
      </c>
      <c r="CD16" s="81">
        <v>53559</v>
      </c>
      <c r="CE16" s="81">
        <v>59454</v>
      </c>
      <c r="CF16" s="83">
        <v>49625</v>
      </c>
      <c r="CG16" s="81">
        <v>50542</v>
      </c>
      <c r="CH16" s="81">
        <v>50378</v>
      </c>
      <c r="CI16" s="81">
        <v>54391</v>
      </c>
      <c r="CJ16" s="81">
        <v>52615</v>
      </c>
      <c r="CK16" s="81">
        <v>49625</v>
      </c>
      <c r="CL16" s="81">
        <v>51953</v>
      </c>
      <c r="CM16" s="81">
        <v>53172</v>
      </c>
      <c r="CN16" s="81">
        <v>53900</v>
      </c>
      <c r="CO16" s="81">
        <v>49627</v>
      </c>
      <c r="CP16" s="81">
        <v>53480</v>
      </c>
      <c r="CQ16" s="81">
        <v>53719</v>
      </c>
      <c r="CR16" s="83">
        <v>49625</v>
      </c>
      <c r="CS16" s="81">
        <v>50064</v>
      </c>
      <c r="CT16" s="81">
        <v>53775</v>
      </c>
      <c r="CU16" s="81">
        <v>51470</v>
      </c>
      <c r="CV16" s="81">
        <v>49625</v>
      </c>
      <c r="CW16" s="81">
        <v>49775</v>
      </c>
      <c r="CX16" s="83">
        <v>49625</v>
      </c>
      <c r="CY16" s="81">
        <v>53195</v>
      </c>
      <c r="CZ16" s="81">
        <v>53251</v>
      </c>
      <c r="DA16" s="81">
        <v>49625</v>
      </c>
      <c r="DB16" s="81">
        <v>51910</v>
      </c>
      <c r="DC16" s="81">
        <v>57154</v>
      </c>
      <c r="DD16" s="81">
        <v>51528</v>
      </c>
      <c r="DE16" s="81">
        <v>57589</v>
      </c>
      <c r="DF16" s="81">
        <v>62794</v>
      </c>
      <c r="DG16" s="81">
        <v>49625</v>
      </c>
      <c r="DH16" s="81">
        <v>49625</v>
      </c>
      <c r="DI16" s="81">
        <v>51729</v>
      </c>
      <c r="DJ16" s="81">
        <v>55440</v>
      </c>
      <c r="DK16" s="81">
        <v>64545</v>
      </c>
      <c r="DL16" s="81">
        <v>64935</v>
      </c>
      <c r="DM16" s="81">
        <v>50550</v>
      </c>
      <c r="DN16" s="81">
        <v>51872</v>
      </c>
      <c r="DO16" s="81">
        <v>50940</v>
      </c>
      <c r="DP16" s="81">
        <v>56100</v>
      </c>
      <c r="DQ16" s="81">
        <v>58732</v>
      </c>
      <c r="DR16" s="81">
        <v>53370</v>
      </c>
      <c r="DS16" s="81">
        <v>55735</v>
      </c>
      <c r="DT16" s="81">
        <v>49625</v>
      </c>
      <c r="DU16" s="81">
        <v>51087</v>
      </c>
      <c r="DV16" s="81">
        <v>50691</v>
      </c>
      <c r="DW16" s="81">
        <v>49625</v>
      </c>
      <c r="DX16" s="81">
        <v>52283</v>
      </c>
      <c r="DY16" s="81">
        <v>53377</v>
      </c>
      <c r="DZ16" s="81">
        <v>61103</v>
      </c>
      <c r="EA16" s="81">
        <v>49725</v>
      </c>
      <c r="EB16" s="81">
        <v>51879</v>
      </c>
      <c r="EC16" s="81">
        <v>53125</v>
      </c>
      <c r="ED16" s="81">
        <v>51485</v>
      </c>
      <c r="EE16" s="81">
        <v>59752</v>
      </c>
      <c r="EF16" s="81">
        <v>53884</v>
      </c>
      <c r="EG16" s="81">
        <v>52754</v>
      </c>
    </row>
    <row r="17" spans="1:137" ht="15.75" x14ac:dyDescent="0.25">
      <c r="A17" s="77">
        <v>12</v>
      </c>
      <c r="B17" s="81">
        <v>51756</v>
      </c>
      <c r="C17" s="81">
        <v>51845</v>
      </c>
      <c r="D17" s="81">
        <v>63712</v>
      </c>
      <c r="E17" s="81">
        <v>53512</v>
      </c>
      <c r="F17" s="81">
        <v>51910</v>
      </c>
      <c r="G17" s="81">
        <v>49835</v>
      </c>
      <c r="H17" s="81">
        <v>55515</v>
      </c>
      <c r="I17" s="81">
        <v>66567</v>
      </c>
      <c r="J17" s="81">
        <v>62606</v>
      </c>
      <c r="K17" s="81">
        <v>54995</v>
      </c>
      <c r="L17" s="81">
        <v>54909</v>
      </c>
      <c r="M17" s="81">
        <v>50814</v>
      </c>
      <c r="N17" s="81">
        <v>54283</v>
      </c>
      <c r="O17" s="81">
        <v>50030</v>
      </c>
      <c r="P17" s="81">
        <v>49835</v>
      </c>
      <c r="Q17" s="81">
        <v>49835</v>
      </c>
      <c r="R17" s="81">
        <v>52455</v>
      </c>
      <c r="S17" s="81">
        <v>51523</v>
      </c>
      <c r="T17" s="81">
        <v>49836</v>
      </c>
      <c r="U17" s="81">
        <v>50322</v>
      </c>
      <c r="V17" s="81">
        <v>52876</v>
      </c>
      <c r="W17" s="81">
        <v>53071</v>
      </c>
      <c r="X17" s="81">
        <v>50788</v>
      </c>
      <c r="Y17" s="79">
        <v>49835</v>
      </c>
      <c r="Z17" s="81">
        <v>49835</v>
      </c>
      <c r="AA17" s="81">
        <v>51202</v>
      </c>
      <c r="AB17" s="81">
        <v>53100</v>
      </c>
      <c r="AC17" s="81">
        <v>52153</v>
      </c>
      <c r="AD17" s="81">
        <v>56642</v>
      </c>
      <c r="AE17" s="81">
        <v>55870</v>
      </c>
      <c r="AF17" s="81">
        <v>49880</v>
      </c>
      <c r="AG17" s="83">
        <v>49835</v>
      </c>
      <c r="AH17" s="83">
        <v>49835</v>
      </c>
      <c r="AI17" s="81">
        <v>50400</v>
      </c>
      <c r="AJ17" s="81">
        <v>60854</v>
      </c>
      <c r="AK17" s="81">
        <v>52123</v>
      </c>
      <c r="AL17" s="81">
        <v>51543</v>
      </c>
      <c r="AM17" s="81">
        <v>53688</v>
      </c>
      <c r="AN17" s="81">
        <v>50952</v>
      </c>
      <c r="AO17" s="81">
        <v>55597</v>
      </c>
      <c r="AP17" s="81">
        <v>50045</v>
      </c>
      <c r="AQ17" s="81">
        <v>49835</v>
      </c>
      <c r="AR17" s="81">
        <v>53330</v>
      </c>
      <c r="AS17" s="81">
        <v>52346</v>
      </c>
      <c r="AT17" s="81">
        <v>52069</v>
      </c>
      <c r="AU17" s="81">
        <v>49835</v>
      </c>
      <c r="AV17" s="83">
        <v>49835</v>
      </c>
      <c r="AW17" s="81">
        <v>51341</v>
      </c>
      <c r="AX17" s="81">
        <v>51440</v>
      </c>
      <c r="AY17" s="81">
        <v>50425</v>
      </c>
      <c r="AZ17" s="81">
        <v>52054</v>
      </c>
      <c r="BA17" s="81">
        <v>53031</v>
      </c>
      <c r="BB17" s="81">
        <v>50835</v>
      </c>
      <c r="BC17" s="81">
        <v>54095</v>
      </c>
      <c r="BD17" s="81">
        <v>54803</v>
      </c>
      <c r="BE17" s="81">
        <v>49835</v>
      </c>
      <c r="BF17" s="81">
        <v>50954</v>
      </c>
      <c r="BG17" s="81">
        <v>50988</v>
      </c>
      <c r="BH17" s="81">
        <v>50160</v>
      </c>
      <c r="BI17" s="83">
        <v>49835</v>
      </c>
      <c r="BJ17" s="81">
        <v>52610</v>
      </c>
      <c r="BK17" s="81">
        <v>52900</v>
      </c>
      <c r="BL17" s="81">
        <v>50369</v>
      </c>
      <c r="BM17" s="81">
        <v>54617</v>
      </c>
      <c r="BN17" s="81">
        <v>57615</v>
      </c>
      <c r="BO17" s="81">
        <v>49940</v>
      </c>
      <c r="BP17" s="81">
        <v>52536</v>
      </c>
      <c r="BQ17" s="81">
        <v>52734</v>
      </c>
      <c r="BR17" s="81">
        <v>49835</v>
      </c>
      <c r="BS17" s="81">
        <v>51712</v>
      </c>
      <c r="BT17" s="81">
        <v>50034</v>
      </c>
      <c r="BU17" s="81">
        <v>53545</v>
      </c>
      <c r="BV17" s="83">
        <v>49835</v>
      </c>
      <c r="BW17" s="81">
        <v>52522</v>
      </c>
      <c r="BX17" s="81">
        <v>51804</v>
      </c>
      <c r="BY17" s="81">
        <v>49835</v>
      </c>
      <c r="BZ17" s="81">
        <v>53403</v>
      </c>
      <c r="CA17" s="81">
        <v>55345</v>
      </c>
      <c r="CB17" s="81">
        <v>50990</v>
      </c>
      <c r="CC17" s="81">
        <v>55984</v>
      </c>
      <c r="CD17" s="81">
        <v>54351</v>
      </c>
      <c r="CE17" s="81">
        <v>60427</v>
      </c>
      <c r="CF17" s="83">
        <v>49835</v>
      </c>
      <c r="CG17" s="81">
        <v>50756</v>
      </c>
      <c r="CH17" s="81">
        <v>50586</v>
      </c>
      <c r="CI17" s="81">
        <v>56216</v>
      </c>
      <c r="CJ17" s="81">
        <v>52835</v>
      </c>
      <c r="CK17" s="81">
        <v>49835</v>
      </c>
      <c r="CL17" s="81">
        <v>52167</v>
      </c>
      <c r="CM17" s="81">
        <v>54078</v>
      </c>
      <c r="CN17" s="81">
        <v>54410</v>
      </c>
      <c r="CO17" s="81">
        <v>49837</v>
      </c>
      <c r="CP17" s="81">
        <v>53876</v>
      </c>
      <c r="CQ17" s="81">
        <v>54793</v>
      </c>
      <c r="CR17" s="83">
        <v>49835</v>
      </c>
      <c r="CS17" s="81">
        <v>50274</v>
      </c>
      <c r="CT17" s="81">
        <v>54015</v>
      </c>
      <c r="CU17" s="81">
        <v>52570</v>
      </c>
      <c r="CV17" s="81">
        <v>49835</v>
      </c>
      <c r="CW17" s="81">
        <v>49986</v>
      </c>
      <c r="CX17" s="83">
        <v>49835</v>
      </c>
      <c r="CY17" s="81">
        <v>53769</v>
      </c>
      <c r="CZ17" s="81">
        <v>53477</v>
      </c>
      <c r="DA17" s="81">
        <v>49835</v>
      </c>
      <c r="DB17" s="81">
        <v>52115</v>
      </c>
      <c r="DC17" s="81">
        <v>57438</v>
      </c>
      <c r="DD17" s="81">
        <v>51852</v>
      </c>
      <c r="DE17" s="81">
        <v>58515</v>
      </c>
      <c r="DF17" s="81">
        <v>63771</v>
      </c>
      <c r="DG17" s="81">
        <v>49835</v>
      </c>
      <c r="DH17" s="81">
        <v>49835</v>
      </c>
      <c r="DI17" s="81">
        <v>51947</v>
      </c>
      <c r="DJ17" s="81">
        <v>56385</v>
      </c>
      <c r="DK17" s="81">
        <v>65882</v>
      </c>
      <c r="DL17" s="81">
        <v>66281</v>
      </c>
      <c r="DM17" s="81">
        <v>50764</v>
      </c>
      <c r="DN17" s="81">
        <v>52213</v>
      </c>
      <c r="DO17" s="81">
        <v>51525</v>
      </c>
      <c r="DP17" s="81">
        <v>56777</v>
      </c>
      <c r="DQ17" s="81">
        <v>59182</v>
      </c>
      <c r="DR17" s="81">
        <v>54175</v>
      </c>
      <c r="DS17" s="81">
        <v>56450</v>
      </c>
      <c r="DT17" s="81">
        <v>49835</v>
      </c>
      <c r="DU17" s="81">
        <v>51303</v>
      </c>
      <c r="DV17" s="81">
        <v>50955</v>
      </c>
      <c r="DW17" s="81">
        <v>49835</v>
      </c>
      <c r="DX17" s="81">
        <v>52498</v>
      </c>
      <c r="DY17" s="81">
        <v>54112</v>
      </c>
      <c r="DZ17" s="81">
        <v>62447</v>
      </c>
      <c r="EA17" s="81">
        <v>49935</v>
      </c>
      <c r="EB17" s="81">
        <v>52101</v>
      </c>
      <c r="EC17" s="81">
        <v>53335</v>
      </c>
      <c r="ED17" s="81">
        <v>52600</v>
      </c>
      <c r="EE17" s="81">
        <v>60936</v>
      </c>
      <c r="EF17" s="81">
        <v>54766</v>
      </c>
      <c r="EG17" s="81">
        <v>53272</v>
      </c>
    </row>
    <row r="18" spans="1:137" ht="15.75" x14ac:dyDescent="0.25">
      <c r="A18" s="77">
        <v>13</v>
      </c>
      <c r="B18" s="81">
        <v>52738</v>
      </c>
      <c r="C18" s="81">
        <v>53401</v>
      </c>
      <c r="D18" s="81">
        <v>65533</v>
      </c>
      <c r="E18" s="81">
        <v>54593</v>
      </c>
      <c r="F18" s="81">
        <v>52980</v>
      </c>
      <c r="G18" s="81">
        <v>50905</v>
      </c>
      <c r="H18" s="81">
        <v>56520</v>
      </c>
      <c r="I18" s="81">
        <v>67640</v>
      </c>
      <c r="J18" s="81">
        <v>63692</v>
      </c>
      <c r="K18" s="81">
        <v>55975</v>
      </c>
      <c r="L18" s="81">
        <v>55935</v>
      </c>
      <c r="M18" s="81">
        <v>51895</v>
      </c>
      <c r="N18" s="81">
        <v>54995</v>
      </c>
      <c r="O18" s="81">
        <v>51110</v>
      </c>
      <c r="P18" s="81">
        <v>50905</v>
      </c>
      <c r="Q18" s="81">
        <v>50905</v>
      </c>
      <c r="R18" s="81">
        <v>53585</v>
      </c>
      <c r="S18" s="81">
        <v>52613</v>
      </c>
      <c r="T18" s="81">
        <v>50909</v>
      </c>
      <c r="U18" s="81">
        <v>51403</v>
      </c>
      <c r="V18" s="81">
        <v>53437</v>
      </c>
      <c r="W18" s="81">
        <v>53742</v>
      </c>
      <c r="X18" s="81">
        <v>51862</v>
      </c>
      <c r="Y18" s="79">
        <v>50905</v>
      </c>
      <c r="Z18" s="81">
        <v>50905</v>
      </c>
      <c r="AA18" s="81">
        <v>52288</v>
      </c>
      <c r="AB18" s="81">
        <v>54170</v>
      </c>
      <c r="AC18" s="81">
        <v>53267</v>
      </c>
      <c r="AD18" s="81">
        <v>57593</v>
      </c>
      <c r="AE18" s="81">
        <v>56555</v>
      </c>
      <c r="AF18" s="81">
        <v>50920</v>
      </c>
      <c r="AG18" s="83">
        <v>50905</v>
      </c>
      <c r="AH18" s="83">
        <v>50905</v>
      </c>
      <c r="AI18" s="81">
        <v>51480</v>
      </c>
      <c r="AJ18" s="81">
        <v>62176</v>
      </c>
      <c r="AK18" s="81">
        <v>53201</v>
      </c>
      <c r="AL18" s="81">
        <v>52629</v>
      </c>
      <c r="AM18" s="81">
        <v>54576</v>
      </c>
      <c r="AN18" s="81">
        <v>51711</v>
      </c>
      <c r="AO18" s="81">
        <v>56768</v>
      </c>
      <c r="AP18" s="81">
        <v>51118</v>
      </c>
      <c r="AQ18" s="81">
        <v>50905</v>
      </c>
      <c r="AR18" s="81">
        <v>54483</v>
      </c>
      <c r="AS18" s="81">
        <v>53665</v>
      </c>
      <c r="AT18" s="81">
        <v>53195</v>
      </c>
      <c r="AU18" s="81">
        <v>50905</v>
      </c>
      <c r="AV18" s="83">
        <v>50905</v>
      </c>
      <c r="AW18" s="81">
        <v>52448</v>
      </c>
      <c r="AX18" s="81">
        <v>52510</v>
      </c>
      <c r="AY18" s="81">
        <v>51505</v>
      </c>
      <c r="AZ18" s="81">
        <v>53176</v>
      </c>
      <c r="BA18" s="81">
        <v>54105</v>
      </c>
      <c r="BB18" s="81">
        <v>51905</v>
      </c>
      <c r="BC18" s="81">
        <v>55266</v>
      </c>
      <c r="BD18" s="81">
        <v>55794</v>
      </c>
      <c r="BE18" s="81">
        <v>50905</v>
      </c>
      <c r="BF18" s="81">
        <v>52024</v>
      </c>
      <c r="BG18" s="81">
        <v>52081</v>
      </c>
      <c r="BH18" s="81">
        <v>51230</v>
      </c>
      <c r="BI18" s="83">
        <v>50905</v>
      </c>
      <c r="BJ18" s="81">
        <v>53690</v>
      </c>
      <c r="BK18" s="81">
        <v>54030</v>
      </c>
      <c r="BL18" s="81">
        <v>50923</v>
      </c>
      <c r="BM18" s="81">
        <v>55798</v>
      </c>
      <c r="BN18" s="81">
        <v>58855</v>
      </c>
      <c r="BO18" s="81">
        <v>50961</v>
      </c>
      <c r="BP18" s="81">
        <v>53617</v>
      </c>
      <c r="BQ18" s="81">
        <v>53360</v>
      </c>
      <c r="BR18" s="81">
        <v>50905</v>
      </c>
      <c r="BS18" s="81">
        <v>52823</v>
      </c>
      <c r="BT18" s="81">
        <v>51109</v>
      </c>
      <c r="BU18" s="81">
        <v>54240</v>
      </c>
      <c r="BV18" s="83">
        <v>50905</v>
      </c>
      <c r="BW18" s="81">
        <v>53624</v>
      </c>
      <c r="BX18" s="81">
        <v>52901</v>
      </c>
      <c r="BY18" s="81">
        <v>50905</v>
      </c>
      <c r="BZ18" s="81">
        <v>54546</v>
      </c>
      <c r="CA18" s="81">
        <v>56545</v>
      </c>
      <c r="CB18" s="81">
        <v>51573</v>
      </c>
      <c r="CC18" s="81">
        <v>56844</v>
      </c>
      <c r="CD18" s="81">
        <v>54886</v>
      </c>
      <c r="CE18" s="81">
        <v>61344</v>
      </c>
      <c r="CF18" s="83">
        <v>50905</v>
      </c>
      <c r="CG18" s="81">
        <v>51845</v>
      </c>
      <c r="CH18" s="81">
        <v>51659</v>
      </c>
      <c r="CI18" s="81">
        <v>57027</v>
      </c>
      <c r="CJ18" s="81">
        <v>53970</v>
      </c>
      <c r="CK18" s="81">
        <v>50905</v>
      </c>
      <c r="CL18" s="81">
        <v>53259</v>
      </c>
      <c r="CM18" s="81">
        <v>54985</v>
      </c>
      <c r="CN18" s="81">
        <v>55025</v>
      </c>
      <c r="CO18" s="81">
        <v>50911</v>
      </c>
      <c r="CP18" s="81">
        <v>54289</v>
      </c>
      <c r="CQ18" s="81">
        <v>55889</v>
      </c>
      <c r="CR18" s="83">
        <v>50905</v>
      </c>
      <c r="CS18" s="81">
        <v>51344</v>
      </c>
      <c r="CT18" s="81">
        <v>55200</v>
      </c>
      <c r="CU18" s="81">
        <v>53670</v>
      </c>
      <c r="CV18" s="81">
        <v>50905</v>
      </c>
      <c r="CW18" s="81">
        <v>51057</v>
      </c>
      <c r="CX18" s="83">
        <v>50905</v>
      </c>
      <c r="CY18" s="81">
        <v>54418</v>
      </c>
      <c r="CZ18" s="81">
        <v>54622</v>
      </c>
      <c r="DA18" s="81">
        <v>50905</v>
      </c>
      <c r="DB18" s="81">
        <v>53225</v>
      </c>
      <c r="DC18" s="81">
        <v>58586</v>
      </c>
      <c r="DD18" s="81">
        <v>52212</v>
      </c>
      <c r="DE18" s="81">
        <v>59298</v>
      </c>
      <c r="DF18" s="81">
        <v>64416</v>
      </c>
      <c r="DG18" s="81">
        <v>50905</v>
      </c>
      <c r="DH18" s="81">
        <v>50905</v>
      </c>
      <c r="DI18" s="81">
        <v>53061</v>
      </c>
      <c r="DJ18" s="81">
        <v>57330</v>
      </c>
      <c r="DK18" s="81">
        <v>67444</v>
      </c>
      <c r="DL18" s="81">
        <v>67852</v>
      </c>
      <c r="DM18" s="81">
        <v>51854</v>
      </c>
      <c r="DN18" s="81">
        <v>52583</v>
      </c>
      <c r="DO18" s="81">
        <v>52253</v>
      </c>
      <c r="DP18" s="81">
        <v>57444</v>
      </c>
      <c r="DQ18" s="81">
        <v>59477</v>
      </c>
      <c r="DR18" s="81">
        <v>55105</v>
      </c>
      <c r="DS18" s="81">
        <v>57110</v>
      </c>
      <c r="DT18" s="81">
        <v>50905</v>
      </c>
      <c r="DU18" s="81">
        <v>52407</v>
      </c>
      <c r="DV18" s="81">
        <v>52080</v>
      </c>
      <c r="DW18" s="81">
        <v>50905</v>
      </c>
      <c r="DX18" s="81">
        <v>53574</v>
      </c>
      <c r="DY18" s="81">
        <v>54848</v>
      </c>
      <c r="DZ18" s="81">
        <v>63820</v>
      </c>
      <c r="EA18" s="81">
        <v>51005</v>
      </c>
      <c r="EB18" s="81">
        <v>53232</v>
      </c>
      <c r="EC18" s="81">
        <v>54405</v>
      </c>
      <c r="ED18" s="81">
        <v>53735</v>
      </c>
      <c r="EE18" s="81">
        <v>62142</v>
      </c>
      <c r="EF18" s="81">
        <v>55652</v>
      </c>
      <c r="EG18" s="81">
        <v>53762</v>
      </c>
    </row>
    <row r="19" spans="1:137" ht="15.75" x14ac:dyDescent="0.25">
      <c r="A19" s="77">
        <v>14</v>
      </c>
      <c r="B19" s="81">
        <v>53236</v>
      </c>
      <c r="C19" s="81">
        <v>53730</v>
      </c>
      <c r="D19" s="81">
        <v>67353</v>
      </c>
      <c r="E19" s="81">
        <v>54787</v>
      </c>
      <c r="F19" s="81">
        <v>53165</v>
      </c>
      <c r="G19" s="81">
        <v>51090</v>
      </c>
      <c r="H19" s="81">
        <v>57525</v>
      </c>
      <c r="I19" s="81">
        <v>68714</v>
      </c>
      <c r="J19" s="81">
        <v>64778</v>
      </c>
      <c r="K19" s="81">
        <v>56815</v>
      </c>
      <c r="L19" s="81">
        <v>56803</v>
      </c>
      <c r="M19" s="81">
        <v>52081</v>
      </c>
      <c r="N19" s="81">
        <v>55581</v>
      </c>
      <c r="O19" s="81">
        <v>51290</v>
      </c>
      <c r="P19" s="81">
        <v>51090</v>
      </c>
      <c r="Q19" s="81">
        <v>51090</v>
      </c>
      <c r="R19" s="81">
        <v>53775</v>
      </c>
      <c r="S19" s="81">
        <v>52798</v>
      </c>
      <c r="T19" s="81">
        <v>51090</v>
      </c>
      <c r="U19" s="81">
        <v>51590</v>
      </c>
      <c r="V19" s="81">
        <v>53951</v>
      </c>
      <c r="W19" s="81">
        <v>54414</v>
      </c>
      <c r="X19" s="81">
        <v>52041</v>
      </c>
      <c r="Y19" s="79">
        <v>51090</v>
      </c>
      <c r="Z19" s="81">
        <v>51090</v>
      </c>
      <c r="AA19" s="81">
        <v>52750</v>
      </c>
      <c r="AB19" s="81">
        <v>54355</v>
      </c>
      <c r="AC19" s="81">
        <v>53456</v>
      </c>
      <c r="AD19" s="81">
        <v>58629</v>
      </c>
      <c r="AE19" s="81">
        <v>57241</v>
      </c>
      <c r="AF19" s="81">
        <v>51530</v>
      </c>
      <c r="AG19" s="83">
        <v>51090</v>
      </c>
      <c r="AH19" s="83">
        <v>51090</v>
      </c>
      <c r="AI19" s="81">
        <v>51667</v>
      </c>
      <c r="AJ19" s="81">
        <v>63499</v>
      </c>
      <c r="AK19" s="81">
        <v>53383</v>
      </c>
      <c r="AL19" s="81">
        <v>52819</v>
      </c>
      <c r="AM19" s="81">
        <v>55390</v>
      </c>
      <c r="AN19" s="81">
        <v>52551</v>
      </c>
      <c r="AO19" s="81">
        <v>57897</v>
      </c>
      <c r="AP19" s="81">
        <v>51304</v>
      </c>
      <c r="AQ19" s="81">
        <v>51090</v>
      </c>
      <c r="AR19" s="81">
        <v>54674</v>
      </c>
      <c r="AS19" s="81">
        <v>53665</v>
      </c>
      <c r="AT19" s="81">
        <v>53380</v>
      </c>
      <c r="AU19" s="81">
        <v>51090</v>
      </c>
      <c r="AV19" s="83">
        <v>51090</v>
      </c>
      <c r="AW19" s="81">
        <v>52632</v>
      </c>
      <c r="AX19" s="81">
        <v>52695</v>
      </c>
      <c r="AY19" s="81">
        <v>51692</v>
      </c>
      <c r="AZ19" s="81">
        <v>53363</v>
      </c>
      <c r="BA19" s="81">
        <v>54571</v>
      </c>
      <c r="BB19" s="81">
        <v>52090</v>
      </c>
      <c r="BC19" s="81">
        <v>55452</v>
      </c>
      <c r="BD19" s="81">
        <v>56784</v>
      </c>
      <c r="BE19" s="81">
        <v>51090</v>
      </c>
      <c r="BF19" s="81">
        <v>52209</v>
      </c>
      <c r="BG19" s="81">
        <v>52271</v>
      </c>
      <c r="BH19" s="81">
        <v>51415</v>
      </c>
      <c r="BI19" s="83">
        <v>51090</v>
      </c>
      <c r="BJ19" s="81">
        <v>54190</v>
      </c>
      <c r="BK19" s="81">
        <v>54267</v>
      </c>
      <c r="BL19" s="81">
        <v>51413</v>
      </c>
      <c r="BM19" s="81">
        <v>55997</v>
      </c>
      <c r="BN19" s="81">
        <v>59060</v>
      </c>
      <c r="BO19" s="81">
        <v>51196</v>
      </c>
      <c r="BP19" s="81">
        <v>53803</v>
      </c>
      <c r="BQ19" s="81">
        <v>43919</v>
      </c>
      <c r="BR19" s="81">
        <v>51090</v>
      </c>
      <c r="BS19" s="81">
        <v>53014</v>
      </c>
      <c r="BT19" s="81">
        <v>51294</v>
      </c>
      <c r="BU19" s="81">
        <v>54900</v>
      </c>
      <c r="BV19" s="83">
        <v>51090</v>
      </c>
      <c r="BW19" s="81">
        <v>53811</v>
      </c>
      <c r="BX19" s="81">
        <v>53090</v>
      </c>
      <c r="BY19" s="81">
        <v>51090</v>
      </c>
      <c r="BZ19" s="81">
        <v>54744</v>
      </c>
      <c r="CA19" s="81">
        <v>56740</v>
      </c>
      <c r="CB19" s="81">
        <v>52155</v>
      </c>
      <c r="CC19" s="81">
        <v>58066</v>
      </c>
      <c r="CD19" s="81">
        <v>55349</v>
      </c>
      <c r="CE19" s="81">
        <v>62229</v>
      </c>
      <c r="CF19" s="83">
        <v>51090</v>
      </c>
      <c r="CG19" s="81">
        <v>52033</v>
      </c>
      <c r="CH19" s="81">
        <v>51841</v>
      </c>
      <c r="CI19" s="81">
        <v>57360</v>
      </c>
      <c r="CJ19" s="81">
        <v>54165</v>
      </c>
      <c r="CK19" s="81">
        <v>51090</v>
      </c>
      <c r="CL19" s="81">
        <v>53448</v>
      </c>
      <c r="CM19" s="81">
        <v>55838</v>
      </c>
      <c r="CN19" s="81">
        <v>55610</v>
      </c>
      <c r="CO19" s="81">
        <v>51091</v>
      </c>
      <c r="CP19" s="81">
        <v>55788</v>
      </c>
      <c r="CQ19" s="81">
        <v>57007</v>
      </c>
      <c r="CR19" s="83">
        <v>51090</v>
      </c>
      <c r="CS19" s="81">
        <v>51529</v>
      </c>
      <c r="CT19" s="81">
        <v>55415</v>
      </c>
      <c r="CU19" s="81">
        <v>54735</v>
      </c>
      <c r="CV19" s="81">
        <v>51090</v>
      </c>
      <c r="CW19" s="81">
        <v>51241</v>
      </c>
      <c r="CX19" s="83">
        <v>51090</v>
      </c>
      <c r="CY19" s="81">
        <v>54955</v>
      </c>
      <c r="CZ19" s="81">
        <v>54819</v>
      </c>
      <c r="DA19" s="81">
        <v>51090</v>
      </c>
      <c r="DB19" s="81">
        <v>53405</v>
      </c>
      <c r="DC19" s="81">
        <v>58847</v>
      </c>
      <c r="DD19" s="81">
        <v>52572</v>
      </c>
      <c r="DE19" s="81">
        <v>60064</v>
      </c>
      <c r="DF19" s="81">
        <v>65119</v>
      </c>
      <c r="DG19" s="81">
        <v>51090</v>
      </c>
      <c r="DH19" s="81">
        <v>51090</v>
      </c>
      <c r="DI19" s="81">
        <v>53253</v>
      </c>
      <c r="DJ19" s="81">
        <v>58030</v>
      </c>
      <c r="DK19" s="81">
        <v>68725</v>
      </c>
      <c r="DL19" s="81">
        <v>69140</v>
      </c>
      <c r="DM19" s="81">
        <v>52043</v>
      </c>
      <c r="DN19" s="81">
        <v>52924</v>
      </c>
      <c r="DO19" s="81">
        <v>53325</v>
      </c>
      <c r="DP19" s="81">
        <v>58110</v>
      </c>
      <c r="DQ19" s="81">
        <v>59642</v>
      </c>
      <c r="DR19" s="81">
        <v>55915</v>
      </c>
      <c r="DS19" s="81">
        <v>57695</v>
      </c>
      <c r="DT19" s="81">
        <v>51090</v>
      </c>
      <c r="DU19" s="81">
        <v>52596</v>
      </c>
      <c r="DV19" s="81">
        <v>52319</v>
      </c>
      <c r="DW19" s="81">
        <v>51090</v>
      </c>
      <c r="DX19" s="81">
        <v>53764</v>
      </c>
      <c r="DY19" s="81">
        <v>55534</v>
      </c>
      <c r="DZ19" s="81">
        <v>65225</v>
      </c>
      <c r="EA19" s="81">
        <v>51190</v>
      </c>
      <c r="EB19" s="81">
        <v>53427</v>
      </c>
      <c r="EC19" s="81">
        <v>54590</v>
      </c>
      <c r="ED19" s="81">
        <v>54900</v>
      </c>
      <c r="EE19" s="81">
        <v>63373</v>
      </c>
      <c r="EF19" s="81">
        <v>56534</v>
      </c>
      <c r="EG19" s="81">
        <v>54224</v>
      </c>
    </row>
    <row r="20" spans="1:137" ht="15.75" x14ac:dyDescent="0.25">
      <c r="A20" s="77">
        <v>15</v>
      </c>
      <c r="B20" s="81">
        <v>54526</v>
      </c>
      <c r="C20" s="81">
        <v>55022</v>
      </c>
      <c r="D20" s="81">
        <v>69173</v>
      </c>
      <c r="E20" s="81">
        <v>55894</v>
      </c>
      <c r="F20" s="81">
        <v>54265</v>
      </c>
      <c r="G20" s="81">
        <v>52190</v>
      </c>
      <c r="H20" s="81">
        <v>58525</v>
      </c>
      <c r="I20" s="81">
        <v>69790</v>
      </c>
      <c r="J20" s="81">
        <v>65863</v>
      </c>
      <c r="K20" s="81">
        <v>57785</v>
      </c>
      <c r="L20" s="81">
        <v>57792</v>
      </c>
      <c r="M20" s="81">
        <v>53191</v>
      </c>
      <c r="N20" s="81">
        <v>56371</v>
      </c>
      <c r="O20" s="81">
        <v>52395</v>
      </c>
      <c r="P20" s="81">
        <v>52190</v>
      </c>
      <c r="Q20" s="81">
        <v>52190</v>
      </c>
      <c r="R20" s="81">
        <v>54930</v>
      </c>
      <c r="S20" s="81">
        <v>53918</v>
      </c>
      <c r="T20" s="81">
        <v>52190</v>
      </c>
      <c r="U20" s="81">
        <v>52697</v>
      </c>
      <c r="V20" s="81">
        <v>54883</v>
      </c>
      <c r="W20" s="81">
        <v>55086</v>
      </c>
      <c r="X20" s="81">
        <v>53140</v>
      </c>
      <c r="Y20" s="79">
        <v>52190</v>
      </c>
      <c r="Z20" s="81">
        <v>52190</v>
      </c>
      <c r="AA20" s="81">
        <v>53609</v>
      </c>
      <c r="AB20" s="81">
        <v>55455</v>
      </c>
      <c r="AC20" s="81">
        <v>54599</v>
      </c>
      <c r="AD20" s="81">
        <v>59842</v>
      </c>
      <c r="AE20" s="81">
        <v>57926</v>
      </c>
      <c r="AF20" s="81">
        <v>52475</v>
      </c>
      <c r="AG20" s="83">
        <v>52190</v>
      </c>
      <c r="AH20" s="83">
        <v>52190</v>
      </c>
      <c r="AI20" s="81">
        <v>52779</v>
      </c>
      <c r="AJ20" s="81">
        <v>64822</v>
      </c>
      <c r="AK20" s="81">
        <v>54486</v>
      </c>
      <c r="AL20" s="81">
        <v>53931</v>
      </c>
      <c r="AM20" s="81">
        <v>56281</v>
      </c>
      <c r="AN20" s="81">
        <v>53303</v>
      </c>
      <c r="AO20" s="81">
        <v>59216</v>
      </c>
      <c r="AP20" s="81">
        <v>52408</v>
      </c>
      <c r="AQ20" s="81">
        <v>52190</v>
      </c>
      <c r="AR20" s="81">
        <v>55850</v>
      </c>
      <c r="AS20" s="81">
        <v>54820</v>
      </c>
      <c r="AT20" s="81">
        <v>54527</v>
      </c>
      <c r="AU20" s="81">
        <v>52190</v>
      </c>
      <c r="AV20" s="83">
        <v>52190</v>
      </c>
      <c r="AW20" s="81">
        <v>53765</v>
      </c>
      <c r="AX20" s="81">
        <v>53795</v>
      </c>
      <c r="AY20" s="81">
        <v>52802</v>
      </c>
      <c r="AZ20" s="81">
        <v>54516</v>
      </c>
      <c r="BA20" s="81">
        <v>55756</v>
      </c>
      <c r="BB20" s="81">
        <v>53190</v>
      </c>
      <c r="BC20" s="81">
        <v>56647</v>
      </c>
      <c r="BD20" s="81">
        <v>58105</v>
      </c>
      <c r="BE20" s="81">
        <v>52190</v>
      </c>
      <c r="BF20" s="81">
        <v>53309</v>
      </c>
      <c r="BG20" s="81">
        <v>53397</v>
      </c>
      <c r="BH20" s="81">
        <v>52515</v>
      </c>
      <c r="BI20" s="83">
        <v>52190</v>
      </c>
      <c r="BJ20" s="81">
        <v>55375</v>
      </c>
      <c r="BK20" s="81">
        <v>55414</v>
      </c>
      <c r="BL20" s="81">
        <v>53485</v>
      </c>
      <c r="BM20" s="81">
        <v>57199</v>
      </c>
      <c r="BN20" s="81">
        <v>60345</v>
      </c>
      <c r="BO20" s="81">
        <v>52294</v>
      </c>
      <c r="BP20" s="81">
        <v>54914</v>
      </c>
      <c r="BQ20" s="81">
        <v>54509</v>
      </c>
      <c r="BR20" s="81">
        <v>52190</v>
      </c>
      <c r="BS20" s="81">
        <v>54156</v>
      </c>
      <c r="BT20" s="81">
        <v>52399</v>
      </c>
      <c r="BU20" s="81">
        <v>55770</v>
      </c>
      <c r="BV20" s="83">
        <v>52190</v>
      </c>
      <c r="BW20" s="81">
        <v>54965</v>
      </c>
      <c r="BX20" s="81">
        <v>54217</v>
      </c>
      <c r="BY20" s="81">
        <v>52190</v>
      </c>
      <c r="BZ20" s="81">
        <v>55919</v>
      </c>
      <c r="CA20" s="81">
        <v>57965</v>
      </c>
      <c r="CB20" s="81">
        <v>52223</v>
      </c>
      <c r="CC20" s="81">
        <v>59055</v>
      </c>
      <c r="CD20" s="81">
        <v>56150</v>
      </c>
      <c r="CE20" s="81">
        <v>63531</v>
      </c>
      <c r="CF20" s="83">
        <v>52190</v>
      </c>
      <c r="CG20" s="81">
        <v>53153</v>
      </c>
      <c r="CH20" s="81">
        <v>52940</v>
      </c>
      <c r="CI20" s="81">
        <v>57836</v>
      </c>
      <c r="CJ20" s="81">
        <v>55330</v>
      </c>
      <c r="CK20" s="81">
        <v>52190</v>
      </c>
      <c r="CL20" s="81">
        <v>54570</v>
      </c>
      <c r="CM20" s="81">
        <v>56743</v>
      </c>
      <c r="CN20" s="81">
        <v>56725</v>
      </c>
      <c r="CO20" s="81">
        <v>52190</v>
      </c>
      <c r="CP20" s="81">
        <v>58258</v>
      </c>
      <c r="CQ20" s="81">
        <v>58147</v>
      </c>
      <c r="CR20" s="83">
        <v>52190</v>
      </c>
      <c r="CS20" s="81">
        <v>52629</v>
      </c>
      <c r="CT20" s="81">
        <v>56860</v>
      </c>
      <c r="CU20" s="81">
        <v>55835</v>
      </c>
      <c r="CV20" s="81">
        <v>52190</v>
      </c>
      <c r="CW20" s="81">
        <v>52388</v>
      </c>
      <c r="CX20" s="83">
        <v>52190</v>
      </c>
      <c r="CY20" s="81">
        <v>55572</v>
      </c>
      <c r="CZ20" s="81">
        <v>55995</v>
      </c>
      <c r="DA20" s="81">
        <v>52190</v>
      </c>
      <c r="DB20" s="81">
        <v>54525</v>
      </c>
      <c r="DC20" s="81">
        <v>60026</v>
      </c>
      <c r="DD20" s="81">
        <v>53772</v>
      </c>
      <c r="DE20" s="81">
        <v>60762</v>
      </c>
      <c r="DF20" s="81">
        <v>65754</v>
      </c>
      <c r="DG20" s="81">
        <v>52190</v>
      </c>
      <c r="DH20" s="81">
        <v>52190</v>
      </c>
      <c r="DI20" s="81">
        <v>54402</v>
      </c>
      <c r="DJ20" s="81">
        <v>58990</v>
      </c>
      <c r="DK20" s="81">
        <v>70222</v>
      </c>
      <c r="DL20" s="81">
        <v>70646</v>
      </c>
      <c r="DM20" s="81">
        <v>53163</v>
      </c>
      <c r="DN20" s="81">
        <v>53630</v>
      </c>
      <c r="DO20" s="81">
        <v>53971</v>
      </c>
      <c r="DP20" s="81">
        <v>58782</v>
      </c>
      <c r="DQ20" s="81">
        <v>59758</v>
      </c>
      <c r="DR20" s="81">
        <v>56845</v>
      </c>
      <c r="DS20" s="81">
        <v>58465</v>
      </c>
      <c r="DT20" s="81">
        <v>52190</v>
      </c>
      <c r="DU20" s="81">
        <v>53727</v>
      </c>
      <c r="DV20" s="81">
        <v>53473</v>
      </c>
      <c r="DW20" s="81">
        <v>52190</v>
      </c>
      <c r="DX20" s="81">
        <v>54870</v>
      </c>
      <c r="DY20" s="81">
        <v>56266</v>
      </c>
      <c r="DZ20" s="81">
        <v>66662</v>
      </c>
      <c r="EA20" s="81">
        <v>52290</v>
      </c>
      <c r="EB20" s="81">
        <v>54659</v>
      </c>
      <c r="EC20" s="81">
        <v>55690</v>
      </c>
      <c r="ED20" s="81">
        <v>56090</v>
      </c>
      <c r="EE20" s="81">
        <v>64623</v>
      </c>
      <c r="EF20" s="81">
        <v>57421</v>
      </c>
      <c r="EG20" s="81">
        <v>54389</v>
      </c>
    </row>
    <row r="21" spans="1:137" ht="15.75" x14ac:dyDescent="0.25">
      <c r="A21" s="77">
        <v>16</v>
      </c>
      <c r="B21" s="81">
        <v>54961</v>
      </c>
      <c r="C21" s="81">
        <v>56018</v>
      </c>
      <c r="D21" s="81">
        <v>69173</v>
      </c>
      <c r="E21" s="81">
        <v>55903</v>
      </c>
      <c r="F21" s="81">
        <v>54265</v>
      </c>
      <c r="G21" s="81">
        <v>52190</v>
      </c>
      <c r="H21" s="81">
        <v>59530</v>
      </c>
      <c r="I21" s="81">
        <v>70864</v>
      </c>
      <c r="J21" s="81">
        <v>66949</v>
      </c>
      <c r="K21" s="81">
        <v>59390</v>
      </c>
      <c r="L21" s="81">
        <v>59462</v>
      </c>
      <c r="M21" s="81">
        <v>53191</v>
      </c>
      <c r="N21" s="81">
        <v>56441</v>
      </c>
      <c r="O21" s="81">
        <v>52395</v>
      </c>
      <c r="P21" s="81">
        <v>52190</v>
      </c>
      <c r="Q21" s="81">
        <v>52190</v>
      </c>
      <c r="R21" s="81">
        <v>54930</v>
      </c>
      <c r="S21" s="81">
        <v>53918</v>
      </c>
      <c r="T21" s="81">
        <v>52190</v>
      </c>
      <c r="U21" s="81">
        <v>52697</v>
      </c>
      <c r="V21" s="81">
        <v>54883</v>
      </c>
      <c r="W21" s="81">
        <v>55758</v>
      </c>
      <c r="X21" s="81">
        <v>53140</v>
      </c>
      <c r="Y21" s="79">
        <v>52190</v>
      </c>
      <c r="Z21" s="81">
        <v>52190</v>
      </c>
      <c r="AA21" s="81">
        <v>53619</v>
      </c>
      <c r="AB21" s="81">
        <v>55455</v>
      </c>
      <c r="AC21" s="81">
        <v>55011</v>
      </c>
      <c r="AD21" s="81">
        <v>60630</v>
      </c>
      <c r="AE21" s="81">
        <v>58612</v>
      </c>
      <c r="AF21" s="81">
        <v>53375</v>
      </c>
      <c r="AG21" s="83">
        <v>52190</v>
      </c>
      <c r="AH21" s="83">
        <v>52190</v>
      </c>
      <c r="AI21" s="81">
        <v>52789</v>
      </c>
      <c r="AJ21" s="81">
        <v>66145</v>
      </c>
      <c r="AK21" s="81">
        <v>54486</v>
      </c>
      <c r="AL21" s="81">
        <v>53982</v>
      </c>
      <c r="AM21" s="81">
        <v>56757</v>
      </c>
      <c r="AN21" s="81">
        <v>53773</v>
      </c>
      <c r="AO21" s="81">
        <v>59216</v>
      </c>
      <c r="AP21" s="81">
        <v>52408</v>
      </c>
      <c r="AQ21" s="81">
        <v>52190</v>
      </c>
      <c r="AR21" s="81">
        <v>55850</v>
      </c>
      <c r="AS21" s="81">
        <v>54820</v>
      </c>
      <c r="AT21" s="81">
        <v>54527</v>
      </c>
      <c r="AU21" s="81">
        <v>52190</v>
      </c>
      <c r="AV21" s="83">
        <v>52190</v>
      </c>
      <c r="AW21" s="81">
        <v>53765</v>
      </c>
      <c r="AX21" s="81">
        <v>53795</v>
      </c>
      <c r="AY21" s="81">
        <v>52802</v>
      </c>
      <c r="AZ21" s="81">
        <v>54516</v>
      </c>
      <c r="BA21" s="81">
        <v>56109</v>
      </c>
      <c r="BB21" s="81">
        <v>53190</v>
      </c>
      <c r="BC21" s="81">
        <v>56647</v>
      </c>
      <c r="BD21" s="81">
        <v>58105</v>
      </c>
      <c r="BE21" s="81">
        <v>52190</v>
      </c>
      <c r="BF21" s="81">
        <v>54205</v>
      </c>
      <c r="BG21" s="81">
        <v>53397</v>
      </c>
      <c r="BH21" s="81">
        <v>52515</v>
      </c>
      <c r="BI21" s="83">
        <v>52190</v>
      </c>
      <c r="BJ21" s="81">
        <v>55395</v>
      </c>
      <c r="BK21" s="81">
        <v>55443</v>
      </c>
      <c r="BL21" s="81">
        <v>53485</v>
      </c>
      <c r="BM21" s="81">
        <v>57199</v>
      </c>
      <c r="BN21" s="81">
        <v>60345</v>
      </c>
      <c r="BO21" s="81">
        <v>52404</v>
      </c>
      <c r="BP21" s="81">
        <v>54914</v>
      </c>
      <c r="BQ21" s="81">
        <v>54790</v>
      </c>
      <c r="BR21" s="81">
        <v>52190</v>
      </c>
      <c r="BS21" s="81">
        <v>54156</v>
      </c>
      <c r="BT21" s="81">
        <v>52399</v>
      </c>
      <c r="BU21" s="81">
        <v>56510</v>
      </c>
      <c r="BV21" s="83">
        <v>52190</v>
      </c>
      <c r="BW21" s="81">
        <v>55145</v>
      </c>
      <c r="BX21" s="81">
        <v>54217</v>
      </c>
      <c r="BY21" s="81">
        <v>52190</v>
      </c>
      <c r="BZ21" s="81">
        <v>55919</v>
      </c>
      <c r="CA21" s="81">
        <v>58310</v>
      </c>
      <c r="CB21" s="81">
        <v>53321</v>
      </c>
      <c r="CC21" s="81">
        <v>59648</v>
      </c>
      <c r="CD21" s="81">
        <v>56238</v>
      </c>
      <c r="CE21" s="81">
        <v>63531</v>
      </c>
      <c r="CF21" s="83">
        <v>52190</v>
      </c>
      <c r="CG21" s="81">
        <v>53153</v>
      </c>
      <c r="CH21" s="81">
        <v>52940</v>
      </c>
      <c r="CI21" s="81">
        <v>57836</v>
      </c>
      <c r="CJ21" s="81">
        <v>55330</v>
      </c>
      <c r="CK21" s="81">
        <v>52190</v>
      </c>
      <c r="CL21" s="81">
        <v>54570</v>
      </c>
      <c r="CM21" s="81">
        <v>56743</v>
      </c>
      <c r="CN21" s="81">
        <v>56730</v>
      </c>
      <c r="CO21" s="81">
        <v>52190</v>
      </c>
      <c r="CP21" s="81">
        <v>58258</v>
      </c>
      <c r="CQ21" s="81">
        <v>59310</v>
      </c>
      <c r="CR21" s="83">
        <v>52190</v>
      </c>
      <c r="CS21" s="81">
        <v>52629</v>
      </c>
      <c r="CT21" s="81">
        <v>56870</v>
      </c>
      <c r="CU21" s="81">
        <v>55835</v>
      </c>
      <c r="CV21" s="81">
        <v>52190</v>
      </c>
      <c r="CW21" s="81">
        <v>52388</v>
      </c>
      <c r="CX21" s="83">
        <v>52190</v>
      </c>
      <c r="CY21" s="81">
        <v>55764</v>
      </c>
      <c r="CZ21" s="81">
        <v>56305</v>
      </c>
      <c r="DA21" s="81">
        <v>52190</v>
      </c>
      <c r="DB21" s="81">
        <v>54525</v>
      </c>
      <c r="DC21" s="81">
        <v>60103</v>
      </c>
      <c r="DD21" s="81">
        <v>54132</v>
      </c>
      <c r="DE21" s="81">
        <v>61320</v>
      </c>
      <c r="DF21" s="81">
        <v>65754</v>
      </c>
      <c r="DG21" s="81">
        <v>52190</v>
      </c>
      <c r="DH21" s="81">
        <v>52190</v>
      </c>
      <c r="DI21" s="81">
        <v>54652</v>
      </c>
      <c r="DJ21" s="81">
        <v>59635</v>
      </c>
      <c r="DK21" s="81">
        <v>70795</v>
      </c>
      <c r="DL21" s="81">
        <v>71222</v>
      </c>
      <c r="DM21" s="81">
        <v>53163</v>
      </c>
      <c r="DN21" s="81">
        <v>53960</v>
      </c>
      <c r="DO21" s="81">
        <v>54610</v>
      </c>
      <c r="DP21" s="81">
        <v>59360</v>
      </c>
      <c r="DQ21" s="81">
        <v>60219</v>
      </c>
      <c r="DR21" s="81">
        <v>57465</v>
      </c>
      <c r="DS21" s="81">
        <v>58465</v>
      </c>
      <c r="DT21" s="81">
        <v>52190</v>
      </c>
      <c r="DU21" s="81">
        <v>53727</v>
      </c>
      <c r="DV21" s="81">
        <v>53528</v>
      </c>
      <c r="DW21" s="81">
        <v>52190</v>
      </c>
      <c r="DX21" s="81">
        <v>54881</v>
      </c>
      <c r="DY21" s="81">
        <v>56613</v>
      </c>
      <c r="DZ21" s="81">
        <v>68129</v>
      </c>
      <c r="EA21" s="81">
        <v>52290</v>
      </c>
      <c r="EB21" s="81">
        <v>54662</v>
      </c>
      <c r="EC21" s="81">
        <v>55690</v>
      </c>
      <c r="ED21" s="81">
        <v>57315</v>
      </c>
      <c r="EE21" s="81">
        <v>66548</v>
      </c>
      <c r="EF21" s="81">
        <v>58302</v>
      </c>
      <c r="EG21" s="81">
        <v>56834</v>
      </c>
    </row>
    <row r="22" spans="1:137" ht="15.75" x14ac:dyDescent="0.25">
      <c r="A22" s="77">
        <v>17</v>
      </c>
      <c r="B22" s="81">
        <v>55514</v>
      </c>
      <c r="C22" s="81">
        <v>59432</v>
      </c>
      <c r="D22" s="81">
        <v>69173</v>
      </c>
      <c r="E22" s="81">
        <v>56853</v>
      </c>
      <c r="F22" s="81">
        <v>55205</v>
      </c>
      <c r="G22" s="81">
        <v>53130</v>
      </c>
      <c r="H22" s="81">
        <v>60535</v>
      </c>
      <c r="I22" s="81">
        <v>71935</v>
      </c>
      <c r="J22" s="81">
        <v>66949</v>
      </c>
      <c r="K22" s="81">
        <v>59890</v>
      </c>
      <c r="L22" s="81">
        <v>59978</v>
      </c>
      <c r="M22" s="81">
        <v>54140</v>
      </c>
      <c r="N22" s="81">
        <v>56584</v>
      </c>
      <c r="O22" s="81">
        <v>53340</v>
      </c>
      <c r="P22" s="81">
        <v>53130</v>
      </c>
      <c r="Q22" s="81">
        <v>53130</v>
      </c>
      <c r="R22" s="81">
        <v>55930</v>
      </c>
      <c r="S22" s="81">
        <v>54873</v>
      </c>
      <c r="T22" s="81">
        <v>53132</v>
      </c>
      <c r="U22" s="81">
        <v>53649</v>
      </c>
      <c r="V22" s="81">
        <v>54883</v>
      </c>
      <c r="W22" s="81">
        <v>56430</v>
      </c>
      <c r="X22" s="81">
        <v>54087</v>
      </c>
      <c r="Y22" s="79">
        <v>53130</v>
      </c>
      <c r="Z22" s="81">
        <v>53130</v>
      </c>
      <c r="AA22" s="81">
        <v>54575</v>
      </c>
      <c r="AB22" s="81">
        <v>56395</v>
      </c>
      <c r="AC22" s="81">
        <v>55583</v>
      </c>
      <c r="AD22" s="81">
        <v>61549</v>
      </c>
      <c r="AE22" s="81">
        <v>59297</v>
      </c>
      <c r="AF22" s="81">
        <v>54310</v>
      </c>
      <c r="AG22" s="83">
        <v>53130</v>
      </c>
      <c r="AH22" s="83">
        <v>53130</v>
      </c>
      <c r="AI22" s="81">
        <v>53738</v>
      </c>
      <c r="AJ22" s="81">
        <v>67468</v>
      </c>
      <c r="AK22" s="81">
        <v>55432</v>
      </c>
      <c r="AL22" s="81">
        <v>54940</v>
      </c>
      <c r="AM22" s="81">
        <v>57285</v>
      </c>
      <c r="AN22" s="81">
        <v>53773</v>
      </c>
      <c r="AO22" s="81">
        <v>59216</v>
      </c>
      <c r="AP22" s="81">
        <v>53349</v>
      </c>
      <c r="AQ22" s="81">
        <v>53130</v>
      </c>
      <c r="AR22" s="81">
        <v>56865</v>
      </c>
      <c r="AS22" s="81">
        <v>55816</v>
      </c>
      <c r="AT22" s="81">
        <v>55515</v>
      </c>
      <c r="AU22" s="81">
        <v>53130</v>
      </c>
      <c r="AV22" s="83">
        <v>53130</v>
      </c>
      <c r="AW22" s="81">
        <v>54742</v>
      </c>
      <c r="AX22" s="81">
        <v>54735</v>
      </c>
      <c r="AY22" s="81">
        <v>53751</v>
      </c>
      <c r="AZ22" s="81">
        <v>55503</v>
      </c>
      <c r="BA22" s="81">
        <v>56893</v>
      </c>
      <c r="BB22" s="81">
        <v>54130</v>
      </c>
      <c r="BC22" s="81">
        <v>57677</v>
      </c>
      <c r="BD22" s="81">
        <v>59095</v>
      </c>
      <c r="BE22" s="81">
        <v>53130</v>
      </c>
      <c r="BF22" s="81">
        <v>55145</v>
      </c>
      <c r="BG22" s="81">
        <v>54358</v>
      </c>
      <c r="BH22" s="81">
        <v>53455</v>
      </c>
      <c r="BI22" s="83">
        <v>53130</v>
      </c>
      <c r="BJ22" s="81">
        <v>56345</v>
      </c>
      <c r="BK22" s="81">
        <v>56440</v>
      </c>
      <c r="BL22" s="81">
        <v>53485</v>
      </c>
      <c r="BM22" s="81">
        <v>58234</v>
      </c>
      <c r="BN22" s="81">
        <v>61430</v>
      </c>
      <c r="BO22" s="81">
        <v>53185</v>
      </c>
      <c r="BP22" s="81">
        <v>55863</v>
      </c>
      <c r="BQ22" s="81">
        <v>55106</v>
      </c>
      <c r="BR22" s="81">
        <v>53130</v>
      </c>
      <c r="BS22" s="81">
        <v>55131</v>
      </c>
      <c r="BT22" s="81">
        <v>53342</v>
      </c>
      <c r="BU22" s="81">
        <v>57290</v>
      </c>
      <c r="BV22" s="83">
        <v>53130</v>
      </c>
      <c r="BW22" s="81">
        <v>56112</v>
      </c>
      <c r="BX22" s="81">
        <v>55180</v>
      </c>
      <c r="BY22" s="81">
        <v>53130</v>
      </c>
      <c r="BZ22" s="81">
        <v>56922</v>
      </c>
      <c r="CA22" s="81">
        <v>58675</v>
      </c>
      <c r="CB22" s="81">
        <v>53903</v>
      </c>
      <c r="CC22" s="81">
        <v>60149</v>
      </c>
      <c r="CD22" s="81">
        <v>56342</v>
      </c>
      <c r="CE22" s="81">
        <v>63531</v>
      </c>
      <c r="CF22" s="83">
        <v>53130</v>
      </c>
      <c r="CG22" s="81">
        <v>54111</v>
      </c>
      <c r="CH22" s="81">
        <v>53882</v>
      </c>
      <c r="CI22" s="81">
        <v>57836</v>
      </c>
      <c r="CJ22" s="81">
        <v>56335</v>
      </c>
      <c r="CK22" s="81">
        <v>53130</v>
      </c>
      <c r="CL22" s="81">
        <v>55529</v>
      </c>
      <c r="CM22" s="81">
        <v>57699</v>
      </c>
      <c r="CN22" s="81">
        <v>57655</v>
      </c>
      <c r="CO22" s="81">
        <v>53138</v>
      </c>
      <c r="CP22" s="81">
        <v>58307</v>
      </c>
      <c r="CQ22" s="81">
        <v>60496</v>
      </c>
      <c r="CR22" s="83">
        <v>53130</v>
      </c>
      <c r="CS22" s="81">
        <v>53569</v>
      </c>
      <c r="CT22" s="81">
        <v>58230</v>
      </c>
      <c r="CU22" s="81">
        <v>55835</v>
      </c>
      <c r="CV22" s="81">
        <v>53130</v>
      </c>
      <c r="CW22" s="81">
        <v>53331</v>
      </c>
      <c r="CX22" s="83">
        <v>53130</v>
      </c>
      <c r="CY22" s="81">
        <v>56383</v>
      </c>
      <c r="CZ22" s="81">
        <v>56801</v>
      </c>
      <c r="DA22" s="81">
        <v>53130</v>
      </c>
      <c r="DB22" s="81">
        <v>55495</v>
      </c>
      <c r="DC22" s="81">
        <v>61123</v>
      </c>
      <c r="DD22" s="81">
        <v>54492</v>
      </c>
      <c r="DE22" s="81">
        <v>61346</v>
      </c>
      <c r="DF22" s="81">
        <v>65754</v>
      </c>
      <c r="DG22" s="81">
        <v>53130</v>
      </c>
      <c r="DH22" s="81">
        <v>53130</v>
      </c>
      <c r="DI22" s="81">
        <v>55633</v>
      </c>
      <c r="DJ22" s="81">
        <v>60600</v>
      </c>
      <c r="DK22" s="81">
        <v>71365</v>
      </c>
      <c r="DL22" s="81">
        <v>71796</v>
      </c>
      <c r="DM22" s="81">
        <v>54121</v>
      </c>
      <c r="DN22" s="81">
        <v>54656</v>
      </c>
      <c r="DO22" s="81">
        <v>54622</v>
      </c>
      <c r="DP22" s="81">
        <v>59808</v>
      </c>
      <c r="DQ22" s="81">
        <v>60219</v>
      </c>
      <c r="DR22" s="81">
        <v>58045</v>
      </c>
      <c r="DS22" s="81">
        <v>59505</v>
      </c>
      <c r="DT22" s="81">
        <v>53130</v>
      </c>
      <c r="DU22" s="81">
        <v>54695</v>
      </c>
      <c r="DV22" s="81">
        <v>54522</v>
      </c>
      <c r="DW22" s="81">
        <v>53130</v>
      </c>
      <c r="DX22" s="81">
        <v>55821</v>
      </c>
      <c r="DY22" s="81">
        <v>56985</v>
      </c>
      <c r="DZ22" s="81">
        <v>69624</v>
      </c>
      <c r="EA22" s="81">
        <v>53230</v>
      </c>
      <c r="EB22" s="81">
        <v>55763</v>
      </c>
      <c r="EC22" s="81">
        <v>56630</v>
      </c>
      <c r="ED22" s="81">
        <v>58550</v>
      </c>
      <c r="EE22" s="81">
        <v>68546</v>
      </c>
      <c r="EF22" s="81">
        <v>59184</v>
      </c>
      <c r="EG22" s="81">
        <v>57854</v>
      </c>
    </row>
    <row r="23" spans="1:137" ht="15.75" x14ac:dyDescent="0.25">
      <c r="A23" s="77">
        <v>18</v>
      </c>
      <c r="B23" s="81">
        <v>55514</v>
      </c>
      <c r="C23" s="81">
        <v>60861</v>
      </c>
      <c r="D23" s="81">
        <v>69173</v>
      </c>
      <c r="E23" s="81">
        <v>56859</v>
      </c>
      <c r="F23" s="81">
        <v>55205</v>
      </c>
      <c r="G23" s="81">
        <v>53130</v>
      </c>
      <c r="H23" s="81">
        <v>61535</v>
      </c>
      <c r="I23" s="81">
        <v>73009</v>
      </c>
      <c r="J23" s="81">
        <v>66949</v>
      </c>
      <c r="K23" s="81">
        <v>60365</v>
      </c>
      <c r="L23" s="81">
        <v>60402</v>
      </c>
      <c r="M23" s="81">
        <v>54140</v>
      </c>
      <c r="N23" s="81">
        <v>56652</v>
      </c>
      <c r="O23" s="81">
        <v>53340</v>
      </c>
      <c r="P23" s="81">
        <v>53130</v>
      </c>
      <c r="Q23" s="81">
        <v>53130</v>
      </c>
      <c r="R23" s="81">
        <v>55930</v>
      </c>
      <c r="S23" s="81">
        <v>54873</v>
      </c>
      <c r="T23" s="81">
        <v>53132</v>
      </c>
      <c r="U23" s="81">
        <v>53649</v>
      </c>
      <c r="V23" s="81">
        <v>54883</v>
      </c>
      <c r="W23" s="81">
        <v>57101</v>
      </c>
      <c r="X23" s="81">
        <v>54087</v>
      </c>
      <c r="Y23" s="79">
        <v>53130</v>
      </c>
      <c r="Z23" s="81">
        <v>53130</v>
      </c>
      <c r="AA23" s="81">
        <v>54583</v>
      </c>
      <c r="AB23" s="81">
        <v>56395</v>
      </c>
      <c r="AC23" s="81">
        <v>55910</v>
      </c>
      <c r="AD23" s="81">
        <v>61659</v>
      </c>
      <c r="AE23" s="81">
        <v>59983</v>
      </c>
      <c r="AF23" s="81">
        <v>55210</v>
      </c>
      <c r="AG23" s="83">
        <v>53130</v>
      </c>
      <c r="AH23" s="83">
        <v>53130</v>
      </c>
      <c r="AI23" s="81">
        <v>53748</v>
      </c>
      <c r="AJ23" s="81">
        <v>67774</v>
      </c>
      <c r="AK23" s="81">
        <v>55432</v>
      </c>
      <c r="AL23" s="81">
        <v>54940</v>
      </c>
      <c r="AM23" s="81">
        <v>57763</v>
      </c>
      <c r="AN23" s="81">
        <v>53773</v>
      </c>
      <c r="AO23" s="81">
        <v>59216</v>
      </c>
      <c r="AP23" s="81">
        <v>53349</v>
      </c>
      <c r="AQ23" s="81">
        <v>53130</v>
      </c>
      <c r="AR23" s="81">
        <v>56865</v>
      </c>
      <c r="AS23" s="81">
        <v>55816</v>
      </c>
      <c r="AT23" s="81">
        <v>55515</v>
      </c>
      <c r="AU23" s="81">
        <v>53130</v>
      </c>
      <c r="AV23" s="83">
        <v>53130</v>
      </c>
      <c r="AW23" s="81">
        <v>54742</v>
      </c>
      <c r="AX23" s="81">
        <v>54735</v>
      </c>
      <c r="AY23" s="81">
        <v>53751</v>
      </c>
      <c r="AZ23" s="81">
        <v>55503</v>
      </c>
      <c r="BA23" s="81">
        <v>57667</v>
      </c>
      <c r="BB23" s="81">
        <v>54130</v>
      </c>
      <c r="BC23" s="81">
        <v>57677</v>
      </c>
      <c r="BD23" s="81">
        <v>59095</v>
      </c>
      <c r="BE23" s="81">
        <v>53130</v>
      </c>
      <c r="BF23" s="81">
        <v>55145</v>
      </c>
      <c r="BG23" s="81">
        <v>54358</v>
      </c>
      <c r="BH23" s="81">
        <v>53455</v>
      </c>
      <c r="BI23" s="83">
        <v>53130</v>
      </c>
      <c r="BJ23" s="81">
        <v>56350</v>
      </c>
      <c r="BK23" s="81">
        <v>56495</v>
      </c>
      <c r="BL23" s="81">
        <v>53485</v>
      </c>
      <c r="BM23" s="81">
        <v>58234</v>
      </c>
      <c r="BN23" s="81">
        <v>61430</v>
      </c>
      <c r="BO23" s="81">
        <v>53285</v>
      </c>
      <c r="BP23" s="81">
        <v>55863</v>
      </c>
      <c r="BQ23" s="81">
        <v>55389</v>
      </c>
      <c r="BR23" s="81">
        <v>53130</v>
      </c>
      <c r="BS23" s="81">
        <v>55131</v>
      </c>
      <c r="BT23" s="81">
        <v>53342</v>
      </c>
      <c r="BU23" s="81">
        <v>58025</v>
      </c>
      <c r="BV23" s="83">
        <v>53130</v>
      </c>
      <c r="BW23" s="81">
        <v>56132</v>
      </c>
      <c r="BX23" s="81">
        <v>55180</v>
      </c>
      <c r="BY23" s="81">
        <v>53130</v>
      </c>
      <c r="BZ23" s="81">
        <v>56922</v>
      </c>
      <c r="CA23" s="81">
        <v>59015</v>
      </c>
      <c r="CB23" s="81">
        <v>54486</v>
      </c>
      <c r="CC23" s="81">
        <v>60781</v>
      </c>
      <c r="CD23" s="81">
        <v>56426</v>
      </c>
      <c r="CE23" s="81">
        <v>63531</v>
      </c>
      <c r="CF23" s="83">
        <v>53130</v>
      </c>
      <c r="CG23" s="81">
        <v>54111</v>
      </c>
      <c r="CH23" s="81">
        <v>53882</v>
      </c>
      <c r="CI23" s="81">
        <v>57836</v>
      </c>
      <c r="CJ23" s="81">
        <v>56335</v>
      </c>
      <c r="CK23" s="81">
        <v>53130</v>
      </c>
      <c r="CL23" s="81">
        <v>55529</v>
      </c>
      <c r="CM23" s="81">
        <v>57699</v>
      </c>
      <c r="CN23" s="81">
        <v>57655</v>
      </c>
      <c r="CO23" s="81">
        <v>53138</v>
      </c>
      <c r="CP23" s="81">
        <v>58307</v>
      </c>
      <c r="CQ23" s="81">
        <v>61706</v>
      </c>
      <c r="CR23" s="83">
        <v>53130</v>
      </c>
      <c r="CS23" s="81">
        <v>53569</v>
      </c>
      <c r="CT23" s="81">
        <v>58255</v>
      </c>
      <c r="CU23" s="81">
        <v>55835</v>
      </c>
      <c r="CV23" s="81">
        <v>53130</v>
      </c>
      <c r="CW23" s="81">
        <v>53331</v>
      </c>
      <c r="CX23" s="83">
        <v>53130</v>
      </c>
      <c r="CY23" s="81">
        <v>56383</v>
      </c>
      <c r="CZ23" s="81">
        <v>57299</v>
      </c>
      <c r="DA23" s="81">
        <v>55655</v>
      </c>
      <c r="DB23" s="81">
        <v>55495</v>
      </c>
      <c r="DC23" s="81">
        <v>61201</v>
      </c>
      <c r="DD23" s="81">
        <v>54828</v>
      </c>
      <c r="DE23" s="81">
        <v>61479</v>
      </c>
      <c r="DF23" s="81">
        <v>65754</v>
      </c>
      <c r="DG23" s="81">
        <v>53130</v>
      </c>
      <c r="DH23" s="81">
        <v>53130</v>
      </c>
      <c r="DI23" s="81">
        <v>55633</v>
      </c>
      <c r="DJ23" s="81">
        <v>60880</v>
      </c>
      <c r="DK23" s="81">
        <v>72434</v>
      </c>
      <c r="DL23" s="81">
        <v>72870</v>
      </c>
      <c r="DM23" s="81">
        <v>54121</v>
      </c>
      <c r="DN23" s="81">
        <v>56309</v>
      </c>
      <c r="DO23" s="81">
        <v>54622</v>
      </c>
      <c r="DP23" s="81">
        <v>60537</v>
      </c>
      <c r="DQ23" s="81">
        <v>60219</v>
      </c>
      <c r="DR23" s="81">
        <v>58585</v>
      </c>
      <c r="DS23" s="81">
        <v>59505</v>
      </c>
      <c r="DT23" s="81">
        <v>53130</v>
      </c>
      <c r="DU23" s="81">
        <v>54695</v>
      </c>
      <c r="DV23" s="81">
        <v>54576</v>
      </c>
      <c r="DW23" s="81">
        <v>53130</v>
      </c>
      <c r="DX23" s="81">
        <v>55821</v>
      </c>
      <c r="DY23" s="81">
        <v>57333</v>
      </c>
      <c r="DZ23" s="81">
        <v>69624</v>
      </c>
      <c r="EA23" s="81">
        <v>53230</v>
      </c>
      <c r="EB23" s="81">
        <v>55770</v>
      </c>
      <c r="EC23" s="81">
        <v>56630</v>
      </c>
      <c r="ED23" s="81">
        <v>59810</v>
      </c>
      <c r="EE23" s="81">
        <v>68712</v>
      </c>
      <c r="EF23" s="81">
        <v>60065</v>
      </c>
      <c r="EG23" s="81">
        <v>58243</v>
      </c>
    </row>
    <row r="24" spans="1:137" ht="15.75" x14ac:dyDescent="0.25">
      <c r="A24" s="77">
        <v>19</v>
      </c>
      <c r="B24" s="81">
        <v>56525</v>
      </c>
      <c r="C24" s="81">
        <v>61472</v>
      </c>
      <c r="D24" s="81">
        <v>69173</v>
      </c>
      <c r="E24" s="81">
        <v>57838</v>
      </c>
      <c r="F24" s="81">
        <v>56180</v>
      </c>
      <c r="G24" s="81">
        <v>54105</v>
      </c>
      <c r="H24" s="81">
        <v>62540</v>
      </c>
      <c r="I24" s="81">
        <v>73010</v>
      </c>
      <c r="J24" s="81">
        <v>66949</v>
      </c>
      <c r="K24" s="81">
        <v>60365</v>
      </c>
      <c r="L24" s="81">
        <v>60402</v>
      </c>
      <c r="M24" s="81">
        <v>55125</v>
      </c>
      <c r="N24" s="81">
        <v>56793</v>
      </c>
      <c r="O24" s="81">
        <v>54320</v>
      </c>
      <c r="P24" s="81">
        <v>54105</v>
      </c>
      <c r="Q24" s="81">
        <v>54105</v>
      </c>
      <c r="R24" s="81">
        <v>56950</v>
      </c>
      <c r="S24" s="81">
        <v>55863</v>
      </c>
      <c r="T24" s="81">
        <v>54106</v>
      </c>
      <c r="U24" s="81">
        <v>54633</v>
      </c>
      <c r="V24" s="81">
        <v>54883</v>
      </c>
      <c r="W24" s="81">
        <v>57101</v>
      </c>
      <c r="X24" s="81">
        <v>55054</v>
      </c>
      <c r="Y24" s="79">
        <v>54105</v>
      </c>
      <c r="Z24" s="81">
        <v>54105</v>
      </c>
      <c r="AA24" s="81">
        <v>55575</v>
      </c>
      <c r="AB24" s="81">
        <v>57370</v>
      </c>
      <c r="AC24" s="81">
        <v>56589</v>
      </c>
      <c r="AD24" s="81">
        <v>61888</v>
      </c>
      <c r="AE24" s="81">
        <v>60669</v>
      </c>
      <c r="AF24" s="81">
        <v>56150</v>
      </c>
      <c r="AG24" s="83">
        <v>54105</v>
      </c>
      <c r="AH24" s="83">
        <v>54105</v>
      </c>
      <c r="AI24" s="81">
        <v>54743</v>
      </c>
      <c r="AJ24" s="81">
        <v>67774</v>
      </c>
      <c r="AK24" s="81">
        <v>56410</v>
      </c>
      <c r="AL24" s="81">
        <v>55930</v>
      </c>
      <c r="AM24" s="81">
        <v>58296</v>
      </c>
      <c r="AN24" s="81">
        <v>54348</v>
      </c>
      <c r="AO24" s="81">
        <v>59216</v>
      </c>
      <c r="AP24" s="81">
        <v>54326</v>
      </c>
      <c r="AQ24" s="81">
        <v>54105</v>
      </c>
      <c r="AR24" s="81">
        <v>57898</v>
      </c>
      <c r="AS24" s="81">
        <v>56777</v>
      </c>
      <c r="AT24" s="81">
        <v>56529</v>
      </c>
      <c r="AU24" s="81">
        <v>54105</v>
      </c>
      <c r="AV24" s="83">
        <v>54105</v>
      </c>
      <c r="AW24" s="81">
        <v>55736</v>
      </c>
      <c r="AX24" s="81">
        <v>55710</v>
      </c>
      <c r="AY24" s="81">
        <v>54736</v>
      </c>
      <c r="AZ24" s="81">
        <v>56513</v>
      </c>
      <c r="BA24" s="81">
        <v>57686</v>
      </c>
      <c r="BB24" s="81">
        <v>55105</v>
      </c>
      <c r="BC24" s="81">
        <v>58724</v>
      </c>
      <c r="BD24" s="81">
        <v>60085</v>
      </c>
      <c r="BE24" s="81">
        <v>54105</v>
      </c>
      <c r="BF24" s="81">
        <v>56120</v>
      </c>
      <c r="BG24" s="81">
        <v>55356</v>
      </c>
      <c r="BH24" s="81">
        <v>54430</v>
      </c>
      <c r="BI24" s="83">
        <v>54105</v>
      </c>
      <c r="BJ24" s="81">
        <v>57330</v>
      </c>
      <c r="BK24" s="81">
        <v>57523</v>
      </c>
      <c r="BL24" s="81">
        <v>53485</v>
      </c>
      <c r="BM24" s="81">
        <v>59290</v>
      </c>
      <c r="BN24" s="81">
        <v>62540</v>
      </c>
      <c r="BO24" s="81">
        <v>54137</v>
      </c>
      <c r="BP24" s="81">
        <v>56848</v>
      </c>
      <c r="BQ24" s="81">
        <v>55714</v>
      </c>
      <c r="BR24" s="81">
        <v>54105</v>
      </c>
      <c r="BS24" s="81">
        <v>56143</v>
      </c>
      <c r="BT24" s="81">
        <v>54321</v>
      </c>
      <c r="BU24" s="81">
        <v>58815</v>
      </c>
      <c r="BV24" s="83">
        <v>54105</v>
      </c>
      <c r="BW24" s="81">
        <v>57126</v>
      </c>
      <c r="BX24" s="81">
        <v>56178</v>
      </c>
      <c r="BY24" s="81">
        <v>54105</v>
      </c>
      <c r="BZ24" s="81">
        <v>57963</v>
      </c>
      <c r="CA24" s="81">
        <v>59380</v>
      </c>
      <c r="CB24" s="81">
        <v>55068</v>
      </c>
      <c r="CC24" s="81">
        <v>61404</v>
      </c>
      <c r="CD24" s="81">
        <v>56757</v>
      </c>
      <c r="CE24" s="81">
        <v>63531</v>
      </c>
      <c r="CF24" s="83">
        <v>54105</v>
      </c>
      <c r="CG24" s="81">
        <v>55104</v>
      </c>
      <c r="CH24" s="81">
        <v>54856</v>
      </c>
      <c r="CI24" s="81">
        <v>57836</v>
      </c>
      <c r="CJ24" s="81">
        <v>57350</v>
      </c>
      <c r="CK24" s="81">
        <v>54105</v>
      </c>
      <c r="CL24" s="81">
        <v>56523</v>
      </c>
      <c r="CM24" s="81">
        <v>58678</v>
      </c>
      <c r="CN24" s="81">
        <v>58625</v>
      </c>
      <c r="CO24" s="81">
        <v>54106</v>
      </c>
      <c r="CP24" s="81">
        <v>58364</v>
      </c>
      <c r="CQ24" s="81">
        <v>62940</v>
      </c>
      <c r="CR24" s="83">
        <v>54105</v>
      </c>
      <c r="CS24" s="81">
        <v>54544</v>
      </c>
      <c r="CT24" s="81">
        <v>59655</v>
      </c>
      <c r="CU24" s="81">
        <v>55835</v>
      </c>
      <c r="CV24" s="81">
        <v>54105</v>
      </c>
      <c r="CW24" s="81">
        <v>54305</v>
      </c>
      <c r="CX24" s="83">
        <v>54105</v>
      </c>
      <c r="CY24" s="81">
        <v>56423</v>
      </c>
      <c r="CZ24" s="81">
        <v>57842</v>
      </c>
      <c r="DA24" s="81">
        <v>56340</v>
      </c>
      <c r="DB24" s="81">
        <v>56495</v>
      </c>
      <c r="DC24" s="81">
        <v>62259</v>
      </c>
      <c r="DD24" s="81">
        <v>55488</v>
      </c>
      <c r="DE24" s="81">
        <v>61620</v>
      </c>
      <c r="DF24" s="81">
        <v>65754</v>
      </c>
      <c r="DG24" s="81">
        <v>54105</v>
      </c>
      <c r="DH24" s="81">
        <v>54105</v>
      </c>
      <c r="DI24" s="81">
        <v>56655</v>
      </c>
      <c r="DJ24" s="81">
        <v>61160</v>
      </c>
      <c r="DK24" s="81">
        <v>72434</v>
      </c>
      <c r="DL24" s="81">
        <v>72870</v>
      </c>
      <c r="DM24" s="81">
        <v>55114</v>
      </c>
      <c r="DN24" s="81">
        <v>56309</v>
      </c>
      <c r="DO24" s="81">
        <v>55536</v>
      </c>
      <c r="DP24" s="81">
        <v>61125</v>
      </c>
      <c r="DQ24" s="81">
        <v>60219</v>
      </c>
      <c r="DR24" s="81">
        <v>59180</v>
      </c>
      <c r="DS24" s="81">
        <v>60565</v>
      </c>
      <c r="DT24" s="81">
        <v>54105</v>
      </c>
      <c r="DU24" s="81">
        <v>55699</v>
      </c>
      <c r="DV24" s="81">
        <v>55606</v>
      </c>
      <c r="DW24" s="81">
        <v>54105</v>
      </c>
      <c r="DX24" s="81">
        <v>56796</v>
      </c>
      <c r="DY24" s="81">
        <v>57697</v>
      </c>
      <c r="DZ24" s="81">
        <v>69626</v>
      </c>
      <c r="EA24" s="81">
        <v>54205</v>
      </c>
      <c r="EB24" s="81">
        <v>56905</v>
      </c>
      <c r="EC24" s="81">
        <v>57605</v>
      </c>
      <c r="ED24" s="81">
        <v>61095</v>
      </c>
      <c r="EE24" s="81">
        <v>68878</v>
      </c>
      <c r="EF24" s="81">
        <v>60952</v>
      </c>
      <c r="EG24" s="81">
        <v>58751</v>
      </c>
    </row>
    <row r="25" spans="1:137" ht="15.75" x14ac:dyDescent="0.25">
      <c r="A25" s="77">
        <v>20</v>
      </c>
      <c r="B25" s="81">
        <v>56525</v>
      </c>
      <c r="C25" s="81">
        <v>62675</v>
      </c>
      <c r="D25" s="81">
        <v>70630</v>
      </c>
      <c r="E25" s="81">
        <v>57841</v>
      </c>
      <c r="F25" s="81">
        <v>56180</v>
      </c>
      <c r="G25" s="81">
        <v>54105</v>
      </c>
      <c r="H25" s="81">
        <v>63545</v>
      </c>
      <c r="I25" s="81">
        <v>73010</v>
      </c>
      <c r="J25" s="81">
        <v>66949</v>
      </c>
      <c r="K25" s="81">
        <v>60365</v>
      </c>
      <c r="L25" s="81">
        <v>60896</v>
      </c>
      <c r="M25" s="81">
        <v>55125</v>
      </c>
      <c r="N25" s="81">
        <v>58163</v>
      </c>
      <c r="O25" s="81">
        <v>54320</v>
      </c>
      <c r="P25" s="81">
        <v>54105</v>
      </c>
      <c r="Q25" s="81">
        <v>54105</v>
      </c>
      <c r="R25" s="81">
        <v>56950</v>
      </c>
      <c r="S25" s="81">
        <v>55863</v>
      </c>
      <c r="T25" s="81">
        <v>54106</v>
      </c>
      <c r="U25" s="81">
        <v>54633</v>
      </c>
      <c r="V25" s="81">
        <v>54883</v>
      </c>
      <c r="W25" s="81">
        <v>57101</v>
      </c>
      <c r="X25" s="81">
        <v>55054</v>
      </c>
      <c r="Y25" s="79">
        <v>54105</v>
      </c>
      <c r="Z25" s="81">
        <v>54105</v>
      </c>
      <c r="AA25" s="81">
        <v>55597</v>
      </c>
      <c r="AB25" s="81">
        <v>57370</v>
      </c>
      <c r="AC25" s="81">
        <v>56944</v>
      </c>
      <c r="AD25" s="81">
        <v>61949</v>
      </c>
      <c r="AE25" s="81">
        <v>61354</v>
      </c>
      <c r="AF25" s="81">
        <v>57150</v>
      </c>
      <c r="AG25" s="83">
        <v>54105</v>
      </c>
      <c r="AH25" s="83">
        <v>54105</v>
      </c>
      <c r="AI25" s="81">
        <v>54753</v>
      </c>
      <c r="AJ25" s="81">
        <v>67774</v>
      </c>
      <c r="AK25" s="81">
        <v>56410</v>
      </c>
      <c r="AL25" s="81">
        <v>55930</v>
      </c>
      <c r="AM25" s="81">
        <v>58772</v>
      </c>
      <c r="AN25" s="81">
        <v>54348</v>
      </c>
      <c r="AO25" s="81">
        <v>59216</v>
      </c>
      <c r="AP25" s="81">
        <v>54326</v>
      </c>
      <c r="AQ25" s="81">
        <v>54605</v>
      </c>
      <c r="AR25" s="81">
        <v>58299</v>
      </c>
      <c r="AS25" s="81">
        <v>56777</v>
      </c>
      <c r="AT25" s="81">
        <v>56529</v>
      </c>
      <c r="AU25" s="81">
        <v>55866</v>
      </c>
      <c r="AV25" s="83">
        <v>54105</v>
      </c>
      <c r="AW25" s="81">
        <v>55736</v>
      </c>
      <c r="AX25" s="81">
        <v>55710</v>
      </c>
      <c r="AY25" s="81">
        <v>54736</v>
      </c>
      <c r="AZ25" s="81">
        <v>56513</v>
      </c>
      <c r="BA25" s="81">
        <v>57686</v>
      </c>
      <c r="BB25" s="81">
        <v>55105</v>
      </c>
      <c r="BC25" s="81">
        <v>58724</v>
      </c>
      <c r="BD25" s="81">
        <v>60085</v>
      </c>
      <c r="BE25" s="81">
        <v>54105</v>
      </c>
      <c r="BF25" s="81">
        <v>56120</v>
      </c>
      <c r="BG25" s="81">
        <v>55356</v>
      </c>
      <c r="BH25" s="81">
        <v>54430</v>
      </c>
      <c r="BI25" s="83">
        <v>54105</v>
      </c>
      <c r="BJ25" s="81">
        <v>57860</v>
      </c>
      <c r="BK25" s="81">
        <v>57580</v>
      </c>
      <c r="BL25" s="81">
        <v>53875</v>
      </c>
      <c r="BM25" s="81">
        <v>59290</v>
      </c>
      <c r="BN25" s="81">
        <v>62540</v>
      </c>
      <c r="BO25" s="81">
        <v>54233</v>
      </c>
      <c r="BP25" s="81">
        <v>56848</v>
      </c>
      <c r="BQ25" s="81">
        <v>55996</v>
      </c>
      <c r="BR25" s="81">
        <v>54105</v>
      </c>
      <c r="BS25" s="81">
        <v>56143</v>
      </c>
      <c r="BT25" s="81">
        <v>54321</v>
      </c>
      <c r="BU25" s="81">
        <v>59750</v>
      </c>
      <c r="BV25" s="83">
        <v>54105</v>
      </c>
      <c r="BW25" s="81">
        <v>57206</v>
      </c>
      <c r="BX25" s="81">
        <v>56178</v>
      </c>
      <c r="BY25" s="81">
        <v>54105</v>
      </c>
      <c r="BZ25" s="81">
        <v>57963</v>
      </c>
      <c r="CA25" s="81">
        <v>59725</v>
      </c>
      <c r="CB25" s="81">
        <v>55651</v>
      </c>
      <c r="CC25" s="81">
        <v>63101</v>
      </c>
      <c r="CD25" s="81">
        <v>57221</v>
      </c>
      <c r="CE25" s="81">
        <v>63531</v>
      </c>
      <c r="CF25" s="83">
        <v>54105</v>
      </c>
      <c r="CG25" s="81">
        <v>55104</v>
      </c>
      <c r="CH25" s="81">
        <v>54856</v>
      </c>
      <c r="CI25" s="81">
        <v>57836</v>
      </c>
      <c r="CJ25" s="81">
        <v>57350</v>
      </c>
      <c r="CK25" s="81">
        <v>54105</v>
      </c>
      <c r="CL25" s="81">
        <v>56523</v>
      </c>
      <c r="CM25" s="81">
        <v>58678</v>
      </c>
      <c r="CN25" s="81">
        <v>58625</v>
      </c>
      <c r="CO25" s="81">
        <v>54106</v>
      </c>
      <c r="CP25" s="81">
        <v>58364</v>
      </c>
      <c r="CQ25" s="81">
        <v>64199</v>
      </c>
      <c r="CR25" s="83">
        <v>54105</v>
      </c>
      <c r="CS25" s="81">
        <v>54544</v>
      </c>
      <c r="CT25" s="81">
        <v>59990</v>
      </c>
      <c r="CU25" s="81">
        <v>55835</v>
      </c>
      <c r="CV25" s="81">
        <v>54105</v>
      </c>
      <c r="CW25" s="81">
        <v>54355</v>
      </c>
      <c r="CX25" s="83">
        <v>54105</v>
      </c>
      <c r="CY25" s="81">
        <v>56423</v>
      </c>
      <c r="CZ25" s="81">
        <v>58188</v>
      </c>
      <c r="DA25" s="81">
        <v>57021</v>
      </c>
      <c r="DB25" s="81">
        <v>56495</v>
      </c>
      <c r="DC25" s="81">
        <v>62338</v>
      </c>
      <c r="DD25" s="81">
        <v>55596</v>
      </c>
      <c r="DE25" s="81">
        <v>62153</v>
      </c>
      <c r="DF25" s="81">
        <v>66504</v>
      </c>
      <c r="DG25" s="81">
        <v>54105</v>
      </c>
      <c r="DH25" s="81">
        <v>54105</v>
      </c>
      <c r="DI25" s="81">
        <v>56655</v>
      </c>
      <c r="DJ25" s="81">
        <v>61445</v>
      </c>
      <c r="DK25" s="81">
        <v>72434</v>
      </c>
      <c r="DL25" s="81">
        <v>72870</v>
      </c>
      <c r="DM25" s="81">
        <v>55114</v>
      </c>
      <c r="DN25" s="81">
        <v>56309</v>
      </c>
      <c r="DO25" s="81">
        <v>55536</v>
      </c>
      <c r="DP25" s="81">
        <v>61698</v>
      </c>
      <c r="DQ25" s="81">
        <v>60219</v>
      </c>
      <c r="DR25" s="81">
        <v>60875</v>
      </c>
      <c r="DS25" s="81">
        <v>60565</v>
      </c>
      <c r="DT25" s="81">
        <v>54105</v>
      </c>
      <c r="DU25" s="81">
        <v>55953</v>
      </c>
      <c r="DV25" s="81">
        <v>55791</v>
      </c>
      <c r="DW25" s="81">
        <v>54105</v>
      </c>
      <c r="DX25" s="81">
        <v>56813</v>
      </c>
      <c r="DY25" s="81">
        <v>58046</v>
      </c>
      <c r="DZ25" s="81">
        <v>70392</v>
      </c>
      <c r="EA25" s="81">
        <v>54205</v>
      </c>
      <c r="EB25" s="81">
        <v>57017</v>
      </c>
      <c r="EC25" s="81">
        <v>57605</v>
      </c>
      <c r="ED25" s="81">
        <v>65165</v>
      </c>
      <c r="EE25" s="81">
        <v>69044</v>
      </c>
      <c r="EF25" s="81">
        <v>63161</v>
      </c>
      <c r="EG25" s="81">
        <v>62013</v>
      </c>
    </row>
    <row r="26" spans="1:137" ht="15.75" x14ac:dyDescent="0.25">
      <c r="A26" s="77">
        <v>21</v>
      </c>
      <c r="B26" s="81">
        <v>56525</v>
      </c>
      <c r="C26" s="81">
        <v>62965</v>
      </c>
      <c r="D26" s="81">
        <v>70630</v>
      </c>
      <c r="E26" s="81">
        <v>57845</v>
      </c>
      <c r="F26" s="81">
        <v>56180</v>
      </c>
      <c r="G26" s="81">
        <v>54105</v>
      </c>
      <c r="H26" s="81">
        <v>64545</v>
      </c>
      <c r="I26" s="81">
        <v>73010</v>
      </c>
      <c r="J26" s="81">
        <v>66949</v>
      </c>
      <c r="K26" s="81">
        <v>60845</v>
      </c>
      <c r="L26" s="81">
        <v>60896</v>
      </c>
      <c r="M26" s="81">
        <v>55125</v>
      </c>
      <c r="N26" s="81">
        <v>58163</v>
      </c>
      <c r="O26" s="81">
        <v>54320</v>
      </c>
      <c r="P26" s="81">
        <v>54105</v>
      </c>
      <c r="Q26" s="81">
        <v>54105</v>
      </c>
      <c r="R26" s="81">
        <v>56950</v>
      </c>
      <c r="S26" s="81">
        <v>55863</v>
      </c>
      <c r="T26" s="81">
        <v>54106</v>
      </c>
      <c r="U26" s="81">
        <v>54633</v>
      </c>
      <c r="V26" s="81">
        <v>54883</v>
      </c>
      <c r="W26" s="81">
        <v>57101</v>
      </c>
      <c r="X26" s="81">
        <v>55054</v>
      </c>
      <c r="Y26" s="79">
        <v>54105</v>
      </c>
      <c r="Z26" s="81">
        <v>54105</v>
      </c>
      <c r="AA26" s="81">
        <v>55653</v>
      </c>
      <c r="AB26" s="81">
        <v>57370</v>
      </c>
      <c r="AC26" s="81">
        <v>57387</v>
      </c>
      <c r="AD26" s="81">
        <v>61949</v>
      </c>
      <c r="AE26" s="81">
        <v>62040</v>
      </c>
      <c r="AF26" s="81">
        <v>57150</v>
      </c>
      <c r="AG26" s="83">
        <v>54105</v>
      </c>
      <c r="AH26" s="83">
        <v>54105</v>
      </c>
      <c r="AI26" s="81">
        <v>54763</v>
      </c>
      <c r="AJ26" s="81">
        <v>67774</v>
      </c>
      <c r="AK26" s="81">
        <v>56410</v>
      </c>
      <c r="AL26" s="81">
        <v>55981</v>
      </c>
      <c r="AM26" s="81">
        <v>58772</v>
      </c>
      <c r="AN26" s="81">
        <v>54348</v>
      </c>
      <c r="AO26" s="81">
        <v>59216</v>
      </c>
      <c r="AP26" s="81">
        <v>54326</v>
      </c>
      <c r="AQ26" s="81">
        <v>54605</v>
      </c>
      <c r="AR26" s="81">
        <v>58299</v>
      </c>
      <c r="AS26" s="81">
        <v>56777</v>
      </c>
      <c r="AT26" s="81">
        <v>56529</v>
      </c>
      <c r="AU26" s="81">
        <v>55866</v>
      </c>
      <c r="AV26" s="83">
        <v>54105</v>
      </c>
      <c r="AW26" s="81">
        <v>55736</v>
      </c>
      <c r="AX26" s="81">
        <v>55913</v>
      </c>
      <c r="AY26" s="81">
        <v>54736</v>
      </c>
      <c r="AZ26" s="81">
        <v>56513</v>
      </c>
      <c r="BA26" s="81">
        <v>57686</v>
      </c>
      <c r="BB26" s="81">
        <v>55105</v>
      </c>
      <c r="BC26" s="81">
        <v>58724</v>
      </c>
      <c r="BD26" s="81">
        <v>60085</v>
      </c>
      <c r="BE26" s="81">
        <v>54105</v>
      </c>
      <c r="BF26" s="81">
        <v>56120</v>
      </c>
      <c r="BG26" s="81">
        <v>55356</v>
      </c>
      <c r="BH26" s="81">
        <v>55371</v>
      </c>
      <c r="BI26" s="83">
        <v>54105</v>
      </c>
      <c r="BJ26" s="81">
        <v>57860</v>
      </c>
      <c r="BK26" s="81">
        <v>57580</v>
      </c>
      <c r="BL26" s="81">
        <v>53875</v>
      </c>
      <c r="BM26" s="81">
        <v>59290</v>
      </c>
      <c r="BN26" s="81">
        <v>62540</v>
      </c>
      <c r="BO26" s="81">
        <v>54394</v>
      </c>
      <c r="BP26" s="81">
        <v>56848</v>
      </c>
      <c r="BQ26" s="81">
        <v>55996</v>
      </c>
      <c r="BR26" s="81">
        <v>54105</v>
      </c>
      <c r="BS26" s="81">
        <v>56143</v>
      </c>
      <c r="BT26" s="81">
        <v>54321</v>
      </c>
      <c r="BU26" s="81">
        <v>59750</v>
      </c>
      <c r="BV26" s="83">
        <v>54105</v>
      </c>
      <c r="BW26" s="81">
        <v>57706</v>
      </c>
      <c r="BX26" s="81">
        <v>56178</v>
      </c>
      <c r="BY26" s="81">
        <v>54105</v>
      </c>
      <c r="BZ26" s="81">
        <v>57963</v>
      </c>
      <c r="CA26" s="81">
        <v>59725</v>
      </c>
      <c r="CB26" s="81">
        <v>56234</v>
      </c>
      <c r="CC26" s="81">
        <v>63101</v>
      </c>
      <c r="CD26" s="81">
        <v>57221</v>
      </c>
      <c r="CE26" s="81">
        <v>63531</v>
      </c>
      <c r="CF26" s="83">
        <v>54105</v>
      </c>
      <c r="CG26" s="81">
        <v>55104</v>
      </c>
      <c r="CH26" s="81">
        <v>55006</v>
      </c>
      <c r="CI26" s="81">
        <v>57836</v>
      </c>
      <c r="CJ26" s="81">
        <v>57385</v>
      </c>
      <c r="CK26" s="81">
        <v>54105</v>
      </c>
      <c r="CL26" s="81">
        <v>56523</v>
      </c>
      <c r="CM26" s="81">
        <v>58678</v>
      </c>
      <c r="CN26" s="81">
        <v>58625</v>
      </c>
      <c r="CO26" s="81">
        <v>51395</v>
      </c>
      <c r="CP26" s="81">
        <v>58364</v>
      </c>
      <c r="CQ26" s="81">
        <v>64199</v>
      </c>
      <c r="CR26" s="83">
        <v>54105</v>
      </c>
      <c r="CS26" s="81">
        <v>54544</v>
      </c>
      <c r="CT26" s="81">
        <v>59990</v>
      </c>
      <c r="CU26" s="81">
        <v>55835</v>
      </c>
      <c r="CV26" s="81">
        <v>54105</v>
      </c>
      <c r="CW26" s="81">
        <v>54355</v>
      </c>
      <c r="CX26" s="83">
        <v>54105</v>
      </c>
      <c r="CY26" s="81">
        <v>56423</v>
      </c>
      <c r="CZ26" s="81">
        <v>58188</v>
      </c>
      <c r="DA26" s="81">
        <v>57021</v>
      </c>
      <c r="DB26" s="81">
        <v>56495</v>
      </c>
      <c r="DC26" s="81">
        <v>62338</v>
      </c>
      <c r="DD26" s="81">
        <v>55704</v>
      </c>
      <c r="DE26" s="81">
        <v>62299</v>
      </c>
      <c r="DF26" s="81">
        <v>66504</v>
      </c>
      <c r="DG26" s="81">
        <v>54105</v>
      </c>
      <c r="DH26" s="81">
        <v>54105</v>
      </c>
      <c r="DI26" s="81">
        <v>56913</v>
      </c>
      <c r="DJ26" s="81">
        <v>61725</v>
      </c>
      <c r="DK26" s="81">
        <v>72434</v>
      </c>
      <c r="DL26" s="81">
        <v>72870</v>
      </c>
      <c r="DM26" s="81">
        <v>55114</v>
      </c>
      <c r="DN26" s="81">
        <v>56309</v>
      </c>
      <c r="DO26" s="81">
        <v>55536</v>
      </c>
      <c r="DP26" s="81">
        <v>62141</v>
      </c>
      <c r="DQ26" s="81">
        <v>60697</v>
      </c>
      <c r="DR26" s="81">
        <v>60875</v>
      </c>
      <c r="DS26" s="81">
        <v>60565</v>
      </c>
      <c r="DT26" s="81">
        <v>54105</v>
      </c>
      <c r="DU26" s="81">
        <v>55953</v>
      </c>
      <c r="DV26" s="81">
        <v>55791</v>
      </c>
      <c r="DW26" s="81">
        <v>54105</v>
      </c>
      <c r="DX26" s="81">
        <v>56813</v>
      </c>
      <c r="DY26" s="81">
        <v>58393</v>
      </c>
      <c r="DZ26" s="81">
        <v>70392</v>
      </c>
      <c r="EA26" s="81">
        <v>54205</v>
      </c>
      <c r="EB26" s="81">
        <v>57527</v>
      </c>
      <c r="EC26" s="81">
        <v>56605</v>
      </c>
      <c r="ED26" s="81">
        <v>71755</v>
      </c>
      <c r="EE26" s="81">
        <v>69210</v>
      </c>
      <c r="EF26" s="81">
        <v>63161</v>
      </c>
      <c r="EG26" s="81">
        <v>62013</v>
      </c>
    </row>
    <row r="27" spans="1:137" ht="15.75" x14ac:dyDescent="0.25">
      <c r="A27" s="77">
        <v>22</v>
      </c>
      <c r="B27" s="81">
        <v>56525</v>
      </c>
      <c r="C27" s="81">
        <v>63084</v>
      </c>
      <c r="D27" s="81">
        <v>70630</v>
      </c>
      <c r="E27" s="81">
        <v>57848</v>
      </c>
      <c r="F27" s="81">
        <v>56180</v>
      </c>
      <c r="G27" s="81">
        <v>54105</v>
      </c>
      <c r="H27" s="81">
        <v>64545</v>
      </c>
      <c r="I27" s="81">
        <v>73010</v>
      </c>
      <c r="J27" s="81">
        <v>66949</v>
      </c>
      <c r="K27" s="81">
        <v>60845</v>
      </c>
      <c r="L27" s="81">
        <v>60896</v>
      </c>
      <c r="M27" s="81">
        <v>55125</v>
      </c>
      <c r="N27" s="81">
        <v>58163</v>
      </c>
      <c r="O27" s="81">
        <v>54320</v>
      </c>
      <c r="P27" s="81">
        <v>54105</v>
      </c>
      <c r="Q27" s="81">
        <v>54105</v>
      </c>
      <c r="R27" s="81">
        <v>56950</v>
      </c>
      <c r="S27" s="81">
        <v>55863</v>
      </c>
      <c r="T27" s="81">
        <v>54106</v>
      </c>
      <c r="U27" s="81">
        <v>54633</v>
      </c>
      <c r="V27" s="81">
        <v>54883</v>
      </c>
      <c r="W27" s="81">
        <v>57101</v>
      </c>
      <c r="X27" s="81">
        <v>55054</v>
      </c>
      <c r="Y27" s="79">
        <v>54105</v>
      </c>
      <c r="Z27" s="81">
        <v>54105</v>
      </c>
      <c r="AA27" s="81">
        <v>55707</v>
      </c>
      <c r="AB27" s="81">
        <v>57370</v>
      </c>
      <c r="AC27" s="81">
        <v>57741</v>
      </c>
      <c r="AD27" s="81">
        <v>61949</v>
      </c>
      <c r="AE27" s="81">
        <v>62725</v>
      </c>
      <c r="AF27" s="81">
        <v>57150</v>
      </c>
      <c r="AG27" s="83">
        <v>54105</v>
      </c>
      <c r="AH27" s="83">
        <v>54105</v>
      </c>
      <c r="AI27" s="81">
        <v>54773</v>
      </c>
      <c r="AJ27" s="81">
        <v>67774</v>
      </c>
      <c r="AK27" s="81">
        <v>56410</v>
      </c>
      <c r="AL27" s="81">
        <v>55981</v>
      </c>
      <c r="AM27" s="81">
        <v>58772</v>
      </c>
      <c r="AN27" s="81">
        <v>54348</v>
      </c>
      <c r="AO27" s="81">
        <v>59216</v>
      </c>
      <c r="AP27" s="81">
        <v>54326</v>
      </c>
      <c r="AQ27" s="81">
        <v>54605</v>
      </c>
      <c r="AR27" s="81">
        <v>58299</v>
      </c>
      <c r="AS27" s="81">
        <v>57135</v>
      </c>
      <c r="AT27" s="81">
        <v>56529</v>
      </c>
      <c r="AU27" s="81">
        <v>55866</v>
      </c>
      <c r="AV27" s="83">
        <v>54105</v>
      </c>
      <c r="AW27" s="81">
        <v>55736</v>
      </c>
      <c r="AX27" s="81">
        <v>55913</v>
      </c>
      <c r="AY27" s="81">
        <v>54736</v>
      </c>
      <c r="AZ27" s="81">
        <v>56513</v>
      </c>
      <c r="BA27" s="81">
        <v>57686</v>
      </c>
      <c r="BB27" s="81">
        <v>55105</v>
      </c>
      <c r="BC27" s="81">
        <v>59224</v>
      </c>
      <c r="BD27" s="81">
        <v>60085</v>
      </c>
      <c r="BE27" s="81">
        <v>54105</v>
      </c>
      <c r="BF27" s="81">
        <v>56120</v>
      </c>
      <c r="BG27" s="81">
        <v>55356</v>
      </c>
      <c r="BH27" s="81">
        <v>55371</v>
      </c>
      <c r="BI27" s="83">
        <v>54105</v>
      </c>
      <c r="BJ27" s="81">
        <v>57860</v>
      </c>
      <c r="BK27" s="81">
        <v>57580</v>
      </c>
      <c r="BL27" s="81">
        <v>53875</v>
      </c>
      <c r="BM27" s="81">
        <v>59290</v>
      </c>
      <c r="BN27" s="81">
        <v>62540</v>
      </c>
      <c r="BO27" s="81">
        <v>54555</v>
      </c>
      <c r="BP27" s="81">
        <v>56848</v>
      </c>
      <c r="BQ27" s="81">
        <v>55996</v>
      </c>
      <c r="BR27" s="81">
        <v>54105</v>
      </c>
      <c r="BS27" s="81">
        <v>56143</v>
      </c>
      <c r="BT27" s="81">
        <v>54321</v>
      </c>
      <c r="BU27" s="81">
        <v>59750</v>
      </c>
      <c r="BV27" s="83">
        <v>54105</v>
      </c>
      <c r="BW27" s="81">
        <v>57706</v>
      </c>
      <c r="BX27" s="81">
        <v>56178</v>
      </c>
      <c r="BY27" s="81">
        <v>54105</v>
      </c>
      <c r="BZ27" s="81">
        <v>57963</v>
      </c>
      <c r="CA27" s="81">
        <v>59725</v>
      </c>
      <c r="CB27" s="81">
        <v>56817</v>
      </c>
      <c r="CC27" s="81">
        <v>63101</v>
      </c>
      <c r="CD27" s="81">
        <v>57221</v>
      </c>
      <c r="CE27" s="81">
        <v>63531</v>
      </c>
      <c r="CF27" s="83">
        <v>54105</v>
      </c>
      <c r="CG27" s="81">
        <v>55104</v>
      </c>
      <c r="CH27" s="81">
        <v>55006</v>
      </c>
      <c r="CI27" s="81">
        <v>57836</v>
      </c>
      <c r="CJ27" s="81">
        <v>57410</v>
      </c>
      <c r="CK27" s="81">
        <v>54105</v>
      </c>
      <c r="CL27" s="81">
        <v>56523</v>
      </c>
      <c r="CM27" s="81">
        <v>58678</v>
      </c>
      <c r="CN27" s="81">
        <v>58625</v>
      </c>
      <c r="CO27" s="81">
        <v>51395</v>
      </c>
      <c r="CP27" s="81">
        <v>58364</v>
      </c>
      <c r="CQ27" s="81">
        <v>64199</v>
      </c>
      <c r="CR27" s="83">
        <v>54105</v>
      </c>
      <c r="CS27" s="81">
        <v>54544</v>
      </c>
      <c r="CT27" s="81">
        <v>59990</v>
      </c>
      <c r="CU27" s="81">
        <v>55835</v>
      </c>
      <c r="CV27" s="81">
        <v>54105</v>
      </c>
      <c r="CW27" s="81">
        <v>54355</v>
      </c>
      <c r="CX27" s="83">
        <v>54105</v>
      </c>
      <c r="CY27" s="81">
        <v>56423</v>
      </c>
      <c r="CZ27" s="81">
        <v>58188</v>
      </c>
      <c r="DA27" s="81">
        <v>57021</v>
      </c>
      <c r="DB27" s="81">
        <v>56495</v>
      </c>
      <c r="DC27" s="81">
        <v>62338</v>
      </c>
      <c r="DD27" s="81">
        <v>55824</v>
      </c>
      <c r="DE27" s="81">
        <v>62532</v>
      </c>
      <c r="DF27" s="81">
        <v>66504</v>
      </c>
      <c r="DG27" s="81">
        <v>54105</v>
      </c>
      <c r="DH27" s="81">
        <v>54105</v>
      </c>
      <c r="DI27" s="81">
        <v>56913</v>
      </c>
      <c r="DJ27" s="81">
        <v>62290</v>
      </c>
      <c r="DK27" s="81">
        <v>72434</v>
      </c>
      <c r="DL27" s="81">
        <v>72870</v>
      </c>
      <c r="DM27" s="81">
        <v>55114</v>
      </c>
      <c r="DN27" s="81">
        <v>56309</v>
      </c>
      <c r="DO27" s="81">
        <v>55536</v>
      </c>
      <c r="DP27" s="81">
        <v>62510</v>
      </c>
      <c r="DQ27" s="81">
        <v>60697</v>
      </c>
      <c r="DR27" s="81">
        <v>60875</v>
      </c>
      <c r="DS27" s="81">
        <v>60565</v>
      </c>
      <c r="DT27" s="81">
        <v>55260</v>
      </c>
      <c r="DU27" s="81">
        <v>55953</v>
      </c>
      <c r="DV27" s="81">
        <v>55791</v>
      </c>
      <c r="DW27" s="81">
        <v>54105</v>
      </c>
      <c r="DX27" s="81">
        <v>56813</v>
      </c>
      <c r="DY27" s="81">
        <v>58741</v>
      </c>
      <c r="DZ27" s="81">
        <v>70392</v>
      </c>
      <c r="EA27" s="81">
        <v>54205</v>
      </c>
      <c r="EB27" s="81">
        <v>57527</v>
      </c>
      <c r="EC27" s="81">
        <v>56829</v>
      </c>
      <c r="ED27" s="81">
        <v>71755</v>
      </c>
      <c r="EE27" s="81">
        <v>71289</v>
      </c>
      <c r="EF27" s="81">
        <v>63161</v>
      </c>
      <c r="EG27" s="81">
        <v>62013</v>
      </c>
    </row>
    <row r="28" spans="1:137" ht="15.75" x14ac:dyDescent="0.25">
      <c r="A28" s="77">
        <v>23</v>
      </c>
      <c r="B28" s="81">
        <v>56525</v>
      </c>
      <c r="C28" s="81">
        <v>63207</v>
      </c>
      <c r="D28" s="81">
        <v>70630</v>
      </c>
      <c r="E28" s="81">
        <v>57851</v>
      </c>
      <c r="F28" s="81">
        <v>56180</v>
      </c>
      <c r="G28" s="81">
        <v>54105</v>
      </c>
      <c r="H28" s="81">
        <v>64545</v>
      </c>
      <c r="I28" s="81">
        <v>73010</v>
      </c>
      <c r="J28" s="81">
        <v>66949</v>
      </c>
      <c r="K28" s="81">
        <v>60845</v>
      </c>
      <c r="L28" s="81">
        <v>60896</v>
      </c>
      <c r="M28" s="81">
        <v>55125</v>
      </c>
      <c r="N28" s="81">
        <v>58163</v>
      </c>
      <c r="O28" s="81">
        <v>54320</v>
      </c>
      <c r="P28" s="81">
        <v>54105</v>
      </c>
      <c r="Q28" s="81">
        <v>54105</v>
      </c>
      <c r="R28" s="81">
        <v>56950</v>
      </c>
      <c r="S28" s="81">
        <v>55863</v>
      </c>
      <c r="T28" s="81">
        <v>54106</v>
      </c>
      <c r="U28" s="81">
        <v>54633</v>
      </c>
      <c r="V28" s="81">
        <v>54883</v>
      </c>
      <c r="W28" s="81">
        <v>57101</v>
      </c>
      <c r="X28" s="81">
        <v>55054</v>
      </c>
      <c r="Y28" s="79">
        <v>54105</v>
      </c>
      <c r="Z28" s="81">
        <v>54105</v>
      </c>
      <c r="AA28" s="81">
        <v>55763</v>
      </c>
      <c r="AB28" s="81">
        <v>57370</v>
      </c>
      <c r="AC28" s="81">
        <v>57741</v>
      </c>
      <c r="AD28" s="81">
        <v>61949</v>
      </c>
      <c r="AE28" s="81">
        <v>63411</v>
      </c>
      <c r="AF28" s="81">
        <v>57150</v>
      </c>
      <c r="AG28" s="83">
        <v>54105</v>
      </c>
      <c r="AH28" s="83">
        <v>54105</v>
      </c>
      <c r="AI28" s="81">
        <v>54783</v>
      </c>
      <c r="AJ28" s="81">
        <v>67774</v>
      </c>
      <c r="AK28" s="81">
        <v>56410</v>
      </c>
      <c r="AL28" s="81">
        <v>55981</v>
      </c>
      <c r="AM28" s="81">
        <v>58772</v>
      </c>
      <c r="AN28" s="81">
        <v>54348</v>
      </c>
      <c r="AO28" s="81">
        <v>59216</v>
      </c>
      <c r="AP28" s="81">
        <v>54326</v>
      </c>
      <c r="AQ28" s="81">
        <v>54605</v>
      </c>
      <c r="AR28" s="81">
        <v>58299</v>
      </c>
      <c r="AS28" s="81">
        <v>57135</v>
      </c>
      <c r="AT28" s="81">
        <v>56529</v>
      </c>
      <c r="AU28" s="81">
        <v>55866</v>
      </c>
      <c r="AV28" s="83">
        <v>54105</v>
      </c>
      <c r="AW28" s="81">
        <v>55736</v>
      </c>
      <c r="AX28" s="81">
        <v>55913</v>
      </c>
      <c r="AY28" s="81">
        <v>54736</v>
      </c>
      <c r="AZ28" s="81">
        <v>56513</v>
      </c>
      <c r="BA28" s="81">
        <v>57686</v>
      </c>
      <c r="BB28" s="81">
        <v>55105</v>
      </c>
      <c r="BC28" s="81">
        <v>59224</v>
      </c>
      <c r="BD28" s="81">
        <v>60085</v>
      </c>
      <c r="BE28" s="81">
        <v>54105</v>
      </c>
      <c r="BF28" s="81">
        <v>56120</v>
      </c>
      <c r="BG28" s="81">
        <v>55356</v>
      </c>
      <c r="BH28" s="81">
        <v>55371</v>
      </c>
      <c r="BI28" s="83">
        <v>54105</v>
      </c>
      <c r="BJ28" s="81">
        <v>57860</v>
      </c>
      <c r="BK28" s="81">
        <v>57580</v>
      </c>
      <c r="BL28" s="81">
        <v>53875</v>
      </c>
      <c r="BM28" s="81">
        <v>59290</v>
      </c>
      <c r="BN28" s="81">
        <v>62540</v>
      </c>
      <c r="BO28" s="81">
        <v>54667</v>
      </c>
      <c r="BP28" s="81">
        <v>56848</v>
      </c>
      <c r="BQ28" s="81">
        <v>55996</v>
      </c>
      <c r="BR28" s="81">
        <v>54105</v>
      </c>
      <c r="BS28" s="81">
        <v>56143</v>
      </c>
      <c r="BT28" s="81">
        <v>54321</v>
      </c>
      <c r="BU28" s="81">
        <v>59750</v>
      </c>
      <c r="BV28" s="83">
        <v>54105</v>
      </c>
      <c r="BW28" s="81">
        <v>57706</v>
      </c>
      <c r="BX28" s="81">
        <v>56178</v>
      </c>
      <c r="BY28" s="81">
        <v>54105</v>
      </c>
      <c r="BZ28" s="81">
        <v>57963</v>
      </c>
      <c r="CA28" s="81">
        <v>59725</v>
      </c>
      <c r="CB28" s="81">
        <v>57400</v>
      </c>
      <c r="CC28" s="81">
        <v>63101</v>
      </c>
      <c r="CD28" s="81">
        <v>57221</v>
      </c>
      <c r="CE28" s="81">
        <v>63531</v>
      </c>
      <c r="CF28" s="83">
        <v>54105</v>
      </c>
      <c r="CG28" s="81">
        <v>55104</v>
      </c>
      <c r="CH28" s="81">
        <v>55006</v>
      </c>
      <c r="CI28" s="81">
        <v>57836</v>
      </c>
      <c r="CJ28" s="81">
        <v>57435</v>
      </c>
      <c r="CK28" s="81">
        <v>54105</v>
      </c>
      <c r="CL28" s="81">
        <v>56523</v>
      </c>
      <c r="CM28" s="81">
        <v>58678</v>
      </c>
      <c r="CN28" s="81">
        <v>58625</v>
      </c>
      <c r="CO28" s="81">
        <v>51395</v>
      </c>
      <c r="CP28" s="81">
        <v>58364</v>
      </c>
      <c r="CQ28" s="81">
        <v>64199</v>
      </c>
      <c r="CR28" s="83">
        <v>54105</v>
      </c>
      <c r="CS28" s="81">
        <v>54544</v>
      </c>
      <c r="CT28" s="81">
        <v>59990</v>
      </c>
      <c r="CU28" s="81">
        <v>55835</v>
      </c>
      <c r="CV28" s="81">
        <v>54105</v>
      </c>
      <c r="CW28" s="81">
        <v>54355</v>
      </c>
      <c r="CX28" s="83">
        <v>54105</v>
      </c>
      <c r="CY28" s="81">
        <v>56423</v>
      </c>
      <c r="CZ28" s="81">
        <v>58188</v>
      </c>
      <c r="DA28" s="81">
        <v>57021</v>
      </c>
      <c r="DB28" s="81">
        <v>56495</v>
      </c>
      <c r="DC28" s="81">
        <v>62338</v>
      </c>
      <c r="DD28" s="81">
        <v>55944</v>
      </c>
      <c r="DE28" s="81">
        <v>62678</v>
      </c>
      <c r="DF28" s="81">
        <v>66504</v>
      </c>
      <c r="DG28" s="81">
        <v>54105</v>
      </c>
      <c r="DH28" s="81">
        <v>54105</v>
      </c>
      <c r="DI28" s="81">
        <v>56913</v>
      </c>
      <c r="DJ28" s="81">
        <v>62570</v>
      </c>
      <c r="DK28" s="81">
        <v>72434</v>
      </c>
      <c r="DL28" s="81">
        <v>72870</v>
      </c>
      <c r="DM28" s="81">
        <v>55114</v>
      </c>
      <c r="DN28" s="81">
        <v>56309</v>
      </c>
      <c r="DO28" s="81">
        <v>55536</v>
      </c>
      <c r="DP28" s="81">
        <v>62958</v>
      </c>
      <c r="DQ28" s="81">
        <v>60697</v>
      </c>
      <c r="DR28" s="81">
        <v>60875</v>
      </c>
      <c r="DS28" s="81">
        <v>60565</v>
      </c>
      <c r="DT28" s="81">
        <v>54105</v>
      </c>
      <c r="DU28" s="81">
        <v>55953</v>
      </c>
      <c r="DV28" s="81">
        <v>55791</v>
      </c>
      <c r="DW28" s="81">
        <v>54105</v>
      </c>
      <c r="DX28" s="81">
        <v>56813</v>
      </c>
      <c r="DY28" s="81">
        <v>59091</v>
      </c>
      <c r="DZ28" s="81">
        <v>70392</v>
      </c>
      <c r="EA28" s="81">
        <v>54205</v>
      </c>
      <c r="EB28" s="81">
        <v>57527</v>
      </c>
      <c r="EC28" s="81">
        <v>56829</v>
      </c>
      <c r="ED28" s="81">
        <v>71755</v>
      </c>
      <c r="EE28" s="81">
        <v>71518</v>
      </c>
      <c r="EF28" s="81">
        <v>63161</v>
      </c>
      <c r="EG28" s="81">
        <v>62013</v>
      </c>
    </row>
    <row r="29" spans="1:137" ht="15.75" x14ac:dyDescent="0.25">
      <c r="A29" s="77">
        <v>24</v>
      </c>
      <c r="B29" s="81">
        <v>56525</v>
      </c>
      <c r="C29" s="81">
        <v>63327</v>
      </c>
      <c r="D29" s="81">
        <v>70630</v>
      </c>
      <c r="E29" s="81">
        <v>57854</v>
      </c>
      <c r="F29" s="81">
        <v>56180</v>
      </c>
      <c r="G29" s="81">
        <v>54105</v>
      </c>
      <c r="H29" s="81">
        <v>64545</v>
      </c>
      <c r="I29" s="81">
        <v>73010</v>
      </c>
      <c r="J29" s="81">
        <v>66949</v>
      </c>
      <c r="K29" s="81">
        <v>60845</v>
      </c>
      <c r="L29" s="81">
        <v>61363</v>
      </c>
      <c r="M29" s="81">
        <v>55125</v>
      </c>
      <c r="N29" s="81">
        <v>58163</v>
      </c>
      <c r="O29" s="81">
        <v>54320</v>
      </c>
      <c r="P29" s="81">
        <v>54105</v>
      </c>
      <c r="Q29" s="81">
        <v>54105</v>
      </c>
      <c r="R29" s="81">
        <v>56950</v>
      </c>
      <c r="S29" s="81">
        <v>55863</v>
      </c>
      <c r="T29" s="81">
        <v>54106</v>
      </c>
      <c r="U29" s="81">
        <v>54633</v>
      </c>
      <c r="V29" s="81">
        <v>54883</v>
      </c>
      <c r="W29" s="81">
        <v>57101</v>
      </c>
      <c r="X29" s="81">
        <v>55054</v>
      </c>
      <c r="Y29" s="79">
        <v>54105</v>
      </c>
      <c r="Z29" s="81">
        <v>54105</v>
      </c>
      <c r="AA29" s="81">
        <v>55817</v>
      </c>
      <c r="AB29" s="81">
        <v>57370</v>
      </c>
      <c r="AC29" s="81">
        <v>57741</v>
      </c>
      <c r="AD29" s="81">
        <v>61949</v>
      </c>
      <c r="AE29" s="81">
        <v>64096</v>
      </c>
      <c r="AF29" s="81">
        <v>57150</v>
      </c>
      <c r="AG29" s="83">
        <v>54105</v>
      </c>
      <c r="AH29" s="83">
        <v>54105</v>
      </c>
      <c r="AI29" s="81">
        <v>54803</v>
      </c>
      <c r="AJ29" s="81">
        <v>67774</v>
      </c>
      <c r="AK29" s="81">
        <v>56410</v>
      </c>
      <c r="AL29" s="81">
        <v>55981</v>
      </c>
      <c r="AM29" s="81">
        <v>58772</v>
      </c>
      <c r="AN29" s="81">
        <v>54348</v>
      </c>
      <c r="AO29" s="81">
        <v>59216</v>
      </c>
      <c r="AP29" s="81">
        <v>54326</v>
      </c>
      <c r="AQ29" s="81">
        <v>54605</v>
      </c>
      <c r="AR29" s="81">
        <v>58299</v>
      </c>
      <c r="AS29" s="81">
        <v>57135</v>
      </c>
      <c r="AT29" s="81">
        <v>56529</v>
      </c>
      <c r="AU29" s="81">
        <v>55866</v>
      </c>
      <c r="AV29" s="83">
        <v>54105</v>
      </c>
      <c r="AW29" s="81">
        <v>55736</v>
      </c>
      <c r="AX29" s="81">
        <v>55913</v>
      </c>
      <c r="AY29" s="81">
        <v>54736</v>
      </c>
      <c r="AZ29" s="81">
        <v>56513</v>
      </c>
      <c r="BA29" s="81">
        <v>57686</v>
      </c>
      <c r="BB29" s="81">
        <v>55105</v>
      </c>
      <c r="BC29" s="81">
        <v>59224</v>
      </c>
      <c r="BD29" s="81">
        <v>60085</v>
      </c>
      <c r="BE29" s="81">
        <v>54105</v>
      </c>
      <c r="BF29" s="81">
        <v>56120</v>
      </c>
      <c r="BG29" s="81">
        <v>55356</v>
      </c>
      <c r="BH29" s="81">
        <v>55371</v>
      </c>
      <c r="BI29" s="83">
        <v>54105</v>
      </c>
      <c r="BJ29" s="81">
        <v>57860</v>
      </c>
      <c r="BK29" s="81">
        <v>57580</v>
      </c>
      <c r="BL29" s="81">
        <v>53875</v>
      </c>
      <c r="BM29" s="81">
        <v>59290</v>
      </c>
      <c r="BN29" s="81">
        <v>62540</v>
      </c>
      <c r="BO29" s="81">
        <v>54827</v>
      </c>
      <c r="BP29" s="81">
        <v>56848</v>
      </c>
      <c r="BQ29" s="81">
        <v>55996</v>
      </c>
      <c r="BR29" s="81">
        <v>54105</v>
      </c>
      <c r="BS29" s="81">
        <v>56143</v>
      </c>
      <c r="BT29" s="81">
        <v>54321</v>
      </c>
      <c r="BU29" s="81">
        <v>59750</v>
      </c>
      <c r="BV29" s="83">
        <v>54105</v>
      </c>
      <c r="BW29" s="81">
        <v>57706</v>
      </c>
      <c r="BX29" s="81">
        <v>56178</v>
      </c>
      <c r="BY29" s="81">
        <v>54105</v>
      </c>
      <c r="BZ29" s="81">
        <v>57963</v>
      </c>
      <c r="CA29" s="81">
        <v>59725</v>
      </c>
      <c r="CB29" s="81">
        <v>57982</v>
      </c>
      <c r="CC29" s="81">
        <v>63101</v>
      </c>
      <c r="CD29" s="81">
        <v>57221</v>
      </c>
      <c r="CE29" s="81">
        <v>63531</v>
      </c>
      <c r="CF29" s="83">
        <v>54105</v>
      </c>
      <c r="CG29" s="81">
        <v>55104</v>
      </c>
      <c r="CH29" s="81">
        <v>55006</v>
      </c>
      <c r="CI29" s="81">
        <v>57836</v>
      </c>
      <c r="CJ29" s="81">
        <v>57470</v>
      </c>
      <c r="CK29" s="81">
        <v>54105</v>
      </c>
      <c r="CL29" s="81">
        <v>56523</v>
      </c>
      <c r="CM29" s="81">
        <v>58678</v>
      </c>
      <c r="CN29" s="81">
        <v>58625</v>
      </c>
      <c r="CO29" s="81">
        <v>51395</v>
      </c>
      <c r="CP29" s="81">
        <v>58364</v>
      </c>
      <c r="CQ29" s="81">
        <v>64199</v>
      </c>
      <c r="CR29" s="83">
        <v>54105</v>
      </c>
      <c r="CS29" s="81">
        <v>54544</v>
      </c>
      <c r="CT29" s="81">
        <v>59990</v>
      </c>
      <c r="CU29" s="81">
        <v>55835</v>
      </c>
      <c r="CV29" s="81">
        <v>54105</v>
      </c>
      <c r="CW29" s="81">
        <v>54355</v>
      </c>
      <c r="CX29" s="83">
        <v>54105</v>
      </c>
      <c r="CY29" s="81">
        <v>56423</v>
      </c>
      <c r="CZ29" s="81">
        <v>58188</v>
      </c>
      <c r="DA29" s="81">
        <v>57021</v>
      </c>
      <c r="DB29" s="81">
        <v>56495</v>
      </c>
      <c r="DC29" s="81">
        <v>62338</v>
      </c>
      <c r="DD29" s="81">
        <v>56052</v>
      </c>
      <c r="DE29" s="81">
        <v>62908</v>
      </c>
      <c r="DF29" s="81">
        <v>66504</v>
      </c>
      <c r="DG29" s="81">
        <v>54105</v>
      </c>
      <c r="DH29" s="81">
        <v>54105</v>
      </c>
      <c r="DI29" s="81">
        <v>56913</v>
      </c>
      <c r="DJ29" s="81">
        <v>62855</v>
      </c>
      <c r="DK29" s="81">
        <v>72434</v>
      </c>
      <c r="DL29" s="81">
        <v>72870</v>
      </c>
      <c r="DM29" s="81">
        <v>55114</v>
      </c>
      <c r="DN29" s="81">
        <v>56309</v>
      </c>
      <c r="DO29" s="81">
        <v>55701</v>
      </c>
      <c r="DP29" s="81">
        <v>63322</v>
      </c>
      <c r="DQ29" s="81">
        <v>60697</v>
      </c>
      <c r="DR29" s="81">
        <v>60875</v>
      </c>
      <c r="DS29" s="81">
        <v>60565</v>
      </c>
      <c r="DT29" s="81">
        <v>54105</v>
      </c>
      <c r="DU29" s="81">
        <v>55953</v>
      </c>
      <c r="DV29" s="81">
        <v>55791</v>
      </c>
      <c r="DW29" s="81">
        <v>54105</v>
      </c>
      <c r="DX29" s="81">
        <v>56813</v>
      </c>
      <c r="DY29" s="81">
        <v>59438</v>
      </c>
      <c r="DZ29" s="81">
        <v>70392</v>
      </c>
      <c r="EA29" s="81">
        <v>54205</v>
      </c>
      <c r="EB29" s="81">
        <v>57527</v>
      </c>
      <c r="EC29" s="81">
        <v>56829</v>
      </c>
      <c r="ED29" s="81">
        <v>71755</v>
      </c>
      <c r="EE29" s="81">
        <v>71748</v>
      </c>
      <c r="EF29" s="81">
        <v>63161</v>
      </c>
      <c r="EG29" s="81">
        <v>62013</v>
      </c>
    </row>
    <row r="30" spans="1:137" ht="15.75" x14ac:dyDescent="0.25">
      <c r="A30" s="77">
        <v>25</v>
      </c>
      <c r="B30" s="81">
        <v>56525</v>
      </c>
      <c r="C30" s="81">
        <v>63849</v>
      </c>
      <c r="D30" s="81">
        <v>70630</v>
      </c>
      <c r="E30" s="81">
        <v>57858</v>
      </c>
      <c r="F30" s="81">
        <v>56180</v>
      </c>
      <c r="G30" s="81">
        <v>54105</v>
      </c>
      <c r="H30" s="81">
        <v>64545</v>
      </c>
      <c r="I30" s="81">
        <v>74083</v>
      </c>
      <c r="J30" s="81">
        <v>70568</v>
      </c>
      <c r="K30" s="81">
        <v>60845</v>
      </c>
      <c r="L30" s="81">
        <v>62061</v>
      </c>
      <c r="M30" s="81">
        <v>55125</v>
      </c>
      <c r="N30" s="81">
        <v>58163</v>
      </c>
      <c r="O30" s="81">
        <v>54320</v>
      </c>
      <c r="P30" s="81">
        <v>54105</v>
      </c>
      <c r="Q30" s="81">
        <v>54105</v>
      </c>
      <c r="R30" s="81">
        <v>56950</v>
      </c>
      <c r="S30" s="81">
        <v>55863</v>
      </c>
      <c r="T30" s="81">
        <v>54106</v>
      </c>
      <c r="U30" s="81">
        <v>54633</v>
      </c>
      <c r="V30" s="81">
        <v>54883</v>
      </c>
      <c r="W30" s="81">
        <v>57101</v>
      </c>
      <c r="X30" s="81">
        <v>55054</v>
      </c>
      <c r="Y30" s="79">
        <v>54105</v>
      </c>
      <c r="Z30" s="81">
        <v>54105</v>
      </c>
      <c r="AA30" s="81">
        <v>55873</v>
      </c>
      <c r="AB30" s="81">
        <v>57370</v>
      </c>
      <c r="AC30" s="81">
        <v>58128</v>
      </c>
      <c r="AD30" s="81">
        <v>62480</v>
      </c>
      <c r="AE30" s="81">
        <v>64782</v>
      </c>
      <c r="AF30" s="81">
        <v>57150</v>
      </c>
      <c r="AG30" s="83">
        <v>54105</v>
      </c>
      <c r="AH30" s="83">
        <v>54105</v>
      </c>
      <c r="AI30" s="81">
        <v>54828</v>
      </c>
      <c r="AJ30" s="81">
        <v>68791</v>
      </c>
      <c r="AK30" s="81">
        <v>56410</v>
      </c>
      <c r="AL30" s="81">
        <v>55981</v>
      </c>
      <c r="AM30" s="81">
        <v>59249</v>
      </c>
      <c r="AN30" s="81">
        <v>54348</v>
      </c>
      <c r="AO30" s="81">
        <v>59216</v>
      </c>
      <c r="AP30" s="81">
        <v>54326</v>
      </c>
      <c r="AQ30" s="81">
        <v>55105</v>
      </c>
      <c r="AR30" s="81">
        <v>58299</v>
      </c>
      <c r="AS30" s="81">
        <v>57741</v>
      </c>
      <c r="AT30" s="81">
        <v>56529</v>
      </c>
      <c r="AU30" s="81">
        <v>55866</v>
      </c>
      <c r="AV30" s="83">
        <v>54105</v>
      </c>
      <c r="AW30" s="81">
        <v>56294</v>
      </c>
      <c r="AX30" s="81">
        <v>55913</v>
      </c>
      <c r="AY30" s="81">
        <v>54736</v>
      </c>
      <c r="AZ30" s="81">
        <v>56513</v>
      </c>
      <c r="BA30" s="81">
        <v>57686</v>
      </c>
      <c r="BB30" s="81">
        <v>55105</v>
      </c>
      <c r="BC30" s="81">
        <v>59224</v>
      </c>
      <c r="BD30" s="81">
        <v>61406</v>
      </c>
      <c r="BE30" s="81">
        <v>54105</v>
      </c>
      <c r="BF30" s="81">
        <v>56120</v>
      </c>
      <c r="BG30" s="81">
        <v>55356</v>
      </c>
      <c r="BH30" s="81">
        <v>55371</v>
      </c>
      <c r="BI30" s="83">
        <v>54105</v>
      </c>
      <c r="BJ30" s="81">
        <v>57860</v>
      </c>
      <c r="BK30" s="81">
        <v>57580</v>
      </c>
      <c r="BL30" s="81">
        <v>54265</v>
      </c>
      <c r="BM30" s="81">
        <v>59290</v>
      </c>
      <c r="BN30" s="81">
        <v>62540</v>
      </c>
      <c r="BO30" s="81">
        <v>54989</v>
      </c>
      <c r="BP30" s="81">
        <v>56848</v>
      </c>
      <c r="BQ30" s="81">
        <v>56768</v>
      </c>
      <c r="BR30" s="81">
        <v>54105</v>
      </c>
      <c r="BS30" s="81">
        <v>56143</v>
      </c>
      <c r="BT30" s="81">
        <v>54321</v>
      </c>
      <c r="BU30" s="81">
        <v>59750</v>
      </c>
      <c r="BV30" s="83">
        <v>54105</v>
      </c>
      <c r="BW30" s="81">
        <v>57706</v>
      </c>
      <c r="BX30" s="81">
        <v>56178</v>
      </c>
      <c r="BY30" s="81">
        <v>54105</v>
      </c>
      <c r="BZ30" s="81">
        <v>57963</v>
      </c>
      <c r="CA30" s="81">
        <v>60065</v>
      </c>
      <c r="CB30" s="81">
        <v>58565</v>
      </c>
      <c r="CC30" s="81">
        <v>63101</v>
      </c>
      <c r="CD30" s="81">
        <v>57221</v>
      </c>
      <c r="CE30" s="81">
        <v>63531</v>
      </c>
      <c r="CF30" s="83">
        <v>54105</v>
      </c>
      <c r="CG30" s="81">
        <v>55104</v>
      </c>
      <c r="CH30" s="81">
        <v>55006</v>
      </c>
      <c r="CI30" s="81">
        <v>57836</v>
      </c>
      <c r="CJ30" s="81">
        <v>57605</v>
      </c>
      <c r="CK30" s="81">
        <v>54210</v>
      </c>
      <c r="CL30" s="81">
        <v>56523</v>
      </c>
      <c r="CM30" s="81">
        <v>58678</v>
      </c>
      <c r="CN30" s="81">
        <v>58625</v>
      </c>
      <c r="CO30" s="81">
        <v>51395</v>
      </c>
      <c r="CP30" s="81">
        <v>58364</v>
      </c>
      <c r="CQ30" s="81">
        <v>64199</v>
      </c>
      <c r="CR30" s="83">
        <v>54105</v>
      </c>
      <c r="CS30" s="81">
        <v>54544</v>
      </c>
      <c r="CT30" s="81">
        <v>59990</v>
      </c>
      <c r="CU30" s="81">
        <v>55835</v>
      </c>
      <c r="CV30" s="81">
        <v>54105</v>
      </c>
      <c r="CW30" s="81">
        <v>54405</v>
      </c>
      <c r="CX30" s="83">
        <v>54105</v>
      </c>
      <c r="CY30" s="81">
        <v>56423</v>
      </c>
      <c r="CZ30" s="81">
        <v>58188</v>
      </c>
      <c r="DA30" s="81">
        <v>57021</v>
      </c>
      <c r="DB30" s="81">
        <v>56495</v>
      </c>
      <c r="DC30" s="81">
        <v>62338</v>
      </c>
      <c r="DD30" s="81">
        <v>56172</v>
      </c>
      <c r="DE30" s="81">
        <v>63327</v>
      </c>
      <c r="DF30" s="81">
        <v>67404</v>
      </c>
      <c r="DG30" s="81">
        <v>54105</v>
      </c>
      <c r="DH30" s="81">
        <v>54105</v>
      </c>
      <c r="DI30" s="81">
        <v>56913</v>
      </c>
      <c r="DJ30" s="81">
        <v>63140</v>
      </c>
      <c r="DK30" s="81">
        <v>72434</v>
      </c>
      <c r="DL30" s="81">
        <v>72870</v>
      </c>
      <c r="DM30" s="81">
        <v>55114</v>
      </c>
      <c r="DN30" s="81">
        <v>56309</v>
      </c>
      <c r="DO30" s="81">
        <v>55701</v>
      </c>
      <c r="DP30" s="81">
        <v>64004</v>
      </c>
      <c r="DQ30" s="81">
        <v>60697</v>
      </c>
      <c r="DR30" s="81">
        <v>60875</v>
      </c>
      <c r="DS30" s="81">
        <v>60565</v>
      </c>
      <c r="DT30" s="81">
        <v>54105</v>
      </c>
      <c r="DU30" s="81">
        <v>56207</v>
      </c>
      <c r="DV30" s="81">
        <v>55791</v>
      </c>
      <c r="DW30" s="81">
        <v>54105</v>
      </c>
      <c r="DX30" s="81">
        <v>56841</v>
      </c>
      <c r="DY30" s="81">
        <v>59787</v>
      </c>
      <c r="DZ30" s="81">
        <v>71166</v>
      </c>
      <c r="EA30" s="81">
        <v>54205</v>
      </c>
      <c r="EB30" s="81">
        <v>57777</v>
      </c>
      <c r="EC30" s="81">
        <v>56829</v>
      </c>
      <c r="ED30" s="81">
        <v>71755</v>
      </c>
      <c r="EE30" s="81">
        <v>71980</v>
      </c>
      <c r="EF30" s="81">
        <v>63161</v>
      </c>
      <c r="EG30" s="81">
        <v>62013</v>
      </c>
    </row>
    <row r="31" spans="1:137" ht="15.75" x14ac:dyDescent="0.25">
      <c r="A31" s="77">
        <v>26</v>
      </c>
      <c r="B31" s="81">
        <v>57669</v>
      </c>
      <c r="C31" s="81">
        <v>64473</v>
      </c>
      <c r="D31" s="81">
        <v>70630</v>
      </c>
      <c r="E31" s="81">
        <v>57861</v>
      </c>
      <c r="F31" s="81">
        <v>56180</v>
      </c>
      <c r="G31" s="81">
        <v>54105</v>
      </c>
      <c r="H31" s="81">
        <v>64545</v>
      </c>
      <c r="I31" s="81">
        <v>74083</v>
      </c>
      <c r="J31" s="81">
        <v>70568</v>
      </c>
      <c r="K31" s="81">
        <v>61305</v>
      </c>
      <c r="L31" s="81">
        <v>62061</v>
      </c>
      <c r="M31" s="81">
        <v>55125</v>
      </c>
      <c r="N31" s="81">
        <v>58163</v>
      </c>
      <c r="O31" s="81">
        <v>54320</v>
      </c>
      <c r="P31" s="81">
        <v>54105</v>
      </c>
      <c r="Q31" s="81">
        <v>54105</v>
      </c>
      <c r="R31" s="81">
        <v>56950</v>
      </c>
      <c r="S31" s="81">
        <v>55866</v>
      </c>
      <c r="T31" s="81">
        <v>54106</v>
      </c>
      <c r="U31" s="81">
        <v>54633</v>
      </c>
      <c r="V31" s="81">
        <v>54883</v>
      </c>
      <c r="W31" s="81">
        <v>57101</v>
      </c>
      <c r="X31" s="81">
        <v>55054</v>
      </c>
      <c r="Y31" s="79">
        <v>54105</v>
      </c>
      <c r="Z31" s="81">
        <v>54105</v>
      </c>
      <c r="AA31" s="81">
        <v>55927</v>
      </c>
      <c r="AB31" s="81">
        <v>57370</v>
      </c>
      <c r="AC31" s="81">
        <v>58128</v>
      </c>
      <c r="AD31" s="81">
        <v>62480</v>
      </c>
      <c r="AE31" s="81">
        <v>64782</v>
      </c>
      <c r="AF31" s="81">
        <v>57150</v>
      </c>
      <c r="AG31" s="83">
        <v>54105</v>
      </c>
      <c r="AH31" s="83">
        <v>54105</v>
      </c>
      <c r="AI31" s="81">
        <v>54828</v>
      </c>
      <c r="AJ31" s="81">
        <v>68791</v>
      </c>
      <c r="AK31" s="81">
        <v>56410</v>
      </c>
      <c r="AL31" s="81">
        <v>56083</v>
      </c>
      <c r="AM31" s="81">
        <v>59249</v>
      </c>
      <c r="AN31" s="81">
        <v>54348</v>
      </c>
      <c r="AO31" s="81">
        <v>59216</v>
      </c>
      <c r="AP31" s="81">
        <v>54326</v>
      </c>
      <c r="AQ31" s="81">
        <v>55105</v>
      </c>
      <c r="AR31" s="81">
        <v>58299</v>
      </c>
      <c r="AS31" s="81">
        <v>57741</v>
      </c>
      <c r="AT31" s="81">
        <v>56529</v>
      </c>
      <c r="AU31" s="81">
        <v>55866</v>
      </c>
      <c r="AV31" s="83">
        <v>54105</v>
      </c>
      <c r="AW31" s="81">
        <v>56294</v>
      </c>
      <c r="AX31" s="81">
        <v>55913</v>
      </c>
      <c r="AY31" s="81">
        <v>54736</v>
      </c>
      <c r="AZ31" s="81">
        <v>56513</v>
      </c>
      <c r="BA31" s="81">
        <v>57686</v>
      </c>
      <c r="BB31" s="81">
        <v>55105</v>
      </c>
      <c r="BC31" s="81">
        <v>59224</v>
      </c>
      <c r="BD31" s="81">
        <v>61406</v>
      </c>
      <c r="BE31" s="81">
        <v>54105</v>
      </c>
      <c r="BF31" s="81">
        <v>56120</v>
      </c>
      <c r="BG31" s="81">
        <v>55356</v>
      </c>
      <c r="BH31" s="81">
        <v>55371</v>
      </c>
      <c r="BI31" s="83">
        <v>54105</v>
      </c>
      <c r="BJ31" s="81">
        <v>57860</v>
      </c>
      <c r="BK31" s="81">
        <v>57580</v>
      </c>
      <c r="BL31" s="81">
        <v>54265</v>
      </c>
      <c r="BM31" s="81">
        <v>59290</v>
      </c>
      <c r="BN31" s="81">
        <v>62540</v>
      </c>
      <c r="BO31" s="81">
        <v>55149</v>
      </c>
      <c r="BP31" s="81">
        <v>56848</v>
      </c>
      <c r="BQ31" s="81">
        <v>56768</v>
      </c>
      <c r="BR31" s="81">
        <v>54105</v>
      </c>
      <c r="BS31" s="81">
        <v>56143</v>
      </c>
      <c r="BT31" s="81">
        <v>54321</v>
      </c>
      <c r="BU31" s="81">
        <v>59750</v>
      </c>
      <c r="BV31" s="83">
        <v>54105</v>
      </c>
      <c r="BW31" s="81">
        <v>57706</v>
      </c>
      <c r="BX31" s="81">
        <v>56178</v>
      </c>
      <c r="BY31" s="81">
        <v>54105</v>
      </c>
      <c r="BZ31" s="81">
        <v>57963</v>
      </c>
      <c r="CA31" s="81">
        <v>60065</v>
      </c>
      <c r="CB31" s="81">
        <v>59733</v>
      </c>
      <c r="CC31" s="81">
        <v>63101</v>
      </c>
      <c r="CD31" s="81">
        <v>57221</v>
      </c>
      <c r="CE31" s="81">
        <v>63531</v>
      </c>
      <c r="CF31" s="83">
        <v>54105</v>
      </c>
      <c r="CG31" s="81">
        <v>55104</v>
      </c>
      <c r="CH31" s="81">
        <v>55006</v>
      </c>
      <c r="CI31" s="81">
        <v>57836</v>
      </c>
      <c r="CJ31" s="81">
        <v>57640</v>
      </c>
      <c r="CK31" s="81">
        <v>54210</v>
      </c>
      <c r="CL31" s="81">
        <v>56523</v>
      </c>
      <c r="CM31" s="81">
        <v>58678</v>
      </c>
      <c r="CN31" s="81">
        <v>58625</v>
      </c>
      <c r="CO31" s="81">
        <v>51395</v>
      </c>
      <c r="CP31" s="81">
        <v>58364</v>
      </c>
      <c r="CQ31" s="81">
        <v>64199</v>
      </c>
      <c r="CR31" s="83">
        <v>54105</v>
      </c>
      <c r="CS31" s="81">
        <v>54544</v>
      </c>
      <c r="CT31" s="81">
        <v>59990</v>
      </c>
      <c r="CU31" s="81">
        <v>55835</v>
      </c>
      <c r="CV31" s="81">
        <v>54105</v>
      </c>
      <c r="CW31" s="81">
        <v>54405</v>
      </c>
      <c r="CX31" s="83">
        <v>54105</v>
      </c>
      <c r="CY31" s="81">
        <v>56423</v>
      </c>
      <c r="CZ31" s="81">
        <v>58188</v>
      </c>
      <c r="DA31" s="81">
        <v>57021</v>
      </c>
      <c r="DB31" s="81">
        <v>56495</v>
      </c>
      <c r="DC31" s="81">
        <v>62338</v>
      </c>
      <c r="DD31" s="81">
        <v>56292</v>
      </c>
      <c r="DE31" s="81">
        <v>63327</v>
      </c>
      <c r="DF31" s="81">
        <v>67404</v>
      </c>
      <c r="DG31" s="81">
        <v>54105</v>
      </c>
      <c r="DH31" s="81">
        <v>54105</v>
      </c>
      <c r="DI31" s="81">
        <v>57172</v>
      </c>
      <c r="DJ31" s="81">
        <v>63420</v>
      </c>
      <c r="DK31" s="81">
        <v>72434</v>
      </c>
      <c r="DL31" s="81">
        <v>72870</v>
      </c>
      <c r="DM31" s="81">
        <v>55114</v>
      </c>
      <c r="DN31" s="81">
        <v>56309</v>
      </c>
      <c r="DO31" s="81">
        <v>55701</v>
      </c>
      <c r="DP31" s="81">
        <v>64530</v>
      </c>
      <c r="DQ31" s="81">
        <v>61181</v>
      </c>
      <c r="DR31" s="81">
        <v>60875</v>
      </c>
      <c r="DS31" s="81">
        <v>60565</v>
      </c>
      <c r="DT31" s="81">
        <v>54105</v>
      </c>
      <c r="DU31" s="81">
        <v>56207</v>
      </c>
      <c r="DV31" s="81">
        <v>55791</v>
      </c>
      <c r="DW31" s="81">
        <v>54105</v>
      </c>
      <c r="DX31" s="81">
        <v>57341</v>
      </c>
      <c r="DY31" s="81">
        <v>59787</v>
      </c>
      <c r="DZ31" s="81">
        <v>71166</v>
      </c>
      <c r="EA31" s="81">
        <v>54205</v>
      </c>
      <c r="EB31" s="81">
        <v>57777</v>
      </c>
      <c r="EC31" s="81">
        <v>56829</v>
      </c>
      <c r="ED31" s="81">
        <v>71755</v>
      </c>
      <c r="EE31" s="81">
        <v>73780</v>
      </c>
      <c r="EF31" s="81">
        <v>63161</v>
      </c>
      <c r="EG31" s="81">
        <v>62013</v>
      </c>
    </row>
    <row r="32" spans="1:137" ht="15.75" x14ac:dyDescent="0.25">
      <c r="A32" s="77">
        <v>27</v>
      </c>
      <c r="B32" s="81">
        <v>57669</v>
      </c>
      <c r="C32" s="81">
        <v>64473</v>
      </c>
      <c r="D32" s="81">
        <v>70630</v>
      </c>
      <c r="E32" s="81">
        <v>57864</v>
      </c>
      <c r="F32" s="81">
        <v>56180</v>
      </c>
      <c r="G32" s="81">
        <v>54105</v>
      </c>
      <c r="H32" s="81">
        <v>64545</v>
      </c>
      <c r="I32" s="81">
        <v>74083</v>
      </c>
      <c r="J32" s="81">
        <v>70568</v>
      </c>
      <c r="K32" s="81">
        <v>61305</v>
      </c>
      <c r="L32" s="81">
        <v>62061</v>
      </c>
      <c r="M32" s="81">
        <v>55125</v>
      </c>
      <c r="N32" s="81">
        <v>58163</v>
      </c>
      <c r="O32" s="81">
        <v>54320</v>
      </c>
      <c r="P32" s="81">
        <v>54105</v>
      </c>
      <c r="Q32" s="81">
        <v>54105</v>
      </c>
      <c r="R32" s="81">
        <v>56950</v>
      </c>
      <c r="S32" s="81">
        <v>55866</v>
      </c>
      <c r="T32" s="81">
        <v>54106</v>
      </c>
      <c r="U32" s="81">
        <v>54633</v>
      </c>
      <c r="V32" s="81">
        <v>54883</v>
      </c>
      <c r="W32" s="81">
        <v>57101</v>
      </c>
      <c r="X32" s="81">
        <v>55054</v>
      </c>
      <c r="Y32" s="79">
        <v>54105</v>
      </c>
      <c r="Z32" s="81">
        <v>54105</v>
      </c>
      <c r="AA32" s="81">
        <v>55983</v>
      </c>
      <c r="AB32" s="81">
        <v>57370</v>
      </c>
      <c r="AC32" s="81">
        <v>58128</v>
      </c>
      <c r="AD32" s="81">
        <v>62480</v>
      </c>
      <c r="AE32" s="81">
        <v>64782</v>
      </c>
      <c r="AF32" s="81">
        <v>57150</v>
      </c>
      <c r="AG32" s="83">
        <v>54105</v>
      </c>
      <c r="AH32" s="83">
        <v>54105</v>
      </c>
      <c r="AI32" s="81">
        <v>54828</v>
      </c>
      <c r="AJ32" s="81">
        <v>68791</v>
      </c>
      <c r="AK32" s="81">
        <v>56410</v>
      </c>
      <c r="AL32" s="81">
        <v>56083</v>
      </c>
      <c r="AM32" s="81">
        <v>59249</v>
      </c>
      <c r="AN32" s="81">
        <v>54348</v>
      </c>
      <c r="AO32" s="81">
        <v>59216</v>
      </c>
      <c r="AP32" s="81">
        <v>54326</v>
      </c>
      <c r="AQ32" s="81">
        <v>55105</v>
      </c>
      <c r="AR32" s="81">
        <v>58299</v>
      </c>
      <c r="AS32" s="81">
        <v>57741</v>
      </c>
      <c r="AT32" s="81">
        <v>56529</v>
      </c>
      <c r="AU32" s="81">
        <v>55866</v>
      </c>
      <c r="AV32" s="83">
        <v>54105</v>
      </c>
      <c r="AW32" s="81">
        <v>56294</v>
      </c>
      <c r="AX32" s="81">
        <v>55913</v>
      </c>
      <c r="AY32" s="81">
        <v>54736</v>
      </c>
      <c r="AZ32" s="81">
        <v>56513</v>
      </c>
      <c r="BA32" s="81">
        <v>57686</v>
      </c>
      <c r="BB32" s="81">
        <v>55105</v>
      </c>
      <c r="BC32" s="81">
        <v>59224</v>
      </c>
      <c r="BD32" s="81">
        <v>61406</v>
      </c>
      <c r="BE32" s="81">
        <v>54105</v>
      </c>
      <c r="BF32" s="81">
        <v>56120</v>
      </c>
      <c r="BG32" s="81">
        <v>55356</v>
      </c>
      <c r="BH32" s="81">
        <v>55371</v>
      </c>
      <c r="BI32" s="83">
        <v>54105</v>
      </c>
      <c r="BJ32" s="81">
        <v>57860</v>
      </c>
      <c r="BK32" s="81">
        <v>57580</v>
      </c>
      <c r="BL32" s="81">
        <v>54265</v>
      </c>
      <c r="BM32" s="81">
        <v>59290</v>
      </c>
      <c r="BN32" s="81">
        <v>62540</v>
      </c>
      <c r="BO32" s="81">
        <v>55306</v>
      </c>
      <c r="BP32" s="81">
        <v>56848</v>
      </c>
      <c r="BQ32" s="81">
        <v>56768</v>
      </c>
      <c r="BR32" s="81">
        <v>54105</v>
      </c>
      <c r="BS32" s="81">
        <v>56143</v>
      </c>
      <c r="BT32" s="81">
        <v>54321</v>
      </c>
      <c r="BU32" s="81">
        <v>59750</v>
      </c>
      <c r="BV32" s="83">
        <v>54105</v>
      </c>
      <c r="BW32" s="81">
        <v>57706</v>
      </c>
      <c r="BX32" s="81">
        <v>56178</v>
      </c>
      <c r="BY32" s="81">
        <v>54105</v>
      </c>
      <c r="BZ32" s="81">
        <v>57963</v>
      </c>
      <c r="CA32" s="81">
        <v>60065</v>
      </c>
      <c r="CB32" s="81">
        <v>59733</v>
      </c>
      <c r="CC32" s="81">
        <v>63101</v>
      </c>
      <c r="CD32" s="81">
        <v>57221</v>
      </c>
      <c r="CE32" s="81">
        <v>63531</v>
      </c>
      <c r="CF32" s="83">
        <v>54105</v>
      </c>
      <c r="CG32" s="81">
        <v>55104</v>
      </c>
      <c r="CH32" s="81">
        <v>55006</v>
      </c>
      <c r="CI32" s="81">
        <v>57836</v>
      </c>
      <c r="CJ32" s="81">
        <v>57660</v>
      </c>
      <c r="CK32" s="81">
        <v>54210</v>
      </c>
      <c r="CL32" s="81">
        <v>56523</v>
      </c>
      <c r="CM32" s="81">
        <v>58678</v>
      </c>
      <c r="CN32" s="81">
        <v>58625</v>
      </c>
      <c r="CO32" s="81">
        <v>51395</v>
      </c>
      <c r="CP32" s="81">
        <v>58364</v>
      </c>
      <c r="CQ32" s="81">
        <v>64199</v>
      </c>
      <c r="CR32" s="83">
        <v>54105</v>
      </c>
      <c r="CS32" s="81">
        <v>54544</v>
      </c>
      <c r="CT32" s="81">
        <v>59990</v>
      </c>
      <c r="CU32" s="81">
        <v>55835</v>
      </c>
      <c r="CV32" s="81">
        <v>54105</v>
      </c>
      <c r="CW32" s="81">
        <v>54405</v>
      </c>
      <c r="CX32" s="83">
        <v>54105</v>
      </c>
      <c r="CY32" s="81">
        <v>56423</v>
      </c>
      <c r="CZ32" s="81">
        <v>58188</v>
      </c>
      <c r="DA32" s="81">
        <v>57021</v>
      </c>
      <c r="DB32" s="81">
        <v>56495</v>
      </c>
      <c r="DC32" s="81">
        <v>62338</v>
      </c>
      <c r="DD32" s="81">
        <v>56412</v>
      </c>
      <c r="DE32" s="81">
        <v>63327</v>
      </c>
      <c r="DF32" s="81">
        <v>67404</v>
      </c>
      <c r="DG32" s="81">
        <v>54105</v>
      </c>
      <c r="DH32" s="81">
        <v>54105</v>
      </c>
      <c r="DI32" s="81">
        <v>57172</v>
      </c>
      <c r="DJ32" s="81">
        <v>63980</v>
      </c>
      <c r="DK32" s="81">
        <v>72434</v>
      </c>
      <c r="DL32" s="81">
        <v>72870</v>
      </c>
      <c r="DM32" s="81">
        <v>55114</v>
      </c>
      <c r="DN32" s="81">
        <v>56309</v>
      </c>
      <c r="DO32" s="81">
        <v>55701</v>
      </c>
      <c r="DP32" s="81">
        <v>65051</v>
      </c>
      <c r="DQ32" s="81">
        <v>61181</v>
      </c>
      <c r="DR32" s="81">
        <v>60875</v>
      </c>
      <c r="DS32" s="81">
        <v>60565</v>
      </c>
      <c r="DT32" s="81">
        <v>54105</v>
      </c>
      <c r="DU32" s="81">
        <v>56207</v>
      </c>
      <c r="DV32" s="81">
        <v>55791</v>
      </c>
      <c r="DW32" s="81">
        <v>54105</v>
      </c>
      <c r="DX32" s="81">
        <v>57341</v>
      </c>
      <c r="DY32" s="81">
        <v>59787</v>
      </c>
      <c r="DZ32" s="81">
        <v>71166</v>
      </c>
      <c r="EA32" s="81">
        <v>54205</v>
      </c>
      <c r="EB32" s="81">
        <v>57777</v>
      </c>
      <c r="EC32" s="81">
        <v>56829</v>
      </c>
      <c r="ED32" s="81">
        <v>71755</v>
      </c>
      <c r="EE32" s="81">
        <v>73780</v>
      </c>
      <c r="EF32" s="81">
        <v>63161</v>
      </c>
      <c r="EG32" s="81">
        <v>62013</v>
      </c>
    </row>
    <row r="33" spans="1:137" ht="15.75" x14ac:dyDescent="0.25">
      <c r="A33" s="77">
        <v>28</v>
      </c>
      <c r="B33" s="81">
        <v>57669</v>
      </c>
      <c r="C33" s="81">
        <v>64473</v>
      </c>
      <c r="D33" s="81">
        <v>70630</v>
      </c>
      <c r="E33" s="81">
        <v>57867</v>
      </c>
      <c r="F33" s="81">
        <v>56180</v>
      </c>
      <c r="G33" s="81">
        <v>54105</v>
      </c>
      <c r="H33" s="81">
        <v>64545</v>
      </c>
      <c r="I33" s="81">
        <v>74083</v>
      </c>
      <c r="J33" s="81">
        <v>70568</v>
      </c>
      <c r="K33" s="81">
        <v>61305</v>
      </c>
      <c r="L33" s="81">
        <v>62061</v>
      </c>
      <c r="M33" s="81">
        <v>55125</v>
      </c>
      <c r="N33" s="81">
        <v>58163</v>
      </c>
      <c r="O33" s="81">
        <v>54320</v>
      </c>
      <c r="P33" s="81">
        <v>54105</v>
      </c>
      <c r="Q33" s="81">
        <v>54105</v>
      </c>
      <c r="R33" s="81">
        <v>56950</v>
      </c>
      <c r="S33" s="81">
        <v>55866</v>
      </c>
      <c r="T33" s="81">
        <v>54106</v>
      </c>
      <c r="U33" s="81">
        <v>54633</v>
      </c>
      <c r="V33" s="81">
        <v>54883</v>
      </c>
      <c r="W33" s="81">
        <v>57101</v>
      </c>
      <c r="X33" s="81">
        <v>55054</v>
      </c>
      <c r="Y33" s="79">
        <v>54105</v>
      </c>
      <c r="Z33" s="81">
        <v>54105</v>
      </c>
      <c r="AA33" s="81">
        <v>56037</v>
      </c>
      <c r="AB33" s="81">
        <v>57370</v>
      </c>
      <c r="AC33" s="81">
        <v>58128</v>
      </c>
      <c r="AD33" s="81">
        <v>62917</v>
      </c>
      <c r="AE33" s="81">
        <v>64782</v>
      </c>
      <c r="AF33" s="81">
        <v>57150</v>
      </c>
      <c r="AG33" s="83">
        <v>54105</v>
      </c>
      <c r="AH33" s="83">
        <v>54105</v>
      </c>
      <c r="AI33" s="81">
        <v>54828</v>
      </c>
      <c r="AJ33" s="81">
        <v>68791</v>
      </c>
      <c r="AK33" s="81">
        <v>56410</v>
      </c>
      <c r="AL33" s="81">
        <v>56083</v>
      </c>
      <c r="AM33" s="81">
        <v>59249</v>
      </c>
      <c r="AN33" s="81">
        <v>54348</v>
      </c>
      <c r="AO33" s="81">
        <v>59216</v>
      </c>
      <c r="AP33" s="81">
        <v>54326</v>
      </c>
      <c r="AQ33" s="81">
        <v>55105</v>
      </c>
      <c r="AR33" s="81">
        <v>58299</v>
      </c>
      <c r="AS33" s="81">
        <v>57741</v>
      </c>
      <c r="AT33" s="81">
        <v>56529</v>
      </c>
      <c r="AU33" s="81">
        <v>55866</v>
      </c>
      <c r="AV33" s="83">
        <v>54105</v>
      </c>
      <c r="AW33" s="81">
        <v>56294</v>
      </c>
      <c r="AX33" s="81">
        <v>55913</v>
      </c>
      <c r="AY33" s="81">
        <v>54736</v>
      </c>
      <c r="AZ33" s="81">
        <v>56513</v>
      </c>
      <c r="BA33" s="81">
        <v>57686</v>
      </c>
      <c r="BB33" s="81">
        <v>55105</v>
      </c>
      <c r="BC33" s="81">
        <v>59224</v>
      </c>
      <c r="BD33" s="81">
        <v>61406</v>
      </c>
      <c r="BE33" s="81">
        <v>54105</v>
      </c>
      <c r="BF33" s="81">
        <v>56120</v>
      </c>
      <c r="BG33" s="81">
        <v>55356</v>
      </c>
      <c r="BH33" s="81">
        <v>55371</v>
      </c>
      <c r="BI33" s="83">
        <v>54105</v>
      </c>
      <c r="BJ33" s="81">
        <v>57860</v>
      </c>
      <c r="BK33" s="81">
        <v>57580</v>
      </c>
      <c r="BL33" s="81">
        <v>54265</v>
      </c>
      <c r="BM33" s="81">
        <v>59290</v>
      </c>
      <c r="BN33" s="81">
        <v>62540</v>
      </c>
      <c r="BO33" s="81">
        <v>55466</v>
      </c>
      <c r="BP33" s="81">
        <v>56848</v>
      </c>
      <c r="BQ33" s="81">
        <v>56768</v>
      </c>
      <c r="BR33" s="81">
        <v>54105</v>
      </c>
      <c r="BS33" s="81">
        <v>56143</v>
      </c>
      <c r="BT33" s="81">
        <v>54321</v>
      </c>
      <c r="BU33" s="81">
        <v>59750</v>
      </c>
      <c r="BV33" s="83">
        <v>54105</v>
      </c>
      <c r="BW33" s="81">
        <v>57706</v>
      </c>
      <c r="BX33" s="81">
        <v>56178</v>
      </c>
      <c r="BY33" s="81">
        <v>54105</v>
      </c>
      <c r="BZ33" s="81">
        <v>57963</v>
      </c>
      <c r="CA33" s="81">
        <v>60065</v>
      </c>
      <c r="CB33" s="81">
        <v>59733</v>
      </c>
      <c r="CC33" s="81">
        <v>63101</v>
      </c>
      <c r="CD33" s="81">
        <v>57221</v>
      </c>
      <c r="CE33" s="81">
        <v>63531</v>
      </c>
      <c r="CF33" s="83">
        <v>54105</v>
      </c>
      <c r="CG33" s="81">
        <v>55104</v>
      </c>
      <c r="CH33" s="81">
        <v>55006</v>
      </c>
      <c r="CI33" s="81">
        <v>57836</v>
      </c>
      <c r="CJ33" s="81">
        <v>57690</v>
      </c>
      <c r="CK33" s="81">
        <v>54210</v>
      </c>
      <c r="CL33" s="81">
        <v>56523</v>
      </c>
      <c r="CM33" s="81">
        <v>58678</v>
      </c>
      <c r="CN33" s="81">
        <v>58625</v>
      </c>
      <c r="CO33" s="81">
        <v>51395</v>
      </c>
      <c r="CP33" s="81">
        <v>58364</v>
      </c>
      <c r="CQ33" s="81">
        <v>64199</v>
      </c>
      <c r="CR33" s="83">
        <v>54105</v>
      </c>
      <c r="CS33" s="81">
        <v>54544</v>
      </c>
      <c r="CT33" s="81">
        <v>59990</v>
      </c>
      <c r="CU33" s="81">
        <v>55835</v>
      </c>
      <c r="CV33" s="81">
        <v>54105</v>
      </c>
      <c r="CW33" s="81">
        <v>54405</v>
      </c>
      <c r="CX33" s="83">
        <v>54105</v>
      </c>
      <c r="CY33" s="81">
        <v>56423</v>
      </c>
      <c r="CZ33" s="81">
        <v>58188</v>
      </c>
      <c r="DA33" s="81">
        <v>57021</v>
      </c>
      <c r="DB33" s="81">
        <v>56495</v>
      </c>
      <c r="DC33" s="81">
        <v>62338</v>
      </c>
      <c r="DD33" s="81">
        <v>56532</v>
      </c>
      <c r="DE33" s="81">
        <v>63327</v>
      </c>
      <c r="DF33" s="81">
        <v>67404</v>
      </c>
      <c r="DG33" s="81">
        <v>54105</v>
      </c>
      <c r="DH33" s="81">
        <v>54105</v>
      </c>
      <c r="DI33" s="81">
        <v>57172</v>
      </c>
      <c r="DJ33" s="81">
        <v>64540</v>
      </c>
      <c r="DK33" s="81">
        <v>72434</v>
      </c>
      <c r="DL33" s="81">
        <v>72870</v>
      </c>
      <c r="DM33" s="81">
        <v>55114</v>
      </c>
      <c r="DN33" s="81">
        <v>56309</v>
      </c>
      <c r="DO33" s="81">
        <v>55701</v>
      </c>
      <c r="DP33" s="81">
        <v>65613</v>
      </c>
      <c r="DQ33" s="81">
        <v>61181</v>
      </c>
      <c r="DR33" s="81">
        <v>60875</v>
      </c>
      <c r="DS33" s="81">
        <v>60565</v>
      </c>
      <c r="DT33" s="81">
        <v>54105</v>
      </c>
      <c r="DU33" s="81">
        <v>56207</v>
      </c>
      <c r="DV33" s="81">
        <v>55791</v>
      </c>
      <c r="DW33" s="81">
        <v>54105</v>
      </c>
      <c r="DX33" s="81">
        <v>57341</v>
      </c>
      <c r="DY33" s="81">
        <v>59787</v>
      </c>
      <c r="DZ33" s="81">
        <v>71166</v>
      </c>
      <c r="EA33" s="81">
        <v>54205</v>
      </c>
      <c r="EB33" s="81">
        <v>57777</v>
      </c>
      <c r="EC33" s="81">
        <v>56829</v>
      </c>
      <c r="ED33" s="81">
        <v>71755</v>
      </c>
      <c r="EE33" s="81">
        <v>73780</v>
      </c>
      <c r="EF33" s="81">
        <v>63161</v>
      </c>
      <c r="EG33" s="81">
        <v>62013</v>
      </c>
    </row>
    <row r="34" spans="1:137" ht="15.75" x14ac:dyDescent="0.25">
      <c r="A34" s="77">
        <v>29</v>
      </c>
      <c r="B34" s="81">
        <v>57669</v>
      </c>
      <c r="C34" s="81">
        <v>64473</v>
      </c>
      <c r="D34" s="81">
        <v>70630</v>
      </c>
      <c r="E34" s="81">
        <v>57874</v>
      </c>
      <c r="F34" s="81">
        <v>56180</v>
      </c>
      <c r="G34" s="81">
        <v>54105</v>
      </c>
      <c r="H34" s="81">
        <v>64545</v>
      </c>
      <c r="I34" s="81">
        <v>74083</v>
      </c>
      <c r="J34" s="81">
        <v>70568</v>
      </c>
      <c r="K34" s="81">
        <v>61305</v>
      </c>
      <c r="L34" s="81">
        <v>62061</v>
      </c>
      <c r="M34" s="81">
        <v>55125</v>
      </c>
      <c r="N34" s="81">
        <v>58163</v>
      </c>
      <c r="O34" s="81">
        <v>54320</v>
      </c>
      <c r="P34" s="81">
        <v>54105</v>
      </c>
      <c r="Q34" s="81">
        <v>54105</v>
      </c>
      <c r="R34" s="81">
        <v>56950</v>
      </c>
      <c r="S34" s="81">
        <v>55866</v>
      </c>
      <c r="T34" s="81">
        <v>54106</v>
      </c>
      <c r="U34" s="81">
        <v>54633</v>
      </c>
      <c r="V34" s="81">
        <v>54883</v>
      </c>
      <c r="W34" s="81">
        <v>57101</v>
      </c>
      <c r="X34" s="81">
        <v>55054</v>
      </c>
      <c r="Y34" s="79">
        <v>54105</v>
      </c>
      <c r="Z34" s="81">
        <v>54105</v>
      </c>
      <c r="AA34" s="81">
        <v>56093</v>
      </c>
      <c r="AB34" s="81">
        <v>57370</v>
      </c>
      <c r="AC34" s="81">
        <v>58128</v>
      </c>
      <c r="AD34" s="81">
        <v>62917</v>
      </c>
      <c r="AE34" s="81">
        <v>64782</v>
      </c>
      <c r="AF34" s="81">
        <v>57150</v>
      </c>
      <c r="AG34" s="83">
        <v>54105</v>
      </c>
      <c r="AH34" s="83">
        <v>54105</v>
      </c>
      <c r="AI34" s="81">
        <v>54828</v>
      </c>
      <c r="AJ34" s="81">
        <v>68791</v>
      </c>
      <c r="AK34" s="81">
        <v>56410</v>
      </c>
      <c r="AL34" s="81">
        <v>56083</v>
      </c>
      <c r="AM34" s="81">
        <v>59249</v>
      </c>
      <c r="AN34" s="81">
        <v>54348</v>
      </c>
      <c r="AO34" s="81">
        <v>59216</v>
      </c>
      <c r="AP34" s="81">
        <v>54326</v>
      </c>
      <c r="AQ34" s="81">
        <v>55105</v>
      </c>
      <c r="AR34" s="81">
        <v>58299</v>
      </c>
      <c r="AS34" s="81">
        <v>57741</v>
      </c>
      <c r="AT34" s="81">
        <v>56529</v>
      </c>
      <c r="AU34" s="81">
        <v>55866</v>
      </c>
      <c r="AV34" s="83">
        <v>54105</v>
      </c>
      <c r="AW34" s="81">
        <v>56294</v>
      </c>
      <c r="AX34" s="81">
        <v>55913</v>
      </c>
      <c r="AY34" s="81">
        <v>54736</v>
      </c>
      <c r="AZ34" s="81">
        <v>56513</v>
      </c>
      <c r="BA34" s="81">
        <v>57686</v>
      </c>
      <c r="BB34" s="81">
        <v>55105</v>
      </c>
      <c r="BC34" s="81">
        <v>59224</v>
      </c>
      <c r="BD34" s="81">
        <v>61406</v>
      </c>
      <c r="BE34" s="81">
        <v>54105</v>
      </c>
      <c r="BF34" s="81">
        <v>56120</v>
      </c>
      <c r="BG34" s="81">
        <v>55356</v>
      </c>
      <c r="BH34" s="81">
        <v>55371</v>
      </c>
      <c r="BI34" s="83">
        <v>54105</v>
      </c>
      <c r="BJ34" s="81">
        <v>57860</v>
      </c>
      <c r="BK34" s="81">
        <v>57580</v>
      </c>
      <c r="BL34" s="81">
        <v>54265</v>
      </c>
      <c r="BM34" s="81">
        <v>59290</v>
      </c>
      <c r="BN34" s="81">
        <v>62540</v>
      </c>
      <c r="BO34" s="81">
        <v>55628</v>
      </c>
      <c r="BP34" s="81">
        <v>56848</v>
      </c>
      <c r="BQ34" s="81">
        <v>56768</v>
      </c>
      <c r="BR34" s="81">
        <v>54105</v>
      </c>
      <c r="BS34" s="81">
        <v>56143</v>
      </c>
      <c r="BT34" s="81">
        <v>54321</v>
      </c>
      <c r="BU34" s="81">
        <v>59750</v>
      </c>
      <c r="BV34" s="83">
        <v>54105</v>
      </c>
      <c r="BW34" s="81">
        <v>57706</v>
      </c>
      <c r="BX34" s="81">
        <v>56178</v>
      </c>
      <c r="BY34" s="81">
        <v>54105</v>
      </c>
      <c r="BZ34" s="81">
        <v>57963</v>
      </c>
      <c r="CA34" s="81">
        <v>60065</v>
      </c>
      <c r="CB34" s="81">
        <v>59733</v>
      </c>
      <c r="CC34" s="81">
        <v>63101</v>
      </c>
      <c r="CD34" s="81">
        <v>57221</v>
      </c>
      <c r="CE34" s="81">
        <v>63531</v>
      </c>
      <c r="CF34" s="83">
        <v>54105</v>
      </c>
      <c r="CG34" s="81">
        <v>55104</v>
      </c>
      <c r="CH34" s="81">
        <v>55006</v>
      </c>
      <c r="CI34" s="81">
        <v>57836</v>
      </c>
      <c r="CJ34" s="81">
        <v>57720</v>
      </c>
      <c r="CK34" s="81">
        <v>54210</v>
      </c>
      <c r="CL34" s="81">
        <v>56523</v>
      </c>
      <c r="CM34" s="81">
        <v>58678</v>
      </c>
      <c r="CN34" s="81">
        <v>58625</v>
      </c>
      <c r="CO34" s="81">
        <v>51395</v>
      </c>
      <c r="CP34" s="81">
        <v>58364</v>
      </c>
      <c r="CQ34" s="81">
        <v>64199</v>
      </c>
      <c r="CR34" s="83">
        <v>54105</v>
      </c>
      <c r="CS34" s="81">
        <v>54544</v>
      </c>
      <c r="CT34" s="81">
        <v>59990</v>
      </c>
      <c r="CU34" s="81">
        <v>55835</v>
      </c>
      <c r="CV34" s="81">
        <v>54105</v>
      </c>
      <c r="CW34" s="81">
        <v>54405</v>
      </c>
      <c r="CX34" s="83">
        <v>54105</v>
      </c>
      <c r="CY34" s="81">
        <v>56423</v>
      </c>
      <c r="CZ34" s="81">
        <v>58188</v>
      </c>
      <c r="DA34" s="81">
        <v>57021</v>
      </c>
      <c r="DB34" s="81">
        <v>56495</v>
      </c>
      <c r="DC34" s="81">
        <v>62338</v>
      </c>
      <c r="DD34" s="81">
        <v>56652</v>
      </c>
      <c r="DE34" s="81">
        <v>63327</v>
      </c>
      <c r="DF34" s="81">
        <v>67404</v>
      </c>
      <c r="DG34" s="81">
        <v>54105</v>
      </c>
      <c r="DH34" s="81">
        <v>54105</v>
      </c>
      <c r="DI34" s="81">
        <v>57172</v>
      </c>
      <c r="DJ34" s="81">
        <v>65105</v>
      </c>
      <c r="DK34" s="81">
        <v>72434</v>
      </c>
      <c r="DL34" s="81">
        <v>72870</v>
      </c>
      <c r="DM34" s="81">
        <v>55114</v>
      </c>
      <c r="DN34" s="81">
        <v>56309</v>
      </c>
      <c r="DO34" s="81">
        <v>55701</v>
      </c>
      <c r="DP34" s="81">
        <v>66171</v>
      </c>
      <c r="DQ34" s="81">
        <v>61181</v>
      </c>
      <c r="DR34" s="81">
        <v>60875</v>
      </c>
      <c r="DS34" s="81">
        <v>60565</v>
      </c>
      <c r="DT34" s="81">
        <v>54105</v>
      </c>
      <c r="DU34" s="81">
        <v>56207</v>
      </c>
      <c r="DV34" s="81">
        <v>55791</v>
      </c>
      <c r="DW34" s="81">
        <v>54105</v>
      </c>
      <c r="DX34" s="81">
        <v>57341</v>
      </c>
      <c r="DY34" s="81">
        <v>59787</v>
      </c>
      <c r="DZ34" s="81">
        <v>71166</v>
      </c>
      <c r="EA34" s="81">
        <v>54205</v>
      </c>
      <c r="EB34" s="81">
        <v>57777</v>
      </c>
      <c r="EC34" s="81">
        <v>56829</v>
      </c>
      <c r="ED34" s="81">
        <v>71755</v>
      </c>
      <c r="EE34" s="81">
        <v>73780</v>
      </c>
      <c r="EF34" s="81">
        <v>63161</v>
      </c>
      <c r="EG34" s="81">
        <v>62013</v>
      </c>
    </row>
    <row r="35" spans="1:137" ht="15.75" x14ac:dyDescent="0.25">
      <c r="A35" s="77">
        <v>30</v>
      </c>
      <c r="B35" s="81">
        <v>57669</v>
      </c>
      <c r="C35" s="81">
        <v>64473</v>
      </c>
      <c r="D35" s="81">
        <v>70630</v>
      </c>
      <c r="E35" s="81">
        <v>57874</v>
      </c>
      <c r="F35" s="81">
        <v>56180</v>
      </c>
      <c r="G35" s="81">
        <v>54105</v>
      </c>
      <c r="H35" s="81">
        <v>64545</v>
      </c>
      <c r="I35" s="81">
        <v>74083</v>
      </c>
      <c r="J35" s="81">
        <v>70568</v>
      </c>
      <c r="K35" s="81">
        <v>61305</v>
      </c>
      <c r="L35" s="81">
        <v>62061</v>
      </c>
      <c r="M35" s="81">
        <v>55125</v>
      </c>
      <c r="N35" s="81">
        <v>58163</v>
      </c>
      <c r="O35" s="81">
        <v>54320</v>
      </c>
      <c r="P35" s="81">
        <v>54105</v>
      </c>
      <c r="Q35" s="81">
        <v>54105</v>
      </c>
      <c r="R35" s="81">
        <v>56950</v>
      </c>
      <c r="S35" s="81">
        <v>55866</v>
      </c>
      <c r="T35" s="81">
        <v>54106</v>
      </c>
      <c r="U35" s="81">
        <v>54633</v>
      </c>
      <c r="V35" s="81">
        <v>54883</v>
      </c>
      <c r="W35" s="81">
        <v>57101</v>
      </c>
      <c r="X35" s="81">
        <v>55054</v>
      </c>
      <c r="Y35" s="79">
        <v>54105</v>
      </c>
      <c r="Z35" s="81">
        <v>54105</v>
      </c>
      <c r="AA35" s="81">
        <v>56147</v>
      </c>
      <c r="AB35" s="81">
        <v>57370</v>
      </c>
      <c r="AC35" s="81">
        <v>58128</v>
      </c>
      <c r="AD35" s="81">
        <v>62917</v>
      </c>
      <c r="AE35" s="81">
        <v>64782</v>
      </c>
      <c r="AF35" s="81">
        <v>57150</v>
      </c>
      <c r="AG35" s="83">
        <v>54105</v>
      </c>
      <c r="AH35" s="83">
        <v>54105</v>
      </c>
      <c r="AI35" s="81">
        <v>54828</v>
      </c>
      <c r="AJ35" s="81">
        <v>68791</v>
      </c>
      <c r="AK35" s="81">
        <v>56410</v>
      </c>
      <c r="AL35" s="81">
        <v>56083</v>
      </c>
      <c r="AM35" s="81">
        <v>59726</v>
      </c>
      <c r="AN35" s="81">
        <v>54348</v>
      </c>
      <c r="AO35" s="81">
        <v>59216</v>
      </c>
      <c r="AP35" s="81">
        <v>54326</v>
      </c>
      <c r="AQ35" s="81">
        <v>55105</v>
      </c>
      <c r="AR35" s="81">
        <v>58299</v>
      </c>
      <c r="AS35" s="81">
        <v>57741</v>
      </c>
      <c r="AT35" s="81">
        <v>56529</v>
      </c>
      <c r="AU35" s="81">
        <v>55866</v>
      </c>
      <c r="AV35" s="83">
        <v>54105</v>
      </c>
      <c r="AW35" s="81">
        <v>56852</v>
      </c>
      <c r="AX35" s="81">
        <v>55913</v>
      </c>
      <c r="AY35" s="81">
        <v>54736</v>
      </c>
      <c r="AZ35" s="81">
        <v>56513</v>
      </c>
      <c r="BA35" s="81">
        <v>57686</v>
      </c>
      <c r="BB35" s="81">
        <v>55105</v>
      </c>
      <c r="BC35" s="81">
        <v>59224</v>
      </c>
      <c r="BD35" s="81">
        <v>61406</v>
      </c>
      <c r="BE35" s="81">
        <v>54105</v>
      </c>
      <c r="BF35" s="81">
        <v>56120</v>
      </c>
      <c r="BG35" s="81">
        <v>55356</v>
      </c>
      <c r="BH35" s="81">
        <v>55371</v>
      </c>
      <c r="BI35" s="83">
        <v>54105</v>
      </c>
      <c r="BJ35" s="81">
        <v>57860</v>
      </c>
      <c r="BK35" s="81">
        <v>57580</v>
      </c>
      <c r="BL35" s="81">
        <v>54655</v>
      </c>
      <c r="BM35" s="81">
        <v>59290</v>
      </c>
      <c r="BN35" s="81">
        <v>62540</v>
      </c>
      <c r="BO35" s="81">
        <v>55950</v>
      </c>
      <c r="BP35" s="81">
        <v>56848</v>
      </c>
      <c r="BQ35" s="81">
        <v>56768</v>
      </c>
      <c r="BR35" s="81">
        <v>54105</v>
      </c>
      <c r="BS35" s="81">
        <v>56143</v>
      </c>
      <c r="BT35" s="81">
        <v>54321</v>
      </c>
      <c r="BU35" s="81">
        <v>59750</v>
      </c>
      <c r="BV35" s="83">
        <v>54105</v>
      </c>
      <c r="BW35" s="81">
        <v>57706</v>
      </c>
      <c r="BX35" s="81">
        <v>56178</v>
      </c>
      <c r="BY35" s="81">
        <v>54105</v>
      </c>
      <c r="BZ35" s="81">
        <v>57963</v>
      </c>
      <c r="CA35" s="81">
        <v>60065</v>
      </c>
      <c r="CB35" s="81">
        <v>59733</v>
      </c>
      <c r="CC35" s="81">
        <v>63101</v>
      </c>
      <c r="CD35" s="81">
        <v>57221</v>
      </c>
      <c r="CE35" s="81">
        <v>63531</v>
      </c>
      <c r="CF35" s="83">
        <v>54105</v>
      </c>
      <c r="CG35" s="81">
        <v>55104</v>
      </c>
      <c r="CH35" s="81">
        <v>55006</v>
      </c>
      <c r="CI35" s="81">
        <v>57836</v>
      </c>
      <c r="CJ35" s="81">
        <v>57875</v>
      </c>
      <c r="CK35" s="81">
        <v>54210</v>
      </c>
      <c r="CL35" s="81">
        <v>56523</v>
      </c>
      <c r="CM35" s="81">
        <v>58678</v>
      </c>
      <c r="CN35" s="81">
        <v>58625</v>
      </c>
      <c r="CO35" s="81">
        <v>51395</v>
      </c>
      <c r="CP35" s="81">
        <v>58364</v>
      </c>
      <c r="CQ35" s="81">
        <v>64199</v>
      </c>
      <c r="CR35" s="83">
        <v>54105</v>
      </c>
      <c r="CS35" s="81">
        <v>54544</v>
      </c>
      <c r="CT35" s="81">
        <v>59990</v>
      </c>
      <c r="CU35" s="81">
        <v>55835</v>
      </c>
      <c r="CV35" s="81">
        <v>54105</v>
      </c>
      <c r="CW35" s="81">
        <v>54455</v>
      </c>
      <c r="CX35" s="83">
        <v>54105</v>
      </c>
      <c r="CY35" s="81">
        <v>56423</v>
      </c>
      <c r="CZ35" s="81">
        <v>58188</v>
      </c>
      <c r="DA35" s="81">
        <v>57021</v>
      </c>
      <c r="DB35" s="81">
        <v>56495</v>
      </c>
      <c r="DC35" s="81">
        <v>62338</v>
      </c>
      <c r="DD35" s="81">
        <v>56772</v>
      </c>
      <c r="DE35" s="81">
        <v>63327</v>
      </c>
      <c r="DF35" s="81">
        <v>67404</v>
      </c>
      <c r="DG35" s="81">
        <v>54105</v>
      </c>
      <c r="DH35" s="81">
        <v>54105</v>
      </c>
      <c r="DI35" s="81">
        <v>57172</v>
      </c>
      <c r="DJ35" s="81">
        <v>65105</v>
      </c>
      <c r="DK35" s="81">
        <v>72434</v>
      </c>
      <c r="DL35" s="81">
        <v>72870</v>
      </c>
      <c r="DM35" s="81">
        <v>55114</v>
      </c>
      <c r="DN35" s="81">
        <v>56309</v>
      </c>
      <c r="DO35" s="81">
        <v>55701</v>
      </c>
      <c r="DP35" s="81">
        <v>66743</v>
      </c>
      <c r="DQ35" s="81">
        <v>61181</v>
      </c>
      <c r="DR35" s="81">
        <v>60875</v>
      </c>
      <c r="DS35" s="81">
        <v>60565</v>
      </c>
      <c r="DT35" s="81">
        <v>54105</v>
      </c>
      <c r="DU35" s="81">
        <v>56207</v>
      </c>
      <c r="DV35" s="81">
        <v>55791</v>
      </c>
      <c r="DW35" s="81">
        <v>54105</v>
      </c>
      <c r="DX35" s="81">
        <v>57341</v>
      </c>
      <c r="DY35" s="81">
        <v>59787</v>
      </c>
      <c r="DZ35" s="81">
        <v>71166</v>
      </c>
      <c r="EA35" s="81">
        <v>54205</v>
      </c>
      <c r="EB35" s="81">
        <v>57777</v>
      </c>
      <c r="EC35" s="81">
        <v>56829</v>
      </c>
      <c r="ED35" s="81">
        <v>71755</v>
      </c>
      <c r="EE35" s="81">
        <v>73780</v>
      </c>
      <c r="EF35" s="81">
        <v>63161</v>
      </c>
      <c r="EG35" s="81">
        <v>62013</v>
      </c>
    </row>
  </sheetData>
  <sheetProtection password="C4E3" sheet="1" objects="1" scenarios="1"/>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zoomScaleNormal="100" workbookViewId="0">
      <selection activeCell="B3" sqref="B3:B12"/>
    </sheetView>
  </sheetViews>
  <sheetFormatPr defaultRowHeight="15" x14ac:dyDescent="0.25"/>
  <cols>
    <col min="1" max="1" width="26" customWidth="1"/>
  </cols>
  <sheetData>
    <row r="1" spans="1:2" ht="23.25" x14ac:dyDescent="0.35">
      <c r="A1" s="132" t="s">
        <v>248</v>
      </c>
    </row>
    <row r="3" spans="1:2" x14ac:dyDescent="0.25">
      <c r="A3" s="154" t="s">
        <v>251</v>
      </c>
      <c r="B3" t="s">
        <v>267</v>
      </c>
    </row>
    <row r="4" spans="1:2" x14ac:dyDescent="0.25">
      <c r="A4" s="154"/>
      <c r="B4" t="s">
        <v>268</v>
      </c>
    </row>
    <row r="5" spans="1:2" x14ac:dyDescent="0.25">
      <c r="A5" s="154"/>
    </row>
    <row r="6" spans="1:2" x14ac:dyDescent="0.25">
      <c r="A6" s="154"/>
      <c r="B6" t="s">
        <v>278</v>
      </c>
    </row>
    <row r="7" spans="1:2" x14ac:dyDescent="0.25">
      <c r="A7" s="154"/>
      <c r="B7" t="s">
        <v>279</v>
      </c>
    </row>
    <row r="8" spans="1:2" x14ac:dyDescent="0.25">
      <c r="A8" s="154"/>
      <c r="B8" s="158"/>
    </row>
    <row r="9" spans="1:2" x14ac:dyDescent="0.25">
      <c r="B9" t="s">
        <v>280</v>
      </c>
    </row>
    <row r="10" spans="1:2" x14ac:dyDescent="0.25">
      <c r="B10" t="s">
        <v>283</v>
      </c>
    </row>
    <row r="11" spans="1:2" x14ac:dyDescent="0.25">
      <c r="B11" t="s">
        <v>284</v>
      </c>
    </row>
    <row r="12" spans="1:2" x14ac:dyDescent="0.25">
      <c r="B12" t="s">
        <v>285</v>
      </c>
    </row>
    <row r="14" spans="1:2" x14ac:dyDescent="0.25">
      <c r="B14" s="154" t="s">
        <v>257</v>
      </c>
    </row>
    <row r="39" spans="1:2" x14ac:dyDescent="0.25">
      <c r="A39" s="154" t="s">
        <v>250</v>
      </c>
      <c r="B39" t="s">
        <v>265</v>
      </c>
    </row>
    <row r="40" spans="1:2" x14ac:dyDescent="0.25">
      <c r="B40" t="s">
        <v>266</v>
      </c>
    </row>
    <row r="42" spans="1:2" x14ac:dyDescent="0.25">
      <c r="B42" t="s">
        <v>252</v>
      </c>
    </row>
    <row r="43" spans="1:2" x14ac:dyDescent="0.25">
      <c r="B43" t="s">
        <v>253</v>
      </c>
    </row>
    <row r="44" spans="1:2" x14ac:dyDescent="0.25">
      <c r="B44" t="s">
        <v>254</v>
      </c>
    </row>
    <row r="45" spans="1:2" x14ac:dyDescent="0.25">
      <c r="B45" t="s">
        <v>255</v>
      </c>
    </row>
    <row r="47" spans="1:2" x14ac:dyDescent="0.25">
      <c r="A47" s="154" t="s">
        <v>249</v>
      </c>
      <c r="B47" s="158" t="s">
        <v>262</v>
      </c>
    </row>
    <row r="48" spans="1:2" x14ac:dyDescent="0.25">
      <c r="A48" s="154"/>
      <c r="B48" s="158" t="s">
        <v>263</v>
      </c>
    </row>
    <row r="49" spans="1:12" x14ac:dyDescent="0.25">
      <c r="A49" s="154"/>
      <c r="B49" s="158" t="s">
        <v>264</v>
      </c>
    </row>
    <row r="50" spans="1:12" x14ac:dyDescent="0.25">
      <c r="A50" s="154"/>
      <c r="B50" s="158"/>
    </row>
    <row r="51" spans="1:12" x14ac:dyDescent="0.25">
      <c r="B51" s="154" t="s">
        <v>256</v>
      </c>
      <c r="L51" s="157"/>
    </row>
    <row r="52" spans="1:12" x14ac:dyDescent="0.25">
      <c r="L52" s="157"/>
    </row>
    <row r="59" spans="1:12" ht="16.5" customHeight="1" x14ac:dyDescent="0.25"/>
  </sheetData>
  <sheetProtection password="CD12" sheet="1" objects="1" scenario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69"/>
  <sheetViews>
    <sheetView zoomScale="80" zoomScaleNormal="80" workbookViewId="0">
      <selection activeCell="C19" sqref="C19"/>
    </sheetView>
  </sheetViews>
  <sheetFormatPr defaultRowHeight="15" outlineLevelCol="1" x14ac:dyDescent="0.25"/>
  <cols>
    <col min="1" max="1" width="21.85546875" style="89" customWidth="1"/>
    <col min="2" max="6" width="17.7109375" style="89" customWidth="1"/>
    <col min="7" max="7" width="12.5703125" style="89" customWidth="1"/>
    <col min="8" max="8" width="18.7109375" style="89" bestFit="1" customWidth="1"/>
    <col min="9" max="13" width="12.5703125" style="89" customWidth="1"/>
    <col min="14" max="15" width="25.85546875" style="89" customWidth="1" outlineLevel="1"/>
    <col min="16" max="16" width="13.85546875" style="89" customWidth="1" outlineLevel="1"/>
    <col min="17" max="17" width="14.85546875" style="89" customWidth="1" outlineLevel="1"/>
    <col min="18" max="18" width="14" style="89" customWidth="1" outlineLevel="1"/>
    <col min="19" max="19" width="14.28515625" style="89" customWidth="1" outlineLevel="1"/>
    <col min="20" max="20" width="12.5703125" style="89" customWidth="1"/>
    <col min="21" max="16384" width="9.140625" style="89"/>
  </cols>
  <sheetData>
    <row r="1" spans="1:25" s="128" customFormat="1" ht="23.25" x14ac:dyDescent="0.35">
      <c r="A1" s="155" t="s">
        <v>42</v>
      </c>
    </row>
    <row r="2" spans="1:25" s="128" customFormat="1" ht="23.25" x14ac:dyDescent="0.35">
      <c r="A2" s="156" t="s">
        <v>235</v>
      </c>
    </row>
    <row r="3" spans="1:25" s="128" customFormat="1" ht="23.25" x14ac:dyDescent="0.35">
      <c r="A3" s="156"/>
    </row>
    <row r="4" spans="1:25" s="128" customFormat="1" ht="23.25" x14ac:dyDescent="0.35">
      <c r="A4" s="155" t="s">
        <v>260</v>
      </c>
    </row>
    <row r="5" spans="1:25" s="90" customFormat="1" ht="15.75" x14ac:dyDescent="0.25">
      <c r="A5" s="88"/>
      <c r="E5" s="130" t="s">
        <v>214</v>
      </c>
    </row>
    <row r="6" spans="1:25" s="90" customFormat="1" ht="15.75" x14ac:dyDescent="0.25">
      <c r="A6" s="178" t="s">
        <v>230</v>
      </c>
      <c r="B6" s="179"/>
      <c r="C6" s="179"/>
      <c r="D6" s="180"/>
      <c r="E6" s="131" t="str">
        <f>VLOOKUP(A6,'District Data'!A:B,2,FALSE)</f>
        <v>ID</v>
      </c>
    </row>
    <row r="7" spans="1:25" s="128" customFormat="1" ht="21" x14ac:dyDescent="0.35"/>
    <row r="8" spans="1:25" s="128" customFormat="1" ht="23.25" x14ac:dyDescent="0.35">
      <c r="A8" s="155" t="s">
        <v>64</v>
      </c>
      <c r="B8" s="127"/>
      <c r="C8" s="129"/>
      <c r="D8" s="129"/>
      <c r="F8" s="129"/>
      <c r="H8" s="155" t="s">
        <v>217</v>
      </c>
    </row>
    <row r="9" spans="1:25" x14ac:dyDescent="0.25">
      <c r="H9" s="92" t="s">
        <v>102</v>
      </c>
      <c r="T9" s="92" t="s">
        <v>215</v>
      </c>
    </row>
    <row r="10" spans="1:25" s="93" customFormat="1" x14ac:dyDescent="0.25">
      <c r="B10" s="175" t="s">
        <v>15</v>
      </c>
      <c r="C10" s="176"/>
      <c r="D10" s="176"/>
      <c r="E10" s="176"/>
      <c r="F10" s="177"/>
      <c r="I10" s="175" t="s">
        <v>28</v>
      </c>
      <c r="J10" s="176"/>
      <c r="K10" s="176"/>
      <c r="L10" s="176"/>
      <c r="M10" s="177"/>
      <c r="N10" s="94"/>
      <c r="O10" s="94"/>
      <c r="P10" s="94"/>
      <c r="Q10" s="94"/>
      <c r="R10" s="94"/>
      <c r="S10" s="94"/>
    </row>
    <row r="11" spans="1:25" s="93" customFormat="1" x14ac:dyDescent="0.25">
      <c r="A11" s="91" t="s">
        <v>16</v>
      </c>
      <c r="B11" s="91" t="s">
        <v>17</v>
      </c>
      <c r="C11" s="91" t="s">
        <v>18</v>
      </c>
      <c r="D11" s="91" t="s">
        <v>19</v>
      </c>
      <c r="E11" s="91" t="s">
        <v>20</v>
      </c>
      <c r="F11" s="91" t="s">
        <v>21</v>
      </c>
      <c r="H11" s="91" t="s">
        <v>16</v>
      </c>
      <c r="I11" s="91" t="s">
        <v>17</v>
      </c>
      <c r="J11" s="91" t="s">
        <v>18</v>
      </c>
      <c r="K11" s="91" t="s">
        <v>19</v>
      </c>
      <c r="L11" s="91" t="s">
        <v>20</v>
      </c>
      <c r="M11" s="91" t="s">
        <v>21</v>
      </c>
      <c r="N11" s="91" t="s">
        <v>22</v>
      </c>
      <c r="O11" s="91" t="s">
        <v>231</v>
      </c>
      <c r="P11" s="91" t="s">
        <v>23</v>
      </c>
      <c r="Q11" s="91" t="s">
        <v>24</v>
      </c>
      <c r="R11" s="91" t="s">
        <v>25</v>
      </c>
      <c r="S11" s="91" t="s">
        <v>26</v>
      </c>
    </row>
    <row r="12" spans="1:25" x14ac:dyDescent="0.25">
      <c r="A12" s="91">
        <v>0</v>
      </c>
      <c r="B12" s="112">
        <v>5</v>
      </c>
      <c r="C12" s="112">
        <v>12</v>
      </c>
      <c r="D12" s="112">
        <v>12</v>
      </c>
      <c r="E12" s="112">
        <v>12</v>
      </c>
      <c r="F12" s="112">
        <v>12</v>
      </c>
      <c r="H12" s="91">
        <v>0</v>
      </c>
      <c r="I12" s="95">
        <f ca="1">IFERROR(HLOOKUP($E$6,INDIRECT("'"&amp;I$11&amp;"'!$A$2:$EG$35"),$H12+4,FALSE),'State Salary Schedule'!B6)</f>
        <v>30420</v>
      </c>
      <c r="J12" s="95">
        <f ca="1">IFERROR(HLOOKUP($E$6,INDIRECT("'"&amp;J$11&amp;"'!$A$2:$EG$35"),$H12+4,FALSE),'State Salary Schedule'!C6)</f>
        <v>33835</v>
      </c>
      <c r="K12" s="95">
        <f ca="1">IFERROR(HLOOKUP($E$6,INDIRECT("'"&amp;K$11&amp;"'!$A$2:$EG$35"),$H12+4,FALSE),'State Salary Schedule'!D6)</f>
        <v>36050</v>
      </c>
      <c r="L12" s="95">
        <f ca="1">IFERROR(HLOOKUP($E$6,INDIRECT("'"&amp;L$11&amp;"'!$A$2:$EG$35"),$H12+4,FALSE),'State Salary Schedule'!E6)</f>
        <v>37525</v>
      </c>
      <c r="M12" s="95">
        <f ca="1">IFERROR(HLOOKUP($E$6,INDIRECT("'"&amp;M$11&amp;"'!$A$2:$EG$35"),$H12+4,FALSE),'State Salary Schedule'!F6)</f>
        <v>40785</v>
      </c>
      <c r="N12" s="95">
        <f>0</f>
        <v>0</v>
      </c>
      <c r="O12" s="95"/>
      <c r="P12" s="95">
        <f t="shared" ref="P12:P32" ca="1" si="0">J12-$I$12-$N12</f>
        <v>3415</v>
      </c>
      <c r="Q12" s="95">
        <f t="shared" ref="Q12:Q32" ca="1" si="1">K12-$I$12-$N12</f>
        <v>5630</v>
      </c>
      <c r="R12" s="95">
        <f t="shared" ref="R12:R32" ca="1" si="2">L12-$I$12-$N12</f>
        <v>7105</v>
      </c>
      <c r="S12" s="95">
        <f t="shared" ref="S12:S32" ca="1" si="3">M12-$I$12-$N12</f>
        <v>10365</v>
      </c>
      <c r="T12" s="96"/>
      <c r="U12" s="160">
        <f t="shared" ref="U12:U41" ca="1" si="4">(I13-I12)*B12</f>
        <v>2850</v>
      </c>
      <c r="V12" s="160">
        <f t="shared" ref="V12:V41" ca="1" si="5">(J13-J12)*C12</f>
        <v>7140</v>
      </c>
      <c r="W12" s="160">
        <f t="shared" ref="W12:W41" ca="1" si="6">(K13-K12)*D12</f>
        <v>7080</v>
      </c>
      <c r="X12" s="160">
        <f t="shared" ref="X12:X41" ca="1" si="7">(L13-L12)*E12</f>
        <v>6960</v>
      </c>
      <c r="Y12" s="160">
        <f t="shared" ref="Y12:Y41" ca="1" si="8">(M13-M12)*F12</f>
        <v>7020</v>
      </c>
    </row>
    <row r="13" spans="1:25" x14ac:dyDescent="0.25">
      <c r="A13" s="91">
        <v>1</v>
      </c>
      <c r="B13" s="112">
        <v>6</v>
      </c>
      <c r="C13" s="112">
        <v>13</v>
      </c>
      <c r="D13" s="112">
        <v>13</v>
      </c>
      <c r="E13" s="112">
        <v>13</v>
      </c>
      <c r="F13" s="112">
        <v>13</v>
      </c>
      <c r="H13" s="91">
        <v>1</v>
      </c>
      <c r="I13" s="95">
        <f ca="1">IFERROR(HLOOKUP($E$6,INDIRECT("'"&amp;I$11&amp;"'!$A$2:$EG$35"),$H13+4,FALSE),'State Salary Schedule'!B7)</f>
        <v>30990</v>
      </c>
      <c r="J13" s="95">
        <f ca="1">IFERROR(HLOOKUP($E$6,INDIRECT("'"&amp;J$11&amp;"'!$A$2:$EG$35"),$H13+4,FALSE),'State Salary Schedule'!C7)</f>
        <v>34430</v>
      </c>
      <c r="K13" s="95">
        <f ca="1">IFERROR(HLOOKUP($E$6,INDIRECT("'"&amp;K$11&amp;"'!$A$2:$EG$35"),$H13+4,FALSE),'State Salary Schedule'!D7)</f>
        <v>36640</v>
      </c>
      <c r="L13" s="95">
        <f ca="1">IFERROR(HLOOKUP($E$6,INDIRECT("'"&amp;L$11&amp;"'!$A$2:$EG$35"),$H13+4,FALSE),'State Salary Schedule'!E7)</f>
        <v>38105</v>
      </c>
      <c r="M13" s="95">
        <f ca="1">IFERROR(HLOOKUP($E$6,INDIRECT("'"&amp;M$11&amp;"'!$A$2:$EG$35"),$H13+4,FALSE),'State Salary Schedule'!F7)</f>
        <v>41370</v>
      </c>
      <c r="N13" s="95">
        <f t="shared" ref="N13:N32" ca="1" si="9">I13-$I$12</f>
        <v>570</v>
      </c>
      <c r="O13" s="95">
        <f ca="1">N13-N12</f>
        <v>570</v>
      </c>
      <c r="P13" s="95">
        <f t="shared" ca="1" si="0"/>
        <v>3440</v>
      </c>
      <c r="Q13" s="95">
        <f t="shared" ca="1" si="1"/>
        <v>5650</v>
      </c>
      <c r="R13" s="95">
        <f t="shared" ca="1" si="2"/>
        <v>7115</v>
      </c>
      <c r="S13" s="95">
        <f t="shared" ca="1" si="3"/>
        <v>10380</v>
      </c>
      <c r="T13" s="96"/>
      <c r="U13" s="160">
        <f t="shared" ca="1" si="4"/>
        <v>0</v>
      </c>
      <c r="V13" s="160">
        <f t="shared" ca="1" si="5"/>
        <v>0</v>
      </c>
      <c r="W13" s="160">
        <f t="shared" ca="1" si="6"/>
        <v>0</v>
      </c>
      <c r="X13" s="160">
        <f t="shared" ca="1" si="7"/>
        <v>0</v>
      </c>
      <c r="Y13" s="160">
        <f t="shared" ca="1" si="8"/>
        <v>0</v>
      </c>
    </row>
    <row r="14" spans="1:25" x14ac:dyDescent="0.25">
      <c r="A14" s="91">
        <v>2</v>
      </c>
      <c r="B14" s="112">
        <v>7</v>
      </c>
      <c r="C14" s="112">
        <v>14</v>
      </c>
      <c r="D14" s="112">
        <v>14</v>
      </c>
      <c r="E14" s="112">
        <v>14</v>
      </c>
      <c r="F14" s="112">
        <v>14</v>
      </c>
      <c r="H14" s="91">
        <v>2</v>
      </c>
      <c r="I14" s="95">
        <f ca="1">IFERROR(HLOOKUP($E$6,INDIRECT("'"&amp;I$11&amp;"'!$A$2:$EG$35"),$H14+4,FALSE),'State Salary Schedule'!B8)</f>
        <v>30990</v>
      </c>
      <c r="J14" s="95">
        <f ca="1">IFERROR(HLOOKUP($E$6,INDIRECT("'"&amp;J$11&amp;"'!$A$2:$EG$35"),$H14+4,FALSE),'State Salary Schedule'!C8)</f>
        <v>34430</v>
      </c>
      <c r="K14" s="95">
        <f ca="1">IFERROR(HLOOKUP($E$6,INDIRECT("'"&amp;K$11&amp;"'!$A$2:$EG$35"),$H14+4,FALSE),'State Salary Schedule'!D8)</f>
        <v>36640</v>
      </c>
      <c r="L14" s="95">
        <f ca="1">IFERROR(HLOOKUP($E$6,INDIRECT("'"&amp;L$11&amp;"'!$A$2:$EG$35"),$H14+4,FALSE),'State Salary Schedule'!E8)</f>
        <v>38105</v>
      </c>
      <c r="M14" s="95">
        <f ca="1">IFERROR(HLOOKUP($E$6,INDIRECT("'"&amp;M$11&amp;"'!$A$2:$EG$35"),$H14+4,FALSE),'State Salary Schedule'!F8)</f>
        <v>41370</v>
      </c>
      <c r="N14" s="95">
        <f t="shared" ca="1" si="9"/>
        <v>570</v>
      </c>
      <c r="O14" s="95">
        <f t="shared" ref="O14:O42" ca="1" si="10">N14-N13</f>
        <v>0</v>
      </c>
      <c r="P14" s="95">
        <f t="shared" ca="1" si="0"/>
        <v>3440</v>
      </c>
      <c r="Q14" s="95">
        <f t="shared" ca="1" si="1"/>
        <v>5650</v>
      </c>
      <c r="R14" s="95">
        <f t="shared" ca="1" si="2"/>
        <v>7115</v>
      </c>
      <c r="S14" s="95">
        <f t="shared" ca="1" si="3"/>
        <v>10380</v>
      </c>
      <c r="T14" s="96"/>
      <c r="U14" s="160">
        <f t="shared" ca="1" si="4"/>
        <v>3395</v>
      </c>
      <c r="V14" s="160">
        <f t="shared" ca="1" si="5"/>
        <v>7630</v>
      </c>
      <c r="W14" s="160">
        <f t="shared" ca="1" si="6"/>
        <v>8050</v>
      </c>
      <c r="X14" s="160">
        <f t="shared" ca="1" si="7"/>
        <v>8680</v>
      </c>
      <c r="Y14" s="160">
        <f t="shared" ca="1" si="8"/>
        <v>9660</v>
      </c>
    </row>
    <row r="15" spans="1:25" x14ac:dyDescent="0.25">
      <c r="A15" s="91">
        <v>3</v>
      </c>
      <c r="B15" s="112">
        <v>8</v>
      </c>
      <c r="C15" s="112">
        <v>15</v>
      </c>
      <c r="D15" s="112">
        <v>15</v>
      </c>
      <c r="E15" s="112">
        <v>15</v>
      </c>
      <c r="F15" s="112">
        <v>15</v>
      </c>
      <c r="H15" s="91">
        <v>3</v>
      </c>
      <c r="I15" s="95">
        <f ca="1">IFERROR(HLOOKUP($E$6,INDIRECT("'"&amp;I$11&amp;"'!$A$2:$EG$35"),$H15+4,FALSE),'State Salary Schedule'!B9)</f>
        <v>31475</v>
      </c>
      <c r="J15" s="95">
        <f ca="1">IFERROR(HLOOKUP($E$6,INDIRECT("'"&amp;J$11&amp;"'!$A$2:$EG$35"),$H15+4,FALSE),'State Salary Schedule'!C9)</f>
        <v>34975</v>
      </c>
      <c r="K15" s="95">
        <f ca="1">IFERROR(HLOOKUP($E$6,INDIRECT("'"&amp;K$11&amp;"'!$A$2:$EG$35"),$H15+4,FALSE),'State Salary Schedule'!D9)</f>
        <v>37215</v>
      </c>
      <c r="L15" s="95">
        <f ca="1">IFERROR(HLOOKUP($E$6,INDIRECT("'"&amp;L$11&amp;"'!$A$2:$EG$35"),$H15+4,FALSE),'State Salary Schedule'!E9)</f>
        <v>38725</v>
      </c>
      <c r="M15" s="95">
        <f ca="1">IFERROR(HLOOKUP($E$6,INDIRECT("'"&amp;M$11&amp;"'!$A$2:$EG$35"),$H15+4,FALSE),'State Salary Schedule'!F9)</f>
        <v>42060</v>
      </c>
      <c r="N15" s="95">
        <f t="shared" ca="1" si="9"/>
        <v>1055</v>
      </c>
      <c r="O15" s="95">
        <f t="shared" ca="1" si="10"/>
        <v>485</v>
      </c>
      <c r="P15" s="95">
        <f t="shared" ca="1" si="0"/>
        <v>3500</v>
      </c>
      <c r="Q15" s="95">
        <f t="shared" ca="1" si="1"/>
        <v>5740</v>
      </c>
      <c r="R15" s="95">
        <f t="shared" ca="1" si="2"/>
        <v>7250</v>
      </c>
      <c r="S15" s="95">
        <f t="shared" ca="1" si="3"/>
        <v>10585</v>
      </c>
      <c r="T15" s="96"/>
      <c r="U15" s="160">
        <f t="shared" ca="1" si="4"/>
        <v>4840</v>
      </c>
      <c r="V15" s="160">
        <f t="shared" ca="1" si="5"/>
        <v>10725</v>
      </c>
      <c r="W15" s="160">
        <f t="shared" ca="1" si="6"/>
        <v>11100</v>
      </c>
      <c r="X15" s="160">
        <f t="shared" ca="1" si="7"/>
        <v>11775</v>
      </c>
      <c r="Y15" s="160">
        <f t="shared" ca="1" si="8"/>
        <v>13200</v>
      </c>
    </row>
    <row r="16" spans="1:25" x14ac:dyDescent="0.25">
      <c r="A16" s="91">
        <v>4</v>
      </c>
      <c r="B16" s="112">
        <v>9</v>
      </c>
      <c r="C16" s="112">
        <v>16</v>
      </c>
      <c r="D16" s="112">
        <v>16</v>
      </c>
      <c r="E16" s="112">
        <v>16</v>
      </c>
      <c r="F16" s="112">
        <v>16</v>
      </c>
      <c r="H16" s="91">
        <v>4</v>
      </c>
      <c r="I16" s="95">
        <f ca="1">IFERROR(HLOOKUP($E$6,INDIRECT("'"&amp;I$11&amp;"'!$A$2:$EG$35"),$H16+4,FALSE),'State Salary Schedule'!B10)</f>
        <v>32080</v>
      </c>
      <c r="J16" s="95">
        <f ca="1">IFERROR(HLOOKUP($E$6,INDIRECT("'"&amp;J$11&amp;"'!$A$2:$EG$35"),$H16+4,FALSE),'State Salary Schedule'!C10)</f>
        <v>35690</v>
      </c>
      <c r="K16" s="95">
        <f ca="1">IFERROR(HLOOKUP($E$6,INDIRECT("'"&amp;K$11&amp;"'!$A$2:$EG$35"),$H16+4,FALSE),'State Salary Schedule'!D10)</f>
        <v>37955</v>
      </c>
      <c r="L16" s="95">
        <f ca="1">IFERROR(HLOOKUP($E$6,INDIRECT("'"&amp;L$11&amp;"'!$A$2:$EG$35"),$H16+4,FALSE),'State Salary Schedule'!E10)</f>
        <v>39510</v>
      </c>
      <c r="M16" s="95">
        <f ca="1">IFERROR(HLOOKUP($E$6,INDIRECT("'"&amp;M$11&amp;"'!$A$2:$EG$35"),$H16+4,FALSE),'State Salary Schedule'!F10)</f>
        <v>42940</v>
      </c>
      <c r="N16" s="95">
        <f t="shared" ca="1" si="9"/>
        <v>1660</v>
      </c>
      <c r="O16" s="95">
        <f t="shared" ca="1" si="10"/>
        <v>605</v>
      </c>
      <c r="P16" s="95">
        <f t="shared" ca="1" si="0"/>
        <v>3610</v>
      </c>
      <c r="Q16" s="95">
        <f t="shared" ca="1" si="1"/>
        <v>5875</v>
      </c>
      <c r="R16" s="95">
        <f t="shared" ca="1" si="2"/>
        <v>7430</v>
      </c>
      <c r="S16" s="95">
        <f t="shared" ca="1" si="3"/>
        <v>10860</v>
      </c>
      <c r="T16" s="96"/>
      <c r="U16" s="160">
        <f t="shared" ca="1" si="4"/>
        <v>6030</v>
      </c>
      <c r="V16" s="160">
        <f t="shared" ca="1" si="5"/>
        <v>12400</v>
      </c>
      <c r="W16" s="160">
        <f t="shared" ca="1" si="6"/>
        <v>13120</v>
      </c>
      <c r="X16" s="160">
        <f t="shared" ca="1" si="7"/>
        <v>13280</v>
      </c>
      <c r="Y16" s="160">
        <f t="shared" ca="1" si="8"/>
        <v>14240</v>
      </c>
    </row>
    <row r="17" spans="1:25" x14ac:dyDescent="0.25">
      <c r="A17" s="91">
        <v>5</v>
      </c>
      <c r="B17" s="112">
        <v>10</v>
      </c>
      <c r="C17" s="112">
        <v>17</v>
      </c>
      <c r="D17" s="112">
        <v>17</v>
      </c>
      <c r="E17" s="112">
        <v>17</v>
      </c>
      <c r="F17" s="112">
        <v>17</v>
      </c>
      <c r="H17" s="91">
        <v>5</v>
      </c>
      <c r="I17" s="95">
        <f ca="1">IFERROR(HLOOKUP($E$6,INDIRECT("'"&amp;I$11&amp;"'!$A$2:$EG$35"),$H17+4,FALSE),'State Salary Schedule'!B11)</f>
        <v>32750</v>
      </c>
      <c r="J17" s="95">
        <f ca="1">IFERROR(HLOOKUP($E$6,INDIRECT("'"&amp;J$11&amp;"'!$A$2:$EG$35"),$H17+4,FALSE),'State Salary Schedule'!C11)</f>
        <v>36465</v>
      </c>
      <c r="K17" s="95">
        <f ca="1">IFERROR(HLOOKUP($E$6,INDIRECT("'"&amp;K$11&amp;"'!$A$2:$EG$35"),$H17+4,FALSE),'State Salary Schedule'!D11)</f>
        <v>38775</v>
      </c>
      <c r="L17" s="95">
        <f ca="1">IFERROR(HLOOKUP($E$6,INDIRECT("'"&amp;L$11&amp;"'!$A$2:$EG$35"),$H17+4,FALSE),'State Salary Schedule'!E11)</f>
        <v>40340</v>
      </c>
      <c r="M17" s="95">
        <f ca="1">IFERROR(HLOOKUP($E$6,INDIRECT("'"&amp;M$11&amp;"'!$A$2:$EG$35"),$H17+4,FALSE),'State Salary Schedule'!F11)</f>
        <v>43830</v>
      </c>
      <c r="N17" s="95">
        <f t="shared" ca="1" si="9"/>
        <v>2330</v>
      </c>
      <c r="O17" s="95">
        <f t="shared" ca="1" si="10"/>
        <v>670</v>
      </c>
      <c r="P17" s="95">
        <f t="shared" ca="1" si="0"/>
        <v>3715</v>
      </c>
      <c r="Q17" s="95">
        <f t="shared" ca="1" si="1"/>
        <v>6025</v>
      </c>
      <c r="R17" s="95">
        <f t="shared" ca="1" si="2"/>
        <v>7590</v>
      </c>
      <c r="S17" s="95">
        <f t="shared" ca="1" si="3"/>
        <v>11080</v>
      </c>
      <c r="T17" s="96"/>
      <c r="U17" s="160">
        <f t="shared" ca="1" si="4"/>
        <v>8600</v>
      </c>
      <c r="V17" s="160">
        <f t="shared" ca="1" si="5"/>
        <v>16745</v>
      </c>
      <c r="W17" s="160">
        <f t="shared" ca="1" si="6"/>
        <v>17680</v>
      </c>
      <c r="X17" s="160">
        <f t="shared" ca="1" si="7"/>
        <v>18700</v>
      </c>
      <c r="Y17" s="160">
        <f t="shared" ca="1" si="8"/>
        <v>20400</v>
      </c>
    </row>
    <row r="18" spans="1:25" x14ac:dyDescent="0.25">
      <c r="A18" s="91">
        <v>6</v>
      </c>
      <c r="B18" s="112">
        <v>11</v>
      </c>
      <c r="C18" s="112">
        <v>18</v>
      </c>
      <c r="D18" s="112">
        <v>18</v>
      </c>
      <c r="E18" s="112">
        <v>18</v>
      </c>
      <c r="F18" s="112">
        <v>18</v>
      </c>
      <c r="H18" s="91">
        <v>6</v>
      </c>
      <c r="I18" s="95">
        <f ca="1">IFERROR(HLOOKUP($E$6,INDIRECT("'"&amp;I$11&amp;"'!$A$2:$EG$35"),$H18+4,FALSE),'State Salary Schedule'!B12)</f>
        <v>33610</v>
      </c>
      <c r="J18" s="95">
        <f ca="1">IFERROR(HLOOKUP($E$6,INDIRECT("'"&amp;J$11&amp;"'!$A$2:$EG$35"),$H18+4,FALSE),'State Salary Schedule'!C12)</f>
        <v>37450</v>
      </c>
      <c r="K18" s="95">
        <f ca="1">IFERROR(HLOOKUP($E$6,INDIRECT("'"&amp;K$11&amp;"'!$A$2:$EG$35"),$H18+4,FALSE),'State Salary Schedule'!D12)</f>
        <v>39815</v>
      </c>
      <c r="L18" s="95">
        <f ca="1">IFERROR(HLOOKUP($E$6,INDIRECT("'"&amp;L$11&amp;"'!$A$2:$EG$35"),$H18+4,FALSE),'State Salary Schedule'!E12)</f>
        <v>41440</v>
      </c>
      <c r="M18" s="95">
        <f ca="1">IFERROR(HLOOKUP($E$6,INDIRECT("'"&amp;M$11&amp;"'!$A$2:$EG$35"),$H18+4,FALSE),'State Salary Schedule'!F12)</f>
        <v>45030</v>
      </c>
      <c r="N18" s="95">
        <f t="shared" ca="1" si="9"/>
        <v>3190</v>
      </c>
      <c r="O18" s="95">
        <f t="shared" ca="1" si="10"/>
        <v>860</v>
      </c>
      <c r="P18" s="95">
        <f t="shared" ca="1" si="0"/>
        <v>3840</v>
      </c>
      <c r="Q18" s="95">
        <f t="shared" ca="1" si="1"/>
        <v>6205</v>
      </c>
      <c r="R18" s="95">
        <f t="shared" ca="1" si="2"/>
        <v>7830</v>
      </c>
      <c r="S18" s="95">
        <f t="shared" ca="1" si="3"/>
        <v>11420</v>
      </c>
      <c r="T18" s="96"/>
      <c r="U18" s="160">
        <f t="shared" ca="1" si="4"/>
        <v>7755</v>
      </c>
      <c r="V18" s="160">
        <f t="shared" ca="1" si="5"/>
        <v>14670</v>
      </c>
      <c r="W18" s="160">
        <f t="shared" ca="1" si="6"/>
        <v>15120</v>
      </c>
      <c r="X18" s="160">
        <f t="shared" ca="1" si="7"/>
        <v>16020</v>
      </c>
      <c r="Y18" s="160">
        <f t="shared" ca="1" si="8"/>
        <v>17190</v>
      </c>
    </row>
    <row r="19" spans="1:25" x14ac:dyDescent="0.25">
      <c r="A19" s="91">
        <v>7</v>
      </c>
      <c r="B19" s="112">
        <v>12</v>
      </c>
      <c r="C19" s="112">
        <v>19</v>
      </c>
      <c r="D19" s="112">
        <v>19</v>
      </c>
      <c r="E19" s="112">
        <v>19</v>
      </c>
      <c r="F19" s="112">
        <v>19</v>
      </c>
      <c r="H19" s="91">
        <v>7</v>
      </c>
      <c r="I19" s="95">
        <f ca="1">IFERROR(HLOOKUP($E$6,INDIRECT("'"&amp;I$11&amp;"'!$A$2:$EG$35"),$H19+4,FALSE),'State Salary Schedule'!B13)</f>
        <v>34315</v>
      </c>
      <c r="J19" s="95">
        <f ca="1">IFERROR(HLOOKUP($E$6,INDIRECT("'"&amp;J$11&amp;"'!$A$2:$EG$35"),$H19+4,FALSE),'State Salary Schedule'!C13)</f>
        <v>38265</v>
      </c>
      <c r="K19" s="95">
        <f ca="1">IFERROR(HLOOKUP($E$6,INDIRECT("'"&amp;K$11&amp;"'!$A$2:$EG$35"),$H19+4,FALSE),'State Salary Schedule'!D13)</f>
        <v>40655</v>
      </c>
      <c r="L19" s="95">
        <f ca="1">IFERROR(HLOOKUP($E$6,INDIRECT("'"&amp;L$11&amp;"'!$A$2:$EG$35"),$H19+4,FALSE),'State Salary Schedule'!E13)</f>
        <v>42330</v>
      </c>
      <c r="M19" s="95">
        <f ca="1">IFERROR(HLOOKUP($E$6,INDIRECT("'"&amp;M$11&amp;"'!$A$2:$EG$35"),$H19+4,FALSE),'State Salary Schedule'!F13)</f>
        <v>45985</v>
      </c>
      <c r="N19" s="95">
        <f t="shared" ca="1" si="9"/>
        <v>3895</v>
      </c>
      <c r="O19" s="95">
        <f t="shared" ca="1" si="10"/>
        <v>705</v>
      </c>
      <c r="P19" s="95">
        <f t="shared" ca="1" si="0"/>
        <v>3950</v>
      </c>
      <c r="Q19" s="95">
        <f t="shared" ca="1" si="1"/>
        <v>6340</v>
      </c>
      <c r="R19" s="95">
        <f t="shared" ca="1" si="2"/>
        <v>8015</v>
      </c>
      <c r="S19" s="95">
        <f t="shared" ca="1" si="3"/>
        <v>11670</v>
      </c>
      <c r="T19" s="96"/>
      <c r="U19" s="160">
        <f t="shared" ca="1" si="4"/>
        <v>12060</v>
      </c>
      <c r="V19" s="160">
        <f t="shared" ca="1" si="5"/>
        <v>21565</v>
      </c>
      <c r="W19" s="160">
        <f t="shared" ca="1" si="6"/>
        <v>22705</v>
      </c>
      <c r="X19" s="160">
        <f t="shared" ca="1" si="7"/>
        <v>24035</v>
      </c>
      <c r="Y19" s="160">
        <f t="shared" ca="1" si="8"/>
        <v>26600</v>
      </c>
    </row>
    <row r="20" spans="1:25" x14ac:dyDescent="0.25">
      <c r="A20" s="91">
        <v>8</v>
      </c>
      <c r="B20" s="112">
        <v>13</v>
      </c>
      <c r="C20" s="112">
        <v>20</v>
      </c>
      <c r="D20" s="112">
        <v>20</v>
      </c>
      <c r="E20" s="112">
        <v>20</v>
      </c>
      <c r="F20" s="112">
        <v>20</v>
      </c>
      <c r="H20" s="91">
        <v>8</v>
      </c>
      <c r="I20" s="95">
        <f ca="1">IFERROR(HLOOKUP($E$6,INDIRECT("'"&amp;I$11&amp;"'!$A$2:$EG$35"),$H20+4,FALSE),'State Salary Schedule'!B14)</f>
        <v>35320</v>
      </c>
      <c r="J20" s="95">
        <f ca="1">IFERROR(HLOOKUP($E$6,INDIRECT("'"&amp;J$11&amp;"'!$A$2:$EG$35"),$H20+4,FALSE),'State Salary Schedule'!C14)</f>
        <v>39400</v>
      </c>
      <c r="K20" s="95">
        <f ca="1">IFERROR(HLOOKUP($E$6,INDIRECT("'"&amp;K$11&amp;"'!$A$2:$EG$35"),$H20+4,FALSE),'State Salary Schedule'!D14)</f>
        <v>41850</v>
      </c>
      <c r="L20" s="95">
        <f ca="1">IFERROR(HLOOKUP($E$6,INDIRECT("'"&amp;L$11&amp;"'!$A$2:$EG$35"),$H20+4,FALSE),'State Salary Schedule'!E14)</f>
        <v>43595</v>
      </c>
      <c r="M20" s="95">
        <f ca="1">IFERROR(HLOOKUP($E$6,INDIRECT("'"&amp;M$11&amp;"'!$A$2:$EG$35"),$H20+4,FALSE),'State Salary Schedule'!F14)</f>
        <v>47385</v>
      </c>
      <c r="N20" s="95">
        <f t="shared" ca="1" si="9"/>
        <v>4900</v>
      </c>
      <c r="O20" s="95">
        <f t="shared" ca="1" si="10"/>
        <v>1005</v>
      </c>
      <c r="P20" s="95">
        <f t="shared" ca="1" si="0"/>
        <v>4080</v>
      </c>
      <c r="Q20" s="95">
        <f t="shared" ca="1" si="1"/>
        <v>6530</v>
      </c>
      <c r="R20" s="95">
        <f t="shared" ca="1" si="2"/>
        <v>8275</v>
      </c>
      <c r="S20" s="95">
        <f t="shared" ca="1" si="3"/>
        <v>12065</v>
      </c>
      <c r="T20" s="96"/>
      <c r="U20" s="160">
        <f t="shared" ca="1" si="4"/>
        <v>9685</v>
      </c>
      <c r="V20" s="160">
        <f t="shared" ca="1" si="5"/>
        <v>16900</v>
      </c>
      <c r="W20" s="160">
        <f t="shared" ca="1" si="6"/>
        <v>18000</v>
      </c>
      <c r="X20" s="160">
        <f t="shared" ca="1" si="7"/>
        <v>18900</v>
      </c>
      <c r="Y20" s="160">
        <f t="shared" ca="1" si="8"/>
        <v>20500</v>
      </c>
    </row>
    <row r="21" spans="1:25" x14ac:dyDescent="0.25">
      <c r="A21" s="91">
        <v>9</v>
      </c>
      <c r="B21" s="112">
        <v>14</v>
      </c>
      <c r="C21" s="112">
        <v>21</v>
      </c>
      <c r="D21" s="112">
        <v>21</v>
      </c>
      <c r="E21" s="112">
        <v>21</v>
      </c>
      <c r="F21" s="112">
        <v>21</v>
      </c>
      <c r="H21" s="91">
        <v>9</v>
      </c>
      <c r="I21" s="95">
        <f ca="1">IFERROR(HLOOKUP($E$6,INDIRECT("'"&amp;I$11&amp;"'!$A$2:$EG$35"),$H21+4,FALSE),'State Salary Schedule'!B15)</f>
        <v>36065</v>
      </c>
      <c r="J21" s="95">
        <f ca="1">IFERROR(HLOOKUP($E$6,INDIRECT("'"&amp;J$11&amp;"'!$A$2:$EG$35"),$H21+4,FALSE),'State Salary Schedule'!C15)</f>
        <v>40245</v>
      </c>
      <c r="K21" s="95">
        <f ca="1">IFERROR(HLOOKUP($E$6,INDIRECT("'"&amp;K$11&amp;"'!$A$2:$EG$35"),$H21+4,FALSE),'State Salary Schedule'!D15)</f>
        <v>42750</v>
      </c>
      <c r="L21" s="95">
        <f ca="1">IFERROR(HLOOKUP($E$6,INDIRECT("'"&amp;L$11&amp;"'!$A$2:$EG$35"),$H21+4,FALSE),'State Salary Schedule'!E15)</f>
        <v>44540</v>
      </c>
      <c r="M21" s="95">
        <f ca="1">IFERROR(HLOOKUP($E$6,INDIRECT("'"&amp;M$11&amp;"'!$A$2:$EG$35"),$H21+4,FALSE),'State Salary Schedule'!F15)</f>
        <v>48410</v>
      </c>
      <c r="N21" s="95">
        <f t="shared" ca="1" si="9"/>
        <v>5645</v>
      </c>
      <c r="O21" s="95">
        <f t="shared" ca="1" si="10"/>
        <v>745</v>
      </c>
      <c r="P21" s="95">
        <f t="shared" ca="1" si="0"/>
        <v>4180</v>
      </c>
      <c r="Q21" s="95">
        <f t="shared" ca="1" si="1"/>
        <v>6685</v>
      </c>
      <c r="R21" s="95">
        <f t="shared" ca="1" si="2"/>
        <v>8475</v>
      </c>
      <c r="S21" s="95">
        <f t="shared" ca="1" si="3"/>
        <v>12345</v>
      </c>
      <c r="T21" s="96"/>
      <c r="U21" s="160">
        <f t="shared" ca="1" si="4"/>
        <v>2170</v>
      </c>
      <c r="V21" s="160">
        <f t="shared" ca="1" si="5"/>
        <v>3885</v>
      </c>
      <c r="W21" s="160">
        <f t="shared" ca="1" si="6"/>
        <v>4095</v>
      </c>
      <c r="X21" s="160">
        <f t="shared" ca="1" si="7"/>
        <v>3780</v>
      </c>
      <c r="Y21" s="160">
        <f t="shared" ca="1" si="8"/>
        <v>3780</v>
      </c>
    </row>
    <row r="22" spans="1:25" x14ac:dyDescent="0.25">
      <c r="A22" s="91">
        <v>10</v>
      </c>
      <c r="B22" s="112">
        <v>15</v>
      </c>
      <c r="C22" s="112">
        <v>22</v>
      </c>
      <c r="D22" s="112">
        <v>22</v>
      </c>
      <c r="E22" s="112">
        <v>22</v>
      </c>
      <c r="F22" s="112">
        <v>22</v>
      </c>
      <c r="H22" s="91">
        <v>10</v>
      </c>
      <c r="I22" s="95">
        <f ca="1">IFERROR(HLOOKUP($E$6,INDIRECT("'"&amp;I$11&amp;"'!$A$2:$EG$35"),$H22+4,FALSE),'State Salary Schedule'!B16)</f>
        <v>36220</v>
      </c>
      <c r="J22" s="95">
        <f ca="1">IFERROR(HLOOKUP($E$6,INDIRECT("'"&amp;J$11&amp;"'!$A$2:$EG$35"),$H22+4,FALSE),'State Salary Schedule'!C16)</f>
        <v>40430</v>
      </c>
      <c r="K22" s="95">
        <f ca="1">IFERROR(HLOOKUP($E$6,INDIRECT("'"&amp;K$11&amp;"'!$A$2:$EG$35"),$H22+4,FALSE),'State Salary Schedule'!D16)</f>
        <v>42945</v>
      </c>
      <c r="L22" s="95">
        <f ca="1">IFERROR(HLOOKUP($E$6,INDIRECT("'"&amp;L$11&amp;"'!$A$2:$EG$35"),$H22+4,FALSE),'State Salary Schedule'!E16)</f>
        <v>44720</v>
      </c>
      <c r="M22" s="95">
        <f ca="1">IFERROR(HLOOKUP($E$6,INDIRECT("'"&amp;M$11&amp;"'!$A$2:$EG$35"),$H22+4,FALSE),'State Salary Schedule'!F16)</f>
        <v>48590</v>
      </c>
      <c r="N22" s="95">
        <f t="shared" ca="1" si="9"/>
        <v>5800</v>
      </c>
      <c r="O22" s="95">
        <f t="shared" ca="1" si="10"/>
        <v>155</v>
      </c>
      <c r="P22" s="95">
        <f t="shared" ca="1" si="0"/>
        <v>4210</v>
      </c>
      <c r="Q22" s="95">
        <f t="shared" ca="1" si="1"/>
        <v>6725</v>
      </c>
      <c r="R22" s="95">
        <f t="shared" ca="1" si="2"/>
        <v>8500</v>
      </c>
      <c r="S22" s="95">
        <f t="shared" ca="1" si="3"/>
        <v>12370</v>
      </c>
      <c r="T22" s="96"/>
      <c r="U22" s="160">
        <f t="shared" ca="1" si="4"/>
        <v>11775</v>
      </c>
      <c r="V22" s="160">
        <f t="shared" ca="1" si="5"/>
        <v>19360</v>
      </c>
      <c r="W22" s="160">
        <f t="shared" ca="1" si="6"/>
        <v>20460</v>
      </c>
      <c r="X22" s="160">
        <f t="shared" ca="1" si="7"/>
        <v>21120</v>
      </c>
      <c r="Y22" s="160">
        <f t="shared" ca="1" si="8"/>
        <v>22770</v>
      </c>
    </row>
    <row r="23" spans="1:25" x14ac:dyDescent="0.25">
      <c r="A23" s="91">
        <v>11</v>
      </c>
      <c r="B23" s="112">
        <v>16</v>
      </c>
      <c r="C23" s="112">
        <v>23</v>
      </c>
      <c r="D23" s="112">
        <v>23</v>
      </c>
      <c r="E23" s="112">
        <v>23</v>
      </c>
      <c r="F23" s="112">
        <v>23</v>
      </c>
      <c r="H23" s="91">
        <v>11</v>
      </c>
      <c r="I23" s="95">
        <f ca="1">IFERROR(HLOOKUP($E$6,INDIRECT("'"&amp;I$11&amp;"'!$A$2:$EG$35"),$H23+4,FALSE),'State Salary Schedule'!B17)</f>
        <v>37005</v>
      </c>
      <c r="J23" s="95">
        <f ca="1">IFERROR(HLOOKUP($E$6,INDIRECT("'"&amp;J$11&amp;"'!$A$2:$EG$35"),$H23+4,FALSE),'State Salary Schedule'!C17)</f>
        <v>41310</v>
      </c>
      <c r="K23" s="95">
        <f ca="1">IFERROR(HLOOKUP($E$6,INDIRECT("'"&amp;K$11&amp;"'!$A$2:$EG$35"),$H23+4,FALSE),'State Salary Schedule'!D17)</f>
        <v>43875</v>
      </c>
      <c r="L23" s="95">
        <f ca="1">IFERROR(HLOOKUP($E$6,INDIRECT("'"&amp;L$11&amp;"'!$A$2:$EG$35"),$H23+4,FALSE),'State Salary Schedule'!E17)</f>
        <v>45680</v>
      </c>
      <c r="M23" s="95">
        <f ca="1">IFERROR(HLOOKUP($E$6,INDIRECT("'"&amp;M$11&amp;"'!$A$2:$EG$35"),$H23+4,FALSE),'State Salary Schedule'!F17)</f>
        <v>49625</v>
      </c>
      <c r="N23" s="95">
        <f t="shared" ca="1" si="9"/>
        <v>6585</v>
      </c>
      <c r="O23" s="95">
        <f t="shared" ca="1" si="10"/>
        <v>785</v>
      </c>
      <c r="P23" s="95">
        <f t="shared" ca="1" si="0"/>
        <v>4305</v>
      </c>
      <c r="Q23" s="95">
        <f t="shared" ca="1" si="1"/>
        <v>6870</v>
      </c>
      <c r="R23" s="95">
        <f t="shared" ca="1" si="2"/>
        <v>8675</v>
      </c>
      <c r="S23" s="95">
        <f t="shared" ca="1" si="3"/>
        <v>12620</v>
      </c>
      <c r="T23" s="96"/>
      <c r="U23" s="160">
        <f t="shared" ca="1" si="4"/>
        <v>2640</v>
      </c>
      <c r="V23" s="160">
        <f t="shared" ca="1" si="5"/>
        <v>3910</v>
      </c>
      <c r="W23" s="160">
        <f t="shared" ca="1" si="6"/>
        <v>3795</v>
      </c>
      <c r="X23" s="160">
        <f t="shared" ca="1" si="7"/>
        <v>4485</v>
      </c>
      <c r="Y23" s="160">
        <f t="shared" ca="1" si="8"/>
        <v>4830</v>
      </c>
    </row>
    <row r="24" spans="1:25" x14ac:dyDescent="0.25">
      <c r="A24" s="91">
        <v>12</v>
      </c>
      <c r="B24" s="112">
        <v>17</v>
      </c>
      <c r="C24" s="112">
        <v>24</v>
      </c>
      <c r="D24" s="112">
        <v>24</v>
      </c>
      <c r="E24" s="112">
        <v>24</v>
      </c>
      <c r="F24" s="112">
        <v>24</v>
      </c>
      <c r="H24" s="91">
        <v>12</v>
      </c>
      <c r="I24" s="95">
        <f ca="1">IFERROR(HLOOKUP($E$6,INDIRECT("'"&amp;I$11&amp;"'!$A$2:$EG$35"),$H24+4,FALSE),'State Salary Schedule'!B18)</f>
        <v>37170</v>
      </c>
      <c r="J24" s="95">
        <f ca="1">IFERROR(HLOOKUP($E$6,INDIRECT("'"&amp;J$11&amp;"'!$A$2:$EG$35"),$H24+4,FALSE),'State Salary Schedule'!C18)</f>
        <v>41480</v>
      </c>
      <c r="K24" s="95">
        <f ca="1">IFERROR(HLOOKUP($E$6,INDIRECT("'"&amp;K$11&amp;"'!$A$2:$EG$35"),$H24+4,FALSE),'State Salary Schedule'!D18)</f>
        <v>44040</v>
      </c>
      <c r="L24" s="95">
        <f ca="1">IFERROR(HLOOKUP($E$6,INDIRECT("'"&amp;L$11&amp;"'!$A$2:$EG$35"),$H24+4,FALSE),'State Salary Schedule'!E18)</f>
        <v>45875</v>
      </c>
      <c r="M24" s="95">
        <f ca="1">IFERROR(HLOOKUP($E$6,INDIRECT("'"&amp;M$11&amp;"'!$A$2:$EG$35"),$H24+4,FALSE),'State Salary Schedule'!F18)</f>
        <v>49835</v>
      </c>
      <c r="N24" s="95">
        <f t="shared" ca="1" si="9"/>
        <v>6750</v>
      </c>
      <c r="O24" s="95">
        <f t="shared" ca="1" si="10"/>
        <v>165</v>
      </c>
      <c r="P24" s="95">
        <f t="shared" ca="1" si="0"/>
        <v>4310</v>
      </c>
      <c r="Q24" s="95">
        <f t="shared" ca="1" si="1"/>
        <v>6870</v>
      </c>
      <c r="R24" s="95">
        <f t="shared" ca="1" si="2"/>
        <v>8705</v>
      </c>
      <c r="S24" s="95">
        <f t="shared" ca="1" si="3"/>
        <v>12665</v>
      </c>
      <c r="T24" s="96"/>
      <c r="U24" s="160">
        <f t="shared" ca="1" si="4"/>
        <v>13260</v>
      </c>
      <c r="V24" s="160">
        <f t="shared" ca="1" si="5"/>
        <v>21720</v>
      </c>
      <c r="W24" s="160">
        <f t="shared" ca="1" si="6"/>
        <v>22920</v>
      </c>
      <c r="X24" s="160">
        <f t="shared" ca="1" si="7"/>
        <v>23520</v>
      </c>
      <c r="Y24" s="160">
        <f t="shared" ca="1" si="8"/>
        <v>25680</v>
      </c>
    </row>
    <row r="25" spans="1:25" x14ac:dyDescent="0.25">
      <c r="A25" s="91">
        <v>13</v>
      </c>
      <c r="B25" s="112">
        <v>18</v>
      </c>
      <c r="C25" s="112">
        <v>25</v>
      </c>
      <c r="D25" s="112">
        <v>25</v>
      </c>
      <c r="E25" s="112">
        <v>25</v>
      </c>
      <c r="F25" s="112">
        <v>25</v>
      </c>
      <c r="H25" s="91">
        <v>13</v>
      </c>
      <c r="I25" s="95">
        <f ca="1">IFERROR(HLOOKUP($E$6,INDIRECT("'"&amp;I$11&amp;"'!$A$2:$EG$35"),$H25+4,FALSE),'State Salary Schedule'!B19)</f>
        <v>37950</v>
      </c>
      <c r="J25" s="95">
        <f ca="1">IFERROR(HLOOKUP($E$6,INDIRECT("'"&amp;J$11&amp;"'!$A$2:$EG$35"),$H25+4,FALSE),'State Salary Schedule'!C19)</f>
        <v>42385</v>
      </c>
      <c r="K25" s="95">
        <f ca="1">IFERROR(HLOOKUP($E$6,INDIRECT("'"&amp;K$11&amp;"'!$A$2:$EG$35"),$H25+4,FALSE),'State Salary Schedule'!D19)</f>
        <v>44995</v>
      </c>
      <c r="L25" s="95">
        <f ca="1">IFERROR(HLOOKUP($E$6,INDIRECT("'"&amp;L$11&amp;"'!$A$2:$EG$35"),$H25+4,FALSE),'State Salary Schedule'!E19)</f>
        <v>46855</v>
      </c>
      <c r="M25" s="95">
        <f ca="1">IFERROR(HLOOKUP($E$6,INDIRECT("'"&amp;M$11&amp;"'!$A$2:$EG$35"),$H25+4,FALSE),'State Salary Schedule'!F19)</f>
        <v>50905</v>
      </c>
      <c r="N25" s="95">
        <f t="shared" ca="1" si="9"/>
        <v>7530</v>
      </c>
      <c r="O25" s="95">
        <f t="shared" ca="1" si="10"/>
        <v>780</v>
      </c>
      <c r="P25" s="95">
        <f t="shared" ca="1" si="0"/>
        <v>4435</v>
      </c>
      <c r="Q25" s="95">
        <f t="shared" ca="1" si="1"/>
        <v>7045</v>
      </c>
      <c r="R25" s="95">
        <f t="shared" ca="1" si="2"/>
        <v>8905</v>
      </c>
      <c r="S25" s="95">
        <f t="shared" ca="1" si="3"/>
        <v>12955</v>
      </c>
      <c r="T25" s="96"/>
      <c r="U25" s="160">
        <f t="shared" ca="1" si="4"/>
        <v>3150</v>
      </c>
      <c r="V25" s="160">
        <f t="shared" ca="1" si="5"/>
        <v>5125</v>
      </c>
      <c r="W25" s="160">
        <f t="shared" ca="1" si="6"/>
        <v>4625</v>
      </c>
      <c r="X25" s="160">
        <f t="shared" ca="1" si="7"/>
        <v>4750</v>
      </c>
      <c r="Y25" s="160">
        <f t="shared" ca="1" si="8"/>
        <v>4625</v>
      </c>
    </row>
    <row r="26" spans="1:25" x14ac:dyDescent="0.25">
      <c r="A26" s="91">
        <v>14</v>
      </c>
      <c r="B26" s="112">
        <v>19</v>
      </c>
      <c r="C26" s="112">
        <v>26</v>
      </c>
      <c r="D26" s="112">
        <v>26</v>
      </c>
      <c r="E26" s="112">
        <v>26</v>
      </c>
      <c r="F26" s="112">
        <v>26</v>
      </c>
      <c r="H26" s="91">
        <v>14</v>
      </c>
      <c r="I26" s="95">
        <f ca="1">IFERROR(HLOOKUP($E$6,INDIRECT("'"&amp;I$11&amp;"'!$A$2:$EG$35"),$H26+4,FALSE),'State Salary Schedule'!B20)</f>
        <v>38125</v>
      </c>
      <c r="J26" s="95">
        <f ca="1">IFERROR(HLOOKUP($E$6,INDIRECT("'"&amp;J$11&amp;"'!$A$2:$EG$35"),$H26+4,FALSE),'State Salary Schedule'!C20)</f>
        <v>42590</v>
      </c>
      <c r="K26" s="95">
        <f ca="1">IFERROR(HLOOKUP($E$6,INDIRECT("'"&amp;K$11&amp;"'!$A$2:$EG$35"),$H26+4,FALSE),'State Salary Schedule'!D20)</f>
        <v>45180</v>
      </c>
      <c r="L26" s="95">
        <f ca="1">IFERROR(HLOOKUP($E$6,INDIRECT("'"&amp;L$11&amp;"'!$A$2:$EG$35"),$H26+4,FALSE),'State Salary Schedule'!E20)</f>
        <v>47045</v>
      </c>
      <c r="M26" s="95">
        <f ca="1">IFERROR(HLOOKUP($E$6,INDIRECT("'"&amp;M$11&amp;"'!$A$2:$EG$35"),$H26+4,FALSE),'State Salary Schedule'!F20)</f>
        <v>51090</v>
      </c>
      <c r="N26" s="95">
        <f t="shared" ca="1" si="9"/>
        <v>7705</v>
      </c>
      <c r="O26" s="95">
        <f t="shared" ca="1" si="10"/>
        <v>175</v>
      </c>
      <c r="P26" s="95">
        <f t="shared" ca="1" si="0"/>
        <v>4465</v>
      </c>
      <c r="Q26" s="95">
        <f t="shared" ca="1" si="1"/>
        <v>7055</v>
      </c>
      <c r="R26" s="95">
        <f t="shared" ca="1" si="2"/>
        <v>8920</v>
      </c>
      <c r="S26" s="95">
        <f t="shared" ca="1" si="3"/>
        <v>12965</v>
      </c>
      <c r="T26" s="96"/>
      <c r="U26" s="160">
        <f t="shared" ca="1" si="4"/>
        <v>15485</v>
      </c>
      <c r="V26" s="160">
        <f t="shared" ca="1" si="5"/>
        <v>23660</v>
      </c>
      <c r="W26" s="160">
        <f t="shared" ca="1" si="6"/>
        <v>24960</v>
      </c>
      <c r="X26" s="160">
        <f t="shared" ca="1" si="7"/>
        <v>26390</v>
      </c>
      <c r="Y26" s="160">
        <f t="shared" ca="1" si="8"/>
        <v>28600</v>
      </c>
    </row>
    <row r="27" spans="1:25" x14ac:dyDescent="0.25">
      <c r="A27" s="91">
        <v>15</v>
      </c>
      <c r="B27" s="112">
        <v>20</v>
      </c>
      <c r="C27" s="112">
        <v>27</v>
      </c>
      <c r="D27" s="112">
        <v>27</v>
      </c>
      <c r="E27" s="112">
        <v>27</v>
      </c>
      <c r="F27" s="112">
        <v>27</v>
      </c>
      <c r="H27" s="91">
        <v>15</v>
      </c>
      <c r="I27" s="95">
        <f ca="1">IFERROR(HLOOKUP($E$6,INDIRECT("'"&amp;I$11&amp;"'!$A$2:$EG$35"),$H27+4,FALSE),'State Salary Schedule'!B21)</f>
        <v>38940</v>
      </c>
      <c r="J27" s="95">
        <f ca="1">IFERROR(HLOOKUP($E$6,INDIRECT("'"&amp;J$11&amp;"'!$A$2:$EG$35"),$H27+4,FALSE),'State Salary Schedule'!C21)</f>
        <v>43500</v>
      </c>
      <c r="K27" s="95">
        <f ca="1">IFERROR(HLOOKUP($E$6,INDIRECT("'"&amp;K$11&amp;"'!$A$2:$EG$35"),$H27+4,FALSE),'State Salary Schedule'!D21)</f>
        <v>46140</v>
      </c>
      <c r="L27" s="95">
        <f ca="1">IFERROR(HLOOKUP($E$6,INDIRECT("'"&amp;L$11&amp;"'!$A$2:$EG$35"),$H27+4,FALSE),'State Salary Schedule'!E21)</f>
        <v>48060</v>
      </c>
      <c r="M27" s="95">
        <f ca="1">IFERROR(HLOOKUP($E$6,INDIRECT("'"&amp;M$11&amp;"'!$A$2:$EG$35"),$H27+4,FALSE),'State Salary Schedule'!F21)</f>
        <v>52190</v>
      </c>
      <c r="N27" s="95">
        <f t="shared" ca="1" si="9"/>
        <v>8520</v>
      </c>
      <c r="O27" s="95">
        <f t="shared" ca="1" si="10"/>
        <v>815</v>
      </c>
      <c r="P27" s="95">
        <f t="shared" ca="1" si="0"/>
        <v>4560</v>
      </c>
      <c r="Q27" s="95">
        <f t="shared" ca="1" si="1"/>
        <v>7200</v>
      </c>
      <c r="R27" s="95">
        <f t="shared" ca="1" si="2"/>
        <v>9120</v>
      </c>
      <c r="S27" s="95">
        <f t="shared" ca="1" si="3"/>
        <v>13250</v>
      </c>
      <c r="T27" s="96"/>
      <c r="U27" s="160">
        <f t="shared" ca="1" si="4"/>
        <v>0</v>
      </c>
      <c r="V27" s="160">
        <f t="shared" ca="1" si="5"/>
        <v>0</v>
      </c>
      <c r="W27" s="160">
        <f t="shared" ca="1" si="6"/>
        <v>0</v>
      </c>
      <c r="X27" s="160">
        <f t="shared" ca="1" si="7"/>
        <v>0</v>
      </c>
      <c r="Y27" s="160">
        <f t="shared" ca="1" si="8"/>
        <v>0</v>
      </c>
    </row>
    <row r="28" spans="1:25" x14ac:dyDescent="0.25">
      <c r="A28" s="91">
        <v>16</v>
      </c>
      <c r="B28" s="112">
        <v>21</v>
      </c>
      <c r="C28" s="112">
        <v>28</v>
      </c>
      <c r="D28" s="112">
        <v>28</v>
      </c>
      <c r="E28" s="112">
        <v>28</v>
      </c>
      <c r="F28" s="112">
        <v>28</v>
      </c>
      <c r="H28" s="91">
        <v>16</v>
      </c>
      <c r="I28" s="95">
        <f ca="1">IFERROR(HLOOKUP($E$6,INDIRECT("'"&amp;I$11&amp;"'!$A$2:$EG$35"),$H28+4,FALSE),'State Salary Schedule'!B22)</f>
        <v>38940</v>
      </c>
      <c r="J28" s="95">
        <f ca="1">IFERROR(HLOOKUP($E$6,INDIRECT("'"&amp;J$11&amp;"'!$A$2:$EG$35"),$H28+4,FALSE),'State Salary Schedule'!C22)</f>
        <v>43500</v>
      </c>
      <c r="K28" s="95">
        <f ca="1">IFERROR(HLOOKUP($E$6,INDIRECT("'"&amp;K$11&amp;"'!$A$2:$EG$35"),$H28+4,FALSE),'State Salary Schedule'!D22)</f>
        <v>46140</v>
      </c>
      <c r="L28" s="95">
        <f ca="1">IFERROR(HLOOKUP($E$6,INDIRECT("'"&amp;L$11&amp;"'!$A$2:$EG$35"),$H28+4,FALSE),'State Salary Schedule'!E22)</f>
        <v>48060</v>
      </c>
      <c r="M28" s="95">
        <f ca="1">IFERROR(HLOOKUP($E$6,INDIRECT("'"&amp;M$11&amp;"'!$A$2:$EG$35"),$H28+4,FALSE),'State Salary Schedule'!F22)</f>
        <v>52190</v>
      </c>
      <c r="N28" s="95">
        <f t="shared" ca="1" si="9"/>
        <v>8520</v>
      </c>
      <c r="O28" s="95">
        <f t="shared" ca="1" si="10"/>
        <v>0</v>
      </c>
      <c r="P28" s="95">
        <f t="shared" ca="1" si="0"/>
        <v>4560</v>
      </c>
      <c r="Q28" s="95">
        <f t="shared" ca="1" si="1"/>
        <v>7200</v>
      </c>
      <c r="R28" s="95">
        <f t="shared" ca="1" si="2"/>
        <v>9120</v>
      </c>
      <c r="S28" s="95">
        <f t="shared" ca="1" si="3"/>
        <v>13250</v>
      </c>
      <c r="T28" s="96"/>
      <c r="U28" s="160">
        <f t="shared" ca="1" si="4"/>
        <v>13650</v>
      </c>
      <c r="V28" s="160">
        <f t="shared" ca="1" si="5"/>
        <v>21280</v>
      </c>
      <c r="W28" s="160">
        <f t="shared" ca="1" si="6"/>
        <v>22540</v>
      </c>
      <c r="X28" s="160">
        <f t="shared" ca="1" si="7"/>
        <v>23800</v>
      </c>
      <c r="Y28" s="160">
        <f t="shared" ca="1" si="8"/>
        <v>26320</v>
      </c>
    </row>
    <row r="29" spans="1:25" x14ac:dyDescent="0.25">
      <c r="A29" s="91">
        <v>17</v>
      </c>
      <c r="B29" s="112">
        <v>22</v>
      </c>
      <c r="C29" s="112">
        <v>29</v>
      </c>
      <c r="D29" s="112">
        <v>29</v>
      </c>
      <c r="E29" s="112">
        <v>29</v>
      </c>
      <c r="F29" s="112">
        <v>29</v>
      </c>
      <c r="H29" s="91">
        <v>17</v>
      </c>
      <c r="I29" s="95">
        <f ca="1">IFERROR(HLOOKUP($E$6,INDIRECT("'"&amp;I$11&amp;"'!$A$2:$EG$35"),$H29+4,FALSE),'State Salary Schedule'!B23)</f>
        <v>39590</v>
      </c>
      <c r="J29" s="95">
        <f ca="1">IFERROR(HLOOKUP($E$6,INDIRECT("'"&amp;J$11&amp;"'!$A$2:$EG$35"),$H29+4,FALSE),'State Salary Schedule'!C23)</f>
        <v>44260</v>
      </c>
      <c r="K29" s="95">
        <f ca="1">IFERROR(HLOOKUP($E$6,INDIRECT("'"&amp;K$11&amp;"'!$A$2:$EG$35"),$H29+4,FALSE),'State Salary Schedule'!D23)</f>
        <v>46945</v>
      </c>
      <c r="L29" s="95">
        <f ca="1">IFERROR(HLOOKUP($E$6,INDIRECT("'"&amp;L$11&amp;"'!$A$2:$EG$35"),$H29+4,FALSE),'State Salary Schedule'!E23)</f>
        <v>48910</v>
      </c>
      <c r="M29" s="95">
        <f ca="1">IFERROR(HLOOKUP($E$6,INDIRECT("'"&amp;M$11&amp;"'!$A$2:$EG$35"),$H29+4,FALSE),'State Salary Schedule'!F23)</f>
        <v>53130</v>
      </c>
      <c r="N29" s="95">
        <f t="shared" ca="1" si="9"/>
        <v>9170</v>
      </c>
      <c r="O29" s="95">
        <f t="shared" ca="1" si="10"/>
        <v>650</v>
      </c>
      <c r="P29" s="95">
        <f t="shared" ca="1" si="0"/>
        <v>4670</v>
      </c>
      <c r="Q29" s="95">
        <f t="shared" ca="1" si="1"/>
        <v>7355</v>
      </c>
      <c r="R29" s="95">
        <f t="shared" ca="1" si="2"/>
        <v>9320</v>
      </c>
      <c r="S29" s="95">
        <f t="shared" ca="1" si="3"/>
        <v>13540</v>
      </c>
      <c r="T29" s="96"/>
      <c r="U29" s="160">
        <f t="shared" ca="1" si="4"/>
        <v>0</v>
      </c>
      <c r="V29" s="160">
        <f t="shared" ca="1" si="5"/>
        <v>0</v>
      </c>
      <c r="W29" s="160">
        <f t="shared" ca="1" si="6"/>
        <v>0</v>
      </c>
      <c r="X29" s="160">
        <f t="shared" ca="1" si="7"/>
        <v>0</v>
      </c>
      <c r="Y29" s="160">
        <f t="shared" ca="1" si="8"/>
        <v>0</v>
      </c>
    </row>
    <row r="30" spans="1:25" x14ac:dyDescent="0.25">
      <c r="A30" s="91">
        <v>18</v>
      </c>
      <c r="B30" s="112">
        <v>23</v>
      </c>
      <c r="C30" s="112">
        <v>30</v>
      </c>
      <c r="D30" s="112">
        <v>30</v>
      </c>
      <c r="E30" s="112">
        <v>30</v>
      </c>
      <c r="F30" s="112">
        <v>30</v>
      </c>
      <c r="H30" s="91">
        <v>18</v>
      </c>
      <c r="I30" s="95">
        <f ca="1">IFERROR(HLOOKUP($E$6,INDIRECT("'"&amp;I$11&amp;"'!$A$2:$EG$35"),$H30+4,FALSE),'State Salary Schedule'!B24)</f>
        <v>39590</v>
      </c>
      <c r="J30" s="95">
        <f ca="1">IFERROR(HLOOKUP($E$6,INDIRECT("'"&amp;J$11&amp;"'!$A$2:$EG$35"),$H30+4,FALSE),'State Salary Schedule'!C24)</f>
        <v>44260</v>
      </c>
      <c r="K30" s="95">
        <f ca="1">IFERROR(HLOOKUP($E$6,INDIRECT("'"&amp;K$11&amp;"'!$A$2:$EG$35"),$H30+4,FALSE),'State Salary Schedule'!D24)</f>
        <v>46945</v>
      </c>
      <c r="L30" s="95">
        <f ca="1">IFERROR(HLOOKUP($E$6,INDIRECT("'"&amp;L$11&amp;"'!$A$2:$EG$35"),$H30+4,FALSE),'State Salary Schedule'!E24)</f>
        <v>48910</v>
      </c>
      <c r="M30" s="95">
        <f ca="1">IFERROR(HLOOKUP($E$6,INDIRECT("'"&amp;M$11&amp;"'!$A$2:$EG$35"),$H30+4,FALSE),'State Salary Schedule'!F24)</f>
        <v>53130</v>
      </c>
      <c r="N30" s="95">
        <f t="shared" ca="1" si="9"/>
        <v>9170</v>
      </c>
      <c r="O30" s="95">
        <f t="shared" ca="1" si="10"/>
        <v>0</v>
      </c>
      <c r="P30" s="95">
        <f t="shared" ca="1" si="0"/>
        <v>4670</v>
      </c>
      <c r="Q30" s="95">
        <f t="shared" ca="1" si="1"/>
        <v>7355</v>
      </c>
      <c r="R30" s="95">
        <f t="shared" ca="1" si="2"/>
        <v>9320</v>
      </c>
      <c r="S30" s="95">
        <f t="shared" ca="1" si="3"/>
        <v>13540</v>
      </c>
      <c r="T30" s="96"/>
      <c r="U30" s="160">
        <f t="shared" ca="1" si="4"/>
        <v>15295</v>
      </c>
      <c r="V30" s="160">
        <f t="shared" ca="1" si="5"/>
        <v>22950</v>
      </c>
      <c r="W30" s="160">
        <f t="shared" ca="1" si="6"/>
        <v>24750</v>
      </c>
      <c r="X30" s="160">
        <f t="shared" ca="1" si="7"/>
        <v>25950</v>
      </c>
      <c r="Y30" s="160">
        <f t="shared" ca="1" si="8"/>
        <v>29250</v>
      </c>
    </row>
    <row r="31" spans="1:25" x14ac:dyDescent="0.25">
      <c r="A31" s="91">
        <v>19</v>
      </c>
      <c r="B31" s="112">
        <v>24</v>
      </c>
      <c r="C31" s="112">
        <v>31</v>
      </c>
      <c r="D31" s="112">
        <v>31</v>
      </c>
      <c r="E31" s="112">
        <v>31</v>
      </c>
      <c r="F31" s="112">
        <v>31</v>
      </c>
      <c r="H31" s="91">
        <v>19</v>
      </c>
      <c r="I31" s="95">
        <f ca="1">IFERROR(HLOOKUP($E$6,INDIRECT("'"&amp;I$11&amp;"'!$A$2:$EG$35"),$H31+4,FALSE),'State Salary Schedule'!B25)</f>
        <v>40255</v>
      </c>
      <c r="J31" s="95">
        <f ca="1">IFERROR(HLOOKUP($E$6,INDIRECT("'"&amp;J$11&amp;"'!$A$2:$EG$35"),$H31+4,FALSE),'State Salary Schedule'!C25)</f>
        <v>45025</v>
      </c>
      <c r="K31" s="95">
        <f ca="1">IFERROR(HLOOKUP($E$6,INDIRECT("'"&amp;K$11&amp;"'!$A$2:$EG$35"),$H31+4,FALSE),'State Salary Schedule'!D25)</f>
        <v>47770</v>
      </c>
      <c r="L31" s="95">
        <f ca="1">IFERROR(HLOOKUP($E$6,INDIRECT("'"&amp;L$11&amp;"'!$A$2:$EG$35"),$H31+4,FALSE),'State Salary Schedule'!E25)</f>
        <v>49775</v>
      </c>
      <c r="M31" s="95">
        <f ca="1">IFERROR(HLOOKUP($E$6,INDIRECT("'"&amp;M$11&amp;"'!$A$2:$EG$35"),$H31+4,FALSE),'State Salary Schedule'!F25)</f>
        <v>54105</v>
      </c>
      <c r="N31" s="95">
        <f t="shared" ca="1" si="9"/>
        <v>9835</v>
      </c>
      <c r="O31" s="95">
        <f t="shared" ca="1" si="10"/>
        <v>665</v>
      </c>
      <c r="P31" s="95">
        <f t="shared" ca="1" si="0"/>
        <v>4770</v>
      </c>
      <c r="Q31" s="95">
        <f t="shared" ca="1" si="1"/>
        <v>7515</v>
      </c>
      <c r="R31" s="95">
        <f t="shared" ca="1" si="2"/>
        <v>9520</v>
      </c>
      <c r="S31" s="95">
        <f t="shared" ca="1" si="3"/>
        <v>13850</v>
      </c>
      <c r="T31" s="96"/>
      <c r="U31" s="160">
        <f t="shared" ca="1" si="4"/>
        <v>0</v>
      </c>
      <c r="V31" s="160">
        <f t="shared" ca="1" si="5"/>
        <v>0</v>
      </c>
      <c r="W31" s="160">
        <f t="shared" ca="1" si="6"/>
        <v>0</v>
      </c>
      <c r="X31" s="160">
        <f t="shared" ca="1" si="7"/>
        <v>0</v>
      </c>
      <c r="Y31" s="160">
        <f t="shared" ca="1" si="8"/>
        <v>0</v>
      </c>
    </row>
    <row r="32" spans="1:25" x14ac:dyDescent="0.25">
      <c r="A32" s="91">
        <v>20</v>
      </c>
      <c r="B32" s="112">
        <v>25</v>
      </c>
      <c r="C32" s="112">
        <v>32</v>
      </c>
      <c r="D32" s="112">
        <v>32</v>
      </c>
      <c r="E32" s="112">
        <v>32</v>
      </c>
      <c r="F32" s="112">
        <v>32</v>
      </c>
      <c r="H32" s="91">
        <v>20</v>
      </c>
      <c r="I32" s="95">
        <f ca="1">IFERROR(HLOOKUP($E$6,INDIRECT("'"&amp;I$11&amp;"'!$A$2:$EG$35"),$H32+4,FALSE),'State Salary Schedule'!B26)</f>
        <v>40255</v>
      </c>
      <c r="J32" s="95">
        <f ca="1">IFERROR(HLOOKUP($E$6,INDIRECT("'"&amp;J$11&amp;"'!$A$2:$EG$35"),$H32+4,FALSE),'State Salary Schedule'!C26)</f>
        <v>45025</v>
      </c>
      <c r="K32" s="95">
        <f ca="1">IFERROR(HLOOKUP($E$6,INDIRECT("'"&amp;K$11&amp;"'!$A$2:$EG$35"),$H32+4,FALSE),'State Salary Schedule'!D26)</f>
        <v>47770</v>
      </c>
      <c r="L32" s="95">
        <f ca="1">IFERROR(HLOOKUP($E$6,INDIRECT("'"&amp;L$11&amp;"'!$A$2:$EG$35"),$H32+4,FALSE),'State Salary Schedule'!E26)</f>
        <v>49775</v>
      </c>
      <c r="M32" s="95">
        <f ca="1">IFERROR(HLOOKUP($E$6,INDIRECT("'"&amp;M$11&amp;"'!$A$2:$EG$35"),$H32+4,FALSE),'State Salary Schedule'!F26)</f>
        <v>54105</v>
      </c>
      <c r="N32" s="95">
        <f t="shared" ca="1" si="9"/>
        <v>9835</v>
      </c>
      <c r="O32" s="95">
        <f t="shared" ca="1" si="10"/>
        <v>0</v>
      </c>
      <c r="P32" s="95">
        <f t="shared" ca="1" si="0"/>
        <v>4770</v>
      </c>
      <c r="Q32" s="95">
        <f t="shared" ca="1" si="1"/>
        <v>7515</v>
      </c>
      <c r="R32" s="95">
        <f t="shared" ca="1" si="2"/>
        <v>9520</v>
      </c>
      <c r="S32" s="95">
        <f t="shared" ca="1" si="3"/>
        <v>13850</v>
      </c>
      <c r="T32" s="96"/>
      <c r="U32" s="160">
        <f t="shared" ca="1" si="4"/>
        <v>0</v>
      </c>
      <c r="V32" s="160">
        <f t="shared" ca="1" si="5"/>
        <v>0</v>
      </c>
      <c r="W32" s="160">
        <f t="shared" ca="1" si="6"/>
        <v>0</v>
      </c>
      <c r="X32" s="160">
        <f t="shared" ca="1" si="7"/>
        <v>0</v>
      </c>
      <c r="Y32" s="160">
        <f t="shared" ca="1" si="8"/>
        <v>0</v>
      </c>
    </row>
    <row r="33" spans="1:25" x14ac:dyDescent="0.25">
      <c r="A33" s="91">
        <v>21</v>
      </c>
      <c r="B33" s="112">
        <v>26</v>
      </c>
      <c r="C33" s="112">
        <v>33</v>
      </c>
      <c r="D33" s="112">
        <v>33</v>
      </c>
      <c r="E33" s="112">
        <v>33</v>
      </c>
      <c r="F33" s="112">
        <v>33</v>
      </c>
      <c r="H33" s="91">
        <v>21</v>
      </c>
      <c r="I33" s="95">
        <f ca="1">IFERROR(HLOOKUP($E$6,INDIRECT("'"&amp;I$11&amp;"'!$A$2:$EG$35"),$H33+4,FALSE),'State Salary Schedule'!B27)</f>
        <v>40255</v>
      </c>
      <c r="J33" s="95">
        <f ca="1">IFERROR(HLOOKUP($E$6,INDIRECT("'"&amp;J$11&amp;"'!$A$2:$EG$35"),$H33+4,FALSE),'State Salary Schedule'!C27)</f>
        <v>45025</v>
      </c>
      <c r="K33" s="95">
        <f ca="1">IFERROR(HLOOKUP($E$6,INDIRECT("'"&amp;K$11&amp;"'!$A$2:$EG$35"),$H33+4,FALSE),'State Salary Schedule'!D27)</f>
        <v>47770</v>
      </c>
      <c r="L33" s="95">
        <f ca="1">IFERROR(HLOOKUP($E$6,INDIRECT("'"&amp;L$11&amp;"'!$A$2:$EG$35"),$H33+4,FALSE),'State Salary Schedule'!E27)</f>
        <v>49775</v>
      </c>
      <c r="M33" s="95">
        <f ca="1">IFERROR(HLOOKUP($E$6,INDIRECT("'"&amp;M$11&amp;"'!$A$2:$EG$35"),$H33+4,FALSE),'State Salary Schedule'!F27)</f>
        <v>54105</v>
      </c>
      <c r="N33" s="95">
        <f t="shared" ref="N33:N42" ca="1" si="11">I33-$I$12</f>
        <v>9835</v>
      </c>
      <c r="O33" s="95">
        <f t="shared" ca="1" si="10"/>
        <v>0</v>
      </c>
      <c r="P33" s="95">
        <f t="shared" ref="P33:P42" ca="1" si="12">J33-$I$12-$N33</f>
        <v>4770</v>
      </c>
      <c r="Q33" s="95">
        <f t="shared" ref="Q33:Q42" ca="1" si="13">K33-$I$12-$N33</f>
        <v>7515</v>
      </c>
      <c r="R33" s="95">
        <f t="shared" ref="R33:R42" ca="1" si="14">L33-$I$12-$N33</f>
        <v>9520</v>
      </c>
      <c r="S33" s="95">
        <f t="shared" ref="S33:S42" ca="1" si="15">M33-$I$12-$N33</f>
        <v>13850</v>
      </c>
      <c r="T33" s="96"/>
      <c r="U33" s="160">
        <f t="shared" ca="1" si="4"/>
        <v>0</v>
      </c>
      <c r="V33" s="160">
        <f t="shared" ca="1" si="5"/>
        <v>0</v>
      </c>
      <c r="W33" s="160">
        <f t="shared" ca="1" si="6"/>
        <v>0</v>
      </c>
      <c r="X33" s="160">
        <f t="shared" ca="1" si="7"/>
        <v>0</v>
      </c>
      <c r="Y33" s="160">
        <f t="shared" ca="1" si="8"/>
        <v>0</v>
      </c>
    </row>
    <row r="34" spans="1:25" x14ac:dyDescent="0.25">
      <c r="A34" s="91">
        <v>22</v>
      </c>
      <c r="B34" s="112">
        <v>27</v>
      </c>
      <c r="C34" s="112">
        <v>34</v>
      </c>
      <c r="D34" s="112">
        <v>34</v>
      </c>
      <c r="E34" s="112">
        <v>34</v>
      </c>
      <c r="F34" s="112">
        <v>34</v>
      </c>
      <c r="H34" s="91">
        <v>22</v>
      </c>
      <c r="I34" s="95">
        <f ca="1">IFERROR(HLOOKUP($E$6,INDIRECT("'"&amp;I$11&amp;"'!$A$2:$EG$35"),$H34+4,FALSE),'State Salary Schedule'!B28)</f>
        <v>40255</v>
      </c>
      <c r="J34" s="95">
        <f ca="1">IFERROR(HLOOKUP($E$6,INDIRECT("'"&amp;J$11&amp;"'!$A$2:$EG$35"),$H34+4,FALSE),'State Salary Schedule'!C28)</f>
        <v>45025</v>
      </c>
      <c r="K34" s="95">
        <f ca="1">IFERROR(HLOOKUP($E$6,INDIRECT("'"&amp;K$11&amp;"'!$A$2:$EG$35"),$H34+4,FALSE),'State Salary Schedule'!D28)</f>
        <v>47770</v>
      </c>
      <c r="L34" s="95">
        <f ca="1">IFERROR(HLOOKUP($E$6,INDIRECT("'"&amp;L$11&amp;"'!$A$2:$EG$35"),$H34+4,FALSE),'State Salary Schedule'!E28)</f>
        <v>49775</v>
      </c>
      <c r="M34" s="95">
        <f ca="1">IFERROR(HLOOKUP($E$6,INDIRECT("'"&amp;M$11&amp;"'!$A$2:$EG$35"),$H34+4,FALSE),'State Salary Schedule'!F28)</f>
        <v>54105</v>
      </c>
      <c r="N34" s="95">
        <f t="shared" ca="1" si="11"/>
        <v>9835</v>
      </c>
      <c r="O34" s="95">
        <f t="shared" ca="1" si="10"/>
        <v>0</v>
      </c>
      <c r="P34" s="95">
        <f t="shared" ca="1" si="12"/>
        <v>4770</v>
      </c>
      <c r="Q34" s="95">
        <f t="shared" ca="1" si="13"/>
        <v>7515</v>
      </c>
      <c r="R34" s="95">
        <f t="shared" ca="1" si="14"/>
        <v>9520</v>
      </c>
      <c r="S34" s="95">
        <f t="shared" ca="1" si="15"/>
        <v>13850</v>
      </c>
      <c r="T34" s="96"/>
      <c r="U34" s="160">
        <f t="shared" ca="1" si="4"/>
        <v>0</v>
      </c>
      <c r="V34" s="160">
        <f t="shared" ca="1" si="5"/>
        <v>0</v>
      </c>
      <c r="W34" s="160">
        <f t="shared" ca="1" si="6"/>
        <v>0</v>
      </c>
      <c r="X34" s="160">
        <f t="shared" ca="1" si="7"/>
        <v>0</v>
      </c>
      <c r="Y34" s="160">
        <f t="shared" ca="1" si="8"/>
        <v>0</v>
      </c>
    </row>
    <row r="35" spans="1:25" x14ac:dyDescent="0.25">
      <c r="A35" s="91">
        <v>23</v>
      </c>
      <c r="B35" s="112">
        <v>28</v>
      </c>
      <c r="C35" s="112">
        <v>35</v>
      </c>
      <c r="D35" s="112">
        <v>35</v>
      </c>
      <c r="E35" s="112">
        <v>35</v>
      </c>
      <c r="F35" s="112">
        <v>35</v>
      </c>
      <c r="H35" s="91">
        <v>23</v>
      </c>
      <c r="I35" s="95">
        <f ca="1">IFERROR(HLOOKUP($E$6,INDIRECT("'"&amp;I$11&amp;"'!$A$2:$EG$35"),$H35+4,FALSE),'State Salary Schedule'!B29)</f>
        <v>40255</v>
      </c>
      <c r="J35" s="95">
        <f ca="1">IFERROR(HLOOKUP($E$6,INDIRECT("'"&amp;J$11&amp;"'!$A$2:$EG$35"),$H35+4,FALSE),'State Salary Schedule'!C29)</f>
        <v>45025</v>
      </c>
      <c r="K35" s="95">
        <f ca="1">IFERROR(HLOOKUP($E$6,INDIRECT("'"&amp;K$11&amp;"'!$A$2:$EG$35"),$H35+4,FALSE),'State Salary Schedule'!D29)</f>
        <v>47770</v>
      </c>
      <c r="L35" s="95">
        <f ca="1">IFERROR(HLOOKUP($E$6,INDIRECT("'"&amp;L$11&amp;"'!$A$2:$EG$35"),$H35+4,FALSE),'State Salary Schedule'!E29)</f>
        <v>49775</v>
      </c>
      <c r="M35" s="95">
        <f ca="1">IFERROR(HLOOKUP($E$6,INDIRECT("'"&amp;M$11&amp;"'!$A$2:$EG$35"),$H35+4,FALSE),'State Salary Schedule'!F29)</f>
        <v>54105</v>
      </c>
      <c r="N35" s="95">
        <f t="shared" ca="1" si="11"/>
        <v>9835</v>
      </c>
      <c r="O35" s="95">
        <f t="shared" ca="1" si="10"/>
        <v>0</v>
      </c>
      <c r="P35" s="95">
        <f t="shared" ca="1" si="12"/>
        <v>4770</v>
      </c>
      <c r="Q35" s="95">
        <f t="shared" ca="1" si="13"/>
        <v>7515</v>
      </c>
      <c r="R35" s="95">
        <f t="shared" ca="1" si="14"/>
        <v>9520</v>
      </c>
      <c r="S35" s="95">
        <f t="shared" ca="1" si="15"/>
        <v>13850</v>
      </c>
      <c r="T35" s="96"/>
      <c r="U35" s="160">
        <f t="shared" ca="1" si="4"/>
        <v>0</v>
      </c>
      <c r="V35" s="160">
        <f t="shared" ca="1" si="5"/>
        <v>0</v>
      </c>
      <c r="W35" s="160">
        <f t="shared" ca="1" si="6"/>
        <v>0</v>
      </c>
      <c r="X35" s="160">
        <f t="shared" ca="1" si="7"/>
        <v>0</v>
      </c>
      <c r="Y35" s="160">
        <f t="shared" ca="1" si="8"/>
        <v>0</v>
      </c>
    </row>
    <row r="36" spans="1:25" x14ac:dyDescent="0.25">
      <c r="A36" s="91">
        <v>24</v>
      </c>
      <c r="B36" s="112">
        <v>29</v>
      </c>
      <c r="C36" s="112">
        <v>36</v>
      </c>
      <c r="D36" s="112">
        <v>36</v>
      </c>
      <c r="E36" s="112">
        <v>36</v>
      </c>
      <c r="F36" s="112">
        <v>36</v>
      </c>
      <c r="H36" s="91">
        <v>24</v>
      </c>
      <c r="I36" s="95">
        <f ca="1">IFERROR(HLOOKUP($E$6,INDIRECT("'"&amp;I$11&amp;"'!$A$2:$EG$35"),$H36+4,FALSE),'State Salary Schedule'!B30)</f>
        <v>40255</v>
      </c>
      <c r="J36" s="95">
        <f ca="1">IFERROR(HLOOKUP($E$6,INDIRECT("'"&amp;J$11&amp;"'!$A$2:$EG$35"),$H36+4,FALSE),'State Salary Schedule'!C30)</f>
        <v>45025</v>
      </c>
      <c r="K36" s="95">
        <f ca="1">IFERROR(HLOOKUP($E$6,INDIRECT("'"&amp;K$11&amp;"'!$A$2:$EG$35"),$H36+4,FALSE),'State Salary Schedule'!D30)</f>
        <v>47770</v>
      </c>
      <c r="L36" s="95">
        <f ca="1">IFERROR(HLOOKUP($E$6,INDIRECT("'"&amp;L$11&amp;"'!$A$2:$EG$35"),$H36+4,FALSE),'State Salary Schedule'!E30)</f>
        <v>49775</v>
      </c>
      <c r="M36" s="95">
        <f ca="1">IFERROR(HLOOKUP($E$6,INDIRECT("'"&amp;M$11&amp;"'!$A$2:$EG$35"),$H36+4,FALSE),'State Salary Schedule'!F30)</f>
        <v>54105</v>
      </c>
      <c r="N36" s="95">
        <f t="shared" ca="1" si="11"/>
        <v>9835</v>
      </c>
      <c r="O36" s="95">
        <f t="shared" ca="1" si="10"/>
        <v>0</v>
      </c>
      <c r="P36" s="95">
        <f t="shared" ca="1" si="12"/>
        <v>4770</v>
      </c>
      <c r="Q36" s="95">
        <f t="shared" ca="1" si="13"/>
        <v>7515</v>
      </c>
      <c r="R36" s="95">
        <f t="shared" ca="1" si="14"/>
        <v>9520</v>
      </c>
      <c r="S36" s="95">
        <f t="shared" ca="1" si="15"/>
        <v>13850</v>
      </c>
      <c r="T36" s="96"/>
      <c r="U36" s="160">
        <f t="shared" ca="1" si="4"/>
        <v>0</v>
      </c>
      <c r="V36" s="160">
        <f t="shared" ca="1" si="5"/>
        <v>0</v>
      </c>
      <c r="W36" s="160">
        <f t="shared" ca="1" si="6"/>
        <v>0</v>
      </c>
      <c r="X36" s="160">
        <f t="shared" ca="1" si="7"/>
        <v>0</v>
      </c>
      <c r="Y36" s="160">
        <f t="shared" ca="1" si="8"/>
        <v>0</v>
      </c>
    </row>
    <row r="37" spans="1:25" x14ac:dyDescent="0.25">
      <c r="A37" s="91">
        <v>25</v>
      </c>
      <c r="B37" s="112">
        <v>30</v>
      </c>
      <c r="C37" s="112">
        <v>37</v>
      </c>
      <c r="D37" s="112">
        <v>37</v>
      </c>
      <c r="E37" s="112">
        <v>37</v>
      </c>
      <c r="F37" s="112">
        <v>37</v>
      </c>
      <c r="H37" s="91">
        <v>25</v>
      </c>
      <c r="I37" s="95">
        <f ca="1">IFERROR(HLOOKUP($E$6,INDIRECT("'"&amp;I$11&amp;"'!$A$2:$EG$35"),$H37+4,FALSE),'State Salary Schedule'!B31)</f>
        <v>40255</v>
      </c>
      <c r="J37" s="95">
        <f ca="1">IFERROR(HLOOKUP($E$6,INDIRECT("'"&amp;J$11&amp;"'!$A$2:$EG$35"),$H37+4,FALSE),'State Salary Schedule'!C31)</f>
        <v>45025</v>
      </c>
      <c r="K37" s="95">
        <f ca="1">IFERROR(HLOOKUP($E$6,INDIRECT("'"&amp;K$11&amp;"'!$A$2:$EG$35"),$H37+4,FALSE),'State Salary Schedule'!D31)</f>
        <v>47770</v>
      </c>
      <c r="L37" s="95">
        <f ca="1">IFERROR(HLOOKUP($E$6,INDIRECT("'"&amp;L$11&amp;"'!$A$2:$EG$35"),$H37+4,FALSE),'State Salary Schedule'!E31)</f>
        <v>49775</v>
      </c>
      <c r="M37" s="95">
        <f ca="1">IFERROR(HLOOKUP($E$6,INDIRECT("'"&amp;M$11&amp;"'!$A$2:$EG$35"),$H37+4,FALSE),'State Salary Schedule'!F31)</f>
        <v>54105</v>
      </c>
      <c r="N37" s="95">
        <f t="shared" ca="1" si="11"/>
        <v>9835</v>
      </c>
      <c r="O37" s="95">
        <f t="shared" ca="1" si="10"/>
        <v>0</v>
      </c>
      <c r="P37" s="95">
        <f t="shared" ca="1" si="12"/>
        <v>4770</v>
      </c>
      <c r="Q37" s="95">
        <f t="shared" ca="1" si="13"/>
        <v>7515</v>
      </c>
      <c r="R37" s="95">
        <f t="shared" ca="1" si="14"/>
        <v>9520</v>
      </c>
      <c r="S37" s="95">
        <f t="shared" ca="1" si="15"/>
        <v>13850</v>
      </c>
      <c r="T37" s="96"/>
      <c r="U37" s="160">
        <f t="shared" ca="1" si="4"/>
        <v>0</v>
      </c>
      <c r="V37" s="160">
        <f t="shared" ca="1" si="5"/>
        <v>0</v>
      </c>
      <c r="W37" s="160">
        <f t="shared" ca="1" si="6"/>
        <v>0</v>
      </c>
      <c r="X37" s="160">
        <f t="shared" ca="1" si="7"/>
        <v>0</v>
      </c>
      <c r="Y37" s="160">
        <f t="shared" ca="1" si="8"/>
        <v>0</v>
      </c>
    </row>
    <row r="38" spans="1:25" x14ac:dyDescent="0.25">
      <c r="A38" s="91">
        <v>26</v>
      </c>
      <c r="B38" s="112">
        <v>31</v>
      </c>
      <c r="C38" s="112">
        <v>38</v>
      </c>
      <c r="D38" s="112">
        <v>38</v>
      </c>
      <c r="E38" s="112">
        <v>38</v>
      </c>
      <c r="F38" s="112">
        <v>38</v>
      </c>
      <c r="H38" s="91">
        <v>26</v>
      </c>
      <c r="I38" s="95">
        <f ca="1">IFERROR(HLOOKUP($E$6,INDIRECT("'"&amp;I$11&amp;"'!$A$2:$EG$35"),$H38+4,FALSE),'State Salary Schedule'!B32)</f>
        <v>40255</v>
      </c>
      <c r="J38" s="95">
        <f ca="1">IFERROR(HLOOKUP($E$6,INDIRECT("'"&amp;J$11&amp;"'!$A$2:$EG$35"),$H38+4,FALSE),'State Salary Schedule'!C32)</f>
        <v>45025</v>
      </c>
      <c r="K38" s="95">
        <f ca="1">IFERROR(HLOOKUP($E$6,INDIRECT("'"&amp;K$11&amp;"'!$A$2:$EG$35"),$H38+4,FALSE),'State Salary Schedule'!D32)</f>
        <v>47770</v>
      </c>
      <c r="L38" s="95">
        <f ca="1">IFERROR(HLOOKUP($E$6,INDIRECT("'"&amp;L$11&amp;"'!$A$2:$EG$35"),$H38+4,FALSE),'State Salary Schedule'!E32)</f>
        <v>49775</v>
      </c>
      <c r="M38" s="95">
        <f ca="1">IFERROR(HLOOKUP($E$6,INDIRECT("'"&amp;M$11&amp;"'!$A$2:$EG$35"),$H38+4,FALSE),'State Salary Schedule'!F32)</f>
        <v>54105</v>
      </c>
      <c r="N38" s="95">
        <f t="shared" ca="1" si="11"/>
        <v>9835</v>
      </c>
      <c r="O38" s="95">
        <f t="shared" ca="1" si="10"/>
        <v>0</v>
      </c>
      <c r="P38" s="95">
        <f t="shared" ca="1" si="12"/>
        <v>4770</v>
      </c>
      <c r="Q38" s="95">
        <f t="shared" ca="1" si="13"/>
        <v>7515</v>
      </c>
      <c r="R38" s="95">
        <f t="shared" ca="1" si="14"/>
        <v>9520</v>
      </c>
      <c r="S38" s="95">
        <f t="shared" ca="1" si="15"/>
        <v>13850</v>
      </c>
      <c r="T38" s="96"/>
      <c r="U38" s="160">
        <f t="shared" ca="1" si="4"/>
        <v>0</v>
      </c>
      <c r="V38" s="160">
        <f t="shared" ca="1" si="5"/>
        <v>0</v>
      </c>
      <c r="W38" s="160">
        <f t="shared" ca="1" si="6"/>
        <v>0</v>
      </c>
      <c r="X38" s="160">
        <f t="shared" ca="1" si="7"/>
        <v>0</v>
      </c>
      <c r="Y38" s="160">
        <f t="shared" ca="1" si="8"/>
        <v>0</v>
      </c>
    </row>
    <row r="39" spans="1:25" x14ac:dyDescent="0.25">
      <c r="A39" s="91">
        <v>27</v>
      </c>
      <c r="B39" s="112">
        <v>32</v>
      </c>
      <c r="C39" s="112">
        <v>39</v>
      </c>
      <c r="D39" s="112">
        <v>39</v>
      </c>
      <c r="E39" s="112">
        <v>39</v>
      </c>
      <c r="F39" s="112">
        <v>39</v>
      </c>
      <c r="H39" s="91">
        <v>27</v>
      </c>
      <c r="I39" s="95">
        <f ca="1">IFERROR(HLOOKUP($E$6,INDIRECT("'"&amp;I$11&amp;"'!$A$2:$EG$35"),$H39+4,FALSE),'State Salary Schedule'!B33)</f>
        <v>40255</v>
      </c>
      <c r="J39" s="95">
        <f ca="1">IFERROR(HLOOKUP($E$6,INDIRECT("'"&amp;J$11&amp;"'!$A$2:$EG$35"),$H39+4,FALSE),'State Salary Schedule'!C33)</f>
        <v>45025</v>
      </c>
      <c r="K39" s="95">
        <f ca="1">IFERROR(HLOOKUP($E$6,INDIRECT("'"&amp;K$11&amp;"'!$A$2:$EG$35"),$H39+4,FALSE),'State Salary Schedule'!D33)</f>
        <v>47770</v>
      </c>
      <c r="L39" s="95">
        <f ca="1">IFERROR(HLOOKUP($E$6,INDIRECT("'"&amp;L$11&amp;"'!$A$2:$EG$35"),$H39+4,FALSE),'State Salary Schedule'!E33)</f>
        <v>49775</v>
      </c>
      <c r="M39" s="95">
        <f ca="1">IFERROR(HLOOKUP($E$6,INDIRECT("'"&amp;M$11&amp;"'!$A$2:$EG$35"),$H39+4,FALSE),'State Salary Schedule'!F33)</f>
        <v>54105</v>
      </c>
      <c r="N39" s="95">
        <f t="shared" ca="1" si="11"/>
        <v>9835</v>
      </c>
      <c r="O39" s="95">
        <f t="shared" ca="1" si="10"/>
        <v>0</v>
      </c>
      <c r="P39" s="95">
        <f t="shared" ca="1" si="12"/>
        <v>4770</v>
      </c>
      <c r="Q39" s="95">
        <f t="shared" ca="1" si="13"/>
        <v>7515</v>
      </c>
      <c r="R39" s="95">
        <f t="shared" ca="1" si="14"/>
        <v>9520</v>
      </c>
      <c r="S39" s="95">
        <f t="shared" ca="1" si="15"/>
        <v>13850</v>
      </c>
      <c r="T39" s="96"/>
      <c r="U39" s="160">
        <f t="shared" ca="1" si="4"/>
        <v>0</v>
      </c>
      <c r="V39" s="160">
        <f t="shared" ca="1" si="5"/>
        <v>0</v>
      </c>
      <c r="W39" s="160">
        <f t="shared" ca="1" si="6"/>
        <v>0</v>
      </c>
      <c r="X39" s="160">
        <f t="shared" ca="1" si="7"/>
        <v>0</v>
      </c>
      <c r="Y39" s="160">
        <f t="shared" ca="1" si="8"/>
        <v>0</v>
      </c>
    </row>
    <row r="40" spans="1:25" x14ac:dyDescent="0.25">
      <c r="A40" s="91">
        <v>28</v>
      </c>
      <c r="B40" s="112">
        <v>33</v>
      </c>
      <c r="C40" s="112">
        <v>40</v>
      </c>
      <c r="D40" s="112">
        <v>40</v>
      </c>
      <c r="E40" s="112">
        <v>40</v>
      </c>
      <c r="F40" s="112">
        <v>40</v>
      </c>
      <c r="H40" s="91">
        <v>28</v>
      </c>
      <c r="I40" s="95">
        <f ca="1">IFERROR(HLOOKUP($E$6,INDIRECT("'"&amp;I$11&amp;"'!$A$2:$EG$35"),$H40+4,FALSE),'State Salary Schedule'!B34)</f>
        <v>40255</v>
      </c>
      <c r="J40" s="95">
        <f ca="1">IFERROR(HLOOKUP($E$6,INDIRECT("'"&amp;J$11&amp;"'!$A$2:$EG$35"),$H40+4,FALSE),'State Salary Schedule'!C34)</f>
        <v>45025</v>
      </c>
      <c r="K40" s="95">
        <f ca="1">IFERROR(HLOOKUP($E$6,INDIRECT("'"&amp;K$11&amp;"'!$A$2:$EG$35"),$H40+4,FALSE),'State Salary Schedule'!D34)</f>
        <v>47770</v>
      </c>
      <c r="L40" s="95">
        <f ca="1">IFERROR(HLOOKUP($E$6,INDIRECT("'"&amp;L$11&amp;"'!$A$2:$EG$35"),$H40+4,FALSE),'State Salary Schedule'!E34)</f>
        <v>49775</v>
      </c>
      <c r="M40" s="95">
        <f ca="1">IFERROR(HLOOKUP($E$6,INDIRECT("'"&amp;M$11&amp;"'!$A$2:$EG$35"),$H40+4,FALSE),'State Salary Schedule'!F34)</f>
        <v>54105</v>
      </c>
      <c r="N40" s="95">
        <f t="shared" ca="1" si="11"/>
        <v>9835</v>
      </c>
      <c r="O40" s="95">
        <f t="shared" ca="1" si="10"/>
        <v>0</v>
      </c>
      <c r="P40" s="95">
        <f t="shared" ca="1" si="12"/>
        <v>4770</v>
      </c>
      <c r="Q40" s="95">
        <f t="shared" ca="1" si="13"/>
        <v>7515</v>
      </c>
      <c r="R40" s="95">
        <f t="shared" ca="1" si="14"/>
        <v>9520</v>
      </c>
      <c r="S40" s="95">
        <f t="shared" ca="1" si="15"/>
        <v>13850</v>
      </c>
      <c r="T40" s="96"/>
      <c r="U40" s="160">
        <f t="shared" ca="1" si="4"/>
        <v>0</v>
      </c>
      <c r="V40" s="160">
        <f t="shared" ca="1" si="5"/>
        <v>0</v>
      </c>
      <c r="W40" s="160">
        <f t="shared" ca="1" si="6"/>
        <v>0</v>
      </c>
      <c r="X40" s="160">
        <f t="shared" ca="1" si="7"/>
        <v>0</v>
      </c>
      <c r="Y40" s="160">
        <f t="shared" ca="1" si="8"/>
        <v>0</v>
      </c>
    </row>
    <row r="41" spans="1:25" x14ac:dyDescent="0.25">
      <c r="A41" s="91">
        <v>29</v>
      </c>
      <c r="B41" s="112">
        <v>34</v>
      </c>
      <c r="C41" s="112">
        <v>41</v>
      </c>
      <c r="D41" s="112">
        <v>41</v>
      </c>
      <c r="E41" s="112">
        <v>41</v>
      </c>
      <c r="F41" s="112">
        <v>41</v>
      </c>
      <c r="H41" s="91">
        <v>29</v>
      </c>
      <c r="I41" s="95">
        <f ca="1">IFERROR(HLOOKUP($E$6,INDIRECT("'"&amp;I$11&amp;"'!$A$2:$EG$35"),$H41+4,FALSE),'State Salary Schedule'!B35)</f>
        <v>40255</v>
      </c>
      <c r="J41" s="95">
        <f ca="1">IFERROR(HLOOKUP($E$6,INDIRECT("'"&amp;J$11&amp;"'!$A$2:$EG$35"),$H41+4,FALSE),'State Salary Schedule'!C35)</f>
        <v>45025</v>
      </c>
      <c r="K41" s="95">
        <f ca="1">IFERROR(HLOOKUP($E$6,INDIRECT("'"&amp;K$11&amp;"'!$A$2:$EG$35"),$H41+4,FALSE),'State Salary Schedule'!D35)</f>
        <v>47770</v>
      </c>
      <c r="L41" s="95">
        <f ca="1">IFERROR(HLOOKUP($E$6,INDIRECT("'"&amp;L$11&amp;"'!$A$2:$EG$35"),$H41+4,FALSE),'State Salary Schedule'!E35)</f>
        <v>49775</v>
      </c>
      <c r="M41" s="95">
        <f ca="1">IFERROR(HLOOKUP($E$6,INDIRECT("'"&amp;M$11&amp;"'!$A$2:$EG$35"),$H41+4,FALSE),'State Salary Schedule'!F35)</f>
        <v>54105</v>
      </c>
      <c r="N41" s="95">
        <f t="shared" ca="1" si="11"/>
        <v>9835</v>
      </c>
      <c r="O41" s="95">
        <f t="shared" ca="1" si="10"/>
        <v>0</v>
      </c>
      <c r="P41" s="95">
        <f t="shared" ca="1" si="12"/>
        <v>4770</v>
      </c>
      <c r="Q41" s="95">
        <f t="shared" ca="1" si="13"/>
        <v>7515</v>
      </c>
      <c r="R41" s="95">
        <f t="shared" ca="1" si="14"/>
        <v>9520</v>
      </c>
      <c r="S41" s="95">
        <f t="shared" ca="1" si="15"/>
        <v>13850</v>
      </c>
      <c r="T41" s="96"/>
      <c r="U41" s="160">
        <f t="shared" ca="1" si="4"/>
        <v>0</v>
      </c>
      <c r="V41" s="160">
        <f t="shared" ca="1" si="5"/>
        <v>0</v>
      </c>
      <c r="W41" s="160">
        <f t="shared" ca="1" si="6"/>
        <v>0</v>
      </c>
      <c r="X41" s="160">
        <f t="shared" ca="1" si="7"/>
        <v>0</v>
      </c>
      <c r="Y41" s="160">
        <f t="shared" ca="1" si="8"/>
        <v>0</v>
      </c>
    </row>
    <row r="42" spans="1:25" x14ac:dyDescent="0.25">
      <c r="A42" s="91">
        <v>30</v>
      </c>
      <c r="B42" s="112">
        <v>35</v>
      </c>
      <c r="C42" s="112">
        <v>42</v>
      </c>
      <c r="D42" s="112">
        <v>42</v>
      </c>
      <c r="E42" s="112">
        <v>42</v>
      </c>
      <c r="F42" s="112">
        <v>42</v>
      </c>
      <c r="H42" s="91">
        <v>30</v>
      </c>
      <c r="I42" s="95">
        <f ca="1">IFERROR(HLOOKUP($E$6,INDIRECT("'"&amp;I$11&amp;"'!$A$2:$EG$35"),$H42+4,FALSE),'State Salary Schedule'!B36)</f>
        <v>40255</v>
      </c>
      <c r="J42" s="95">
        <f ca="1">IFERROR(HLOOKUP($E$6,INDIRECT("'"&amp;J$11&amp;"'!$A$2:$EG$35"),$H42+4,FALSE),'State Salary Schedule'!C36)</f>
        <v>45025</v>
      </c>
      <c r="K42" s="95">
        <f ca="1">IFERROR(HLOOKUP($E$6,INDIRECT("'"&amp;K$11&amp;"'!$A$2:$EG$35"),$H42+4,FALSE),'State Salary Schedule'!D36)</f>
        <v>47770</v>
      </c>
      <c r="L42" s="95">
        <f ca="1">IFERROR(HLOOKUP($E$6,INDIRECT("'"&amp;L$11&amp;"'!$A$2:$EG$35"),$H42+4,FALSE),'State Salary Schedule'!E36)</f>
        <v>49775</v>
      </c>
      <c r="M42" s="95">
        <f ca="1">IFERROR(HLOOKUP($E$6,INDIRECT("'"&amp;M$11&amp;"'!$A$2:$EG$35"),$H42+4,FALSE),'State Salary Schedule'!F36)</f>
        <v>54105</v>
      </c>
      <c r="N42" s="95">
        <f t="shared" ca="1" si="11"/>
        <v>9835</v>
      </c>
      <c r="O42" s="95">
        <f t="shared" ca="1" si="10"/>
        <v>0</v>
      </c>
      <c r="P42" s="95">
        <f t="shared" ca="1" si="12"/>
        <v>4770</v>
      </c>
      <c r="Q42" s="95">
        <f t="shared" ca="1" si="13"/>
        <v>7515</v>
      </c>
      <c r="R42" s="95">
        <f t="shared" ca="1" si="14"/>
        <v>9520</v>
      </c>
      <c r="S42" s="95">
        <f t="shared" ca="1" si="15"/>
        <v>13850</v>
      </c>
      <c r="T42" s="96"/>
    </row>
    <row r="43" spans="1:25" x14ac:dyDescent="0.25">
      <c r="A43" s="97"/>
      <c r="M43" s="98"/>
    </row>
    <row r="44" spans="1:25" ht="23.25" x14ac:dyDescent="0.35">
      <c r="A44" s="155" t="s">
        <v>225</v>
      </c>
      <c r="B44" s="128"/>
      <c r="C44" s="128"/>
    </row>
    <row r="45" spans="1:25" x14ac:dyDescent="0.25">
      <c r="B45" s="91" t="s">
        <v>226</v>
      </c>
      <c r="C45" s="91" t="s">
        <v>227</v>
      </c>
      <c r="G45" s="99"/>
      <c r="H45" s="99"/>
    </row>
    <row r="46" spans="1:25" x14ac:dyDescent="0.25">
      <c r="A46" s="100" t="s">
        <v>43</v>
      </c>
      <c r="B46" s="101">
        <f ca="1">$I$12*SUM(B12:F42)</f>
        <v>120706560</v>
      </c>
      <c r="C46" s="102">
        <f ca="1">B46/B49</f>
        <v>0.66903126157196291</v>
      </c>
    </row>
    <row r="47" spans="1:25" x14ac:dyDescent="0.25">
      <c r="A47" s="103" t="s">
        <v>27</v>
      </c>
      <c r="B47" s="104">
        <f ca="1">SUM(SUMPRODUCT(N12:N42,B12:B42),SUMPRODUCT(N12:N42,C12:C42),SUMPRODUCT(N12:N42,D12:D42),SUMPRODUCT(N12:N42,E12:E42),SUMPRODUCT(N12:N42,F12:F42))</f>
        <v>31480655</v>
      </c>
      <c r="C47" s="105">
        <f ca="1">B47/B49</f>
        <v>0.17448548222865204</v>
      </c>
    </row>
    <row r="48" spans="1:25" x14ac:dyDescent="0.25">
      <c r="A48" s="106" t="s">
        <v>28</v>
      </c>
      <c r="B48" s="107">
        <f ca="1">SUMPRODUCT(P12:S42,C12:F42)</f>
        <v>28232695</v>
      </c>
      <c r="C48" s="108">
        <f ca="1">B48/B49</f>
        <v>0.15648325619938508</v>
      </c>
      <c r="E48" s="99"/>
    </row>
    <row r="49" spans="1:15" x14ac:dyDescent="0.25">
      <c r="A49" s="109" t="s">
        <v>29</v>
      </c>
      <c r="B49" s="110">
        <f ca="1">SUM(B46:B48)</f>
        <v>180419910</v>
      </c>
      <c r="C49" s="111">
        <f ca="1">SUM(C46:C48)</f>
        <v>1</v>
      </c>
      <c r="E49" s="99"/>
    </row>
    <row r="51" spans="1:15" ht="47.25" x14ac:dyDescent="0.25">
      <c r="A51" s="159" t="s">
        <v>272</v>
      </c>
      <c r="B51" s="113">
        <f ca="1">SUM(U12:Y41)</f>
        <v>1130115</v>
      </c>
      <c r="C51" s="114">
        <f ca="1">B51/B49</f>
        <v>6.2638042553064127E-3</v>
      </c>
    </row>
    <row r="52" spans="1:15" ht="47.25" x14ac:dyDescent="0.25">
      <c r="A52" s="159" t="s">
        <v>271</v>
      </c>
      <c r="B52" s="113">
        <f ca="1">B49-SUMPRODUCT(B12:F42,'State Salary Schedule'!B6:F36)</f>
        <v>0</v>
      </c>
      <c r="C52" s="114">
        <f ca="1">B52/B49</f>
        <v>0</v>
      </c>
    </row>
    <row r="53" spans="1:15" ht="36" customHeight="1" x14ac:dyDescent="0.25">
      <c r="B53" s="99"/>
    </row>
    <row r="54" spans="1:15" ht="36" customHeight="1" x14ac:dyDescent="0.3">
      <c r="B54" s="172" t="str">
        <f ca="1">"1  "&amp;A6&amp;" has $" &amp;ROUND(B51/1000000,1)&amp;"M as a short term minimum reinvestment opportunity to spend on teacher compensation reform from reducing experience and/or education pay."</f>
        <v>1  [Click here to select your district.] has $1.1M as a short term minimum reinvestment opportunity to spend on teacher compensation reform from reducing experience and/or education pay.</v>
      </c>
      <c r="C54" s="173"/>
      <c r="D54" s="173"/>
      <c r="E54" s="173"/>
      <c r="F54" s="173"/>
      <c r="G54" s="173"/>
      <c r="H54" s="173"/>
      <c r="I54" s="173"/>
      <c r="J54" s="173"/>
      <c r="K54" s="173"/>
      <c r="L54" s="174"/>
      <c r="M54" s="165"/>
      <c r="N54" s="165"/>
      <c r="O54" s="165"/>
    </row>
    <row r="55" spans="1:15" ht="18.75" x14ac:dyDescent="0.3">
      <c r="B55" s="162"/>
      <c r="C55" s="163"/>
      <c r="D55" s="163"/>
      <c r="E55" s="163"/>
      <c r="F55" s="163"/>
      <c r="G55" s="163"/>
      <c r="H55" s="163"/>
      <c r="I55" s="163"/>
      <c r="J55" s="163"/>
      <c r="K55" s="163"/>
      <c r="L55" s="164"/>
      <c r="M55" s="163"/>
      <c r="N55" s="163"/>
      <c r="O55" s="163"/>
    </row>
    <row r="56" spans="1:15" ht="38.25" customHeight="1" x14ac:dyDescent="0.3">
      <c r="B56" s="169" t="str">
        <f ca="1">"2  "&amp;A6&amp;" has a total maximum reinvestment opportunity of $" &amp;ROUND((B49-SUMPRODUCT(B12:F42,'State Salary Schedule'!B6:F36))/1000000,1)&amp;"M ."</f>
        <v>2  [Click here to select your district.] has a total maximum reinvestment opportunity of $0M .</v>
      </c>
      <c r="C56" s="170"/>
      <c r="D56" s="170"/>
      <c r="E56" s="170"/>
      <c r="F56" s="170"/>
      <c r="G56" s="170"/>
      <c r="H56" s="170"/>
      <c r="I56" s="170"/>
      <c r="J56" s="170"/>
      <c r="K56" s="170"/>
      <c r="L56" s="171"/>
      <c r="M56" s="165"/>
      <c r="N56" s="165"/>
      <c r="O56" s="165"/>
    </row>
    <row r="57" spans="1:15" ht="18" customHeight="1" x14ac:dyDescent="0.35">
      <c r="A57" s="161"/>
      <c r="B57" s="161"/>
      <c r="C57" s="161"/>
    </row>
    <row r="58" spans="1:15" ht="18" customHeight="1" x14ac:dyDescent="0.35">
      <c r="A58" s="161"/>
      <c r="B58" s="161"/>
      <c r="C58" s="161"/>
    </row>
    <row r="59" spans="1:15" s="90" customFormat="1" ht="15.75" x14ac:dyDescent="0.25">
      <c r="A59" s="99"/>
      <c r="B59" s="89"/>
      <c r="C59" s="89"/>
    </row>
    <row r="60" spans="1:15" x14ac:dyDescent="0.25">
      <c r="A60" s="154" t="s">
        <v>267</v>
      </c>
    </row>
    <row r="61" spans="1:15" x14ac:dyDescent="0.25">
      <c r="A61" s="154" t="s">
        <v>268</v>
      </c>
    </row>
    <row r="62" spans="1:15" x14ac:dyDescent="0.25">
      <c r="A62" s="154"/>
    </row>
    <row r="63" spans="1:15" x14ac:dyDescent="0.25">
      <c r="A63" s="154" t="s">
        <v>286</v>
      </c>
    </row>
    <row r="64" spans="1:15" x14ac:dyDescent="0.25">
      <c r="A64" s="154" t="s">
        <v>279</v>
      </c>
    </row>
    <row r="65" spans="1:1" x14ac:dyDescent="0.25">
      <c r="A65" s="168"/>
    </row>
    <row r="66" spans="1:1" x14ac:dyDescent="0.25">
      <c r="A66" s="154" t="s">
        <v>287</v>
      </c>
    </row>
    <row r="67" spans="1:1" x14ac:dyDescent="0.25">
      <c r="A67" s="154" t="s">
        <v>283</v>
      </c>
    </row>
    <row r="68" spans="1:1" x14ac:dyDescent="0.25">
      <c r="A68" s="154" t="s">
        <v>284</v>
      </c>
    </row>
    <row r="69" spans="1:1" x14ac:dyDescent="0.25">
      <c r="A69" s="154" t="s">
        <v>285</v>
      </c>
    </row>
  </sheetData>
  <mergeCells count="5">
    <mergeCell ref="B56:L56"/>
    <mergeCell ref="B54:L54"/>
    <mergeCell ref="I10:M10"/>
    <mergeCell ref="B10:F10"/>
    <mergeCell ref="A6:D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'District Data'!$A$1:$A$36</xm:f>
          </x14:formula1>
          <xm:sqref>A6:D6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7"/>
  <sheetViews>
    <sheetView zoomScale="80" zoomScaleNormal="80" workbookViewId="0">
      <selection activeCell="E14" sqref="E14"/>
    </sheetView>
  </sheetViews>
  <sheetFormatPr defaultRowHeight="15" x14ac:dyDescent="0.25"/>
  <cols>
    <col min="1" max="1" width="7.85546875" style="8" customWidth="1"/>
    <col min="2" max="2" width="17.85546875" style="8" customWidth="1"/>
    <col min="3" max="3" width="20.7109375" style="8" customWidth="1"/>
    <col min="4" max="4" width="18" style="8" customWidth="1"/>
    <col min="5" max="5" width="27.42578125" style="8" customWidth="1"/>
    <col min="6" max="6" width="16.85546875" style="8" customWidth="1"/>
    <col min="7" max="7" width="7.140625" style="8" customWidth="1"/>
    <col min="8" max="8" width="23.140625" style="8" customWidth="1"/>
    <col min="9" max="9" width="16" style="8" customWidth="1"/>
    <col min="10" max="10" width="15.28515625" style="8" customWidth="1"/>
    <col min="11" max="11" width="19.5703125" style="8" customWidth="1"/>
    <col min="12" max="16384" width="9.140625" style="8"/>
  </cols>
  <sheetData>
    <row r="1" spans="1:6" s="133" customFormat="1" ht="23.25" x14ac:dyDescent="0.35">
      <c r="A1" s="132" t="s">
        <v>261</v>
      </c>
      <c r="E1" s="134"/>
    </row>
    <row r="2" spans="1:6" s="133" customFormat="1" ht="23.25" x14ac:dyDescent="0.35">
      <c r="A2" s="135" t="s">
        <v>235</v>
      </c>
    </row>
    <row r="3" spans="1:6" s="133" customFormat="1" ht="23.25" x14ac:dyDescent="0.35"/>
    <row r="4" spans="1:6" s="133" customFormat="1" ht="23.25" x14ac:dyDescent="0.35">
      <c r="A4" s="136" t="s">
        <v>236</v>
      </c>
      <c r="C4" s="137"/>
      <c r="D4" s="137"/>
      <c r="E4" s="137"/>
      <c r="F4" s="137"/>
    </row>
    <row r="5" spans="1:6" s="9" customFormat="1" ht="15.75" x14ac:dyDescent="0.25">
      <c r="A5" s="9" t="s">
        <v>281</v>
      </c>
    </row>
    <row r="6" spans="1:6" s="9" customFormat="1" ht="17.25" customHeight="1" thickBot="1" x14ac:dyDescent="0.3">
      <c r="B6" s="116" t="s">
        <v>228</v>
      </c>
      <c r="C6" s="118" t="s">
        <v>238</v>
      </c>
    </row>
    <row r="7" spans="1:6" s="9" customFormat="1" ht="15.75" x14ac:dyDescent="0.25">
      <c r="B7" s="138" t="s">
        <v>32</v>
      </c>
      <c r="C7" s="143" t="str">
        <f>VLOOKUP('1. Reinvestment Opportunity'!$E$6,'District Data'!B:G,2,FALSE)</f>
        <v>Level 1</v>
      </c>
      <c r="D7" s="11"/>
    </row>
    <row r="8" spans="1:6" s="9" customFormat="1" ht="15.75" x14ac:dyDescent="0.25">
      <c r="B8" s="121" t="s">
        <v>31</v>
      </c>
      <c r="C8" s="141" t="str">
        <f>VLOOKUP('1. Reinvestment Opportunity'!$E$6,'District Data'!B:G,3,FALSE)</f>
        <v>Level 2</v>
      </c>
    </row>
    <row r="9" spans="1:6" s="9" customFormat="1" ht="15.75" x14ac:dyDescent="0.25">
      <c r="B9" s="139" t="s">
        <v>35</v>
      </c>
      <c r="C9" s="141" t="str">
        <f>VLOOKUP('1. Reinvestment Opportunity'!$E$6,'District Data'!B:G,4,FALSE)</f>
        <v>Level 3</v>
      </c>
    </row>
    <row r="10" spans="1:6" s="9" customFormat="1" ht="15.75" x14ac:dyDescent="0.25">
      <c r="B10" s="121" t="s">
        <v>34</v>
      </c>
      <c r="C10" s="141" t="str">
        <f>VLOOKUP('1. Reinvestment Opportunity'!$E$6,'District Data'!B:G,5,FALSE)</f>
        <v>Level 4</v>
      </c>
    </row>
    <row r="11" spans="1:6" s="9" customFormat="1" ht="16.5" thickBot="1" x14ac:dyDescent="0.3">
      <c r="B11" s="140" t="s">
        <v>33</v>
      </c>
      <c r="C11" s="142" t="str">
        <f>VLOOKUP('1. Reinvestment Opportunity'!$E$6,'District Data'!B:G,6,FALSE)</f>
        <v>Level 5</v>
      </c>
    </row>
    <row r="12" spans="1:6" s="9" customFormat="1" ht="16.5" thickBot="1" x14ac:dyDescent="0.3">
      <c r="B12" s="23" t="s">
        <v>44</v>
      </c>
      <c r="C12" s="24">
        <f>SUM(C7:C11)</f>
        <v>0</v>
      </c>
      <c r="D12" s="9" t="s">
        <v>282</v>
      </c>
    </row>
    <row r="13" spans="1:6" s="9" customFormat="1" ht="15.75" x14ac:dyDescent="0.25"/>
    <row r="14" spans="1:6" s="9" customFormat="1" ht="15.75" customHeight="1" x14ac:dyDescent="0.25">
      <c r="B14" s="144" t="s">
        <v>45</v>
      </c>
      <c r="C14" s="145"/>
      <c r="D14" s="183">
        <f ca="1">AVERAGE('1. Reinvestment Opportunity'!$O$13:$O$42)</f>
        <v>327.83333333333331</v>
      </c>
    </row>
    <row r="15" spans="1:6" s="9" customFormat="1" ht="17.25" customHeight="1" x14ac:dyDescent="0.25">
      <c r="B15" s="181" t="s">
        <v>239</v>
      </c>
      <c r="C15" s="182"/>
      <c r="D15" s="184"/>
    </row>
    <row r="16" spans="1:6" s="9" customFormat="1" ht="15.75" x14ac:dyDescent="0.25"/>
    <row r="17" spans="1:6" s="9" customFormat="1" ht="15.75" x14ac:dyDescent="0.25"/>
    <row r="18" spans="1:6" s="9" customFormat="1" ht="23.25" x14ac:dyDescent="0.35">
      <c r="A18" s="136" t="s">
        <v>237</v>
      </c>
      <c r="B18" s="12"/>
      <c r="E18" s="1"/>
      <c r="F18" s="1"/>
    </row>
    <row r="19" spans="1:6" s="9" customFormat="1" ht="15.75" x14ac:dyDescent="0.25"/>
    <row r="20" spans="1:6" s="9" customFormat="1" ht="33.75" customHeight="1" x14ac:dyDescent="0.25">
      <c r="B20" s="185" t="s">
        <v>47</v>
      </c>
      <c r="C20" s="186"/>
      <c r="D20" s="187"/>
      <c r="E20" s="25" t="e">
        <f ca="1">D14*(C7+C8)</f>
        <v>#VALUE!</v>
      </c>
    </row>
    <row r="21" spans="1:6" s="9" customFormat="1" ht="15.75" x14ac:dyDescent="0.25">
      <c r="B21" s="188" t="s">
        <v>48</v>
      </c>
      <c r="C21" s="189"/>
      <c r="D21" s="189"/>
      <c r="E21" s="25"/>
    </row>
    <row r="22" spans="1:6" s="9" customFormat="1" ht="30" customHeight="1" thickBot="1" x14ac:dyDescent="0.3">
      <c r="B22" s="190" t="s">
        <v>229</v>
      </c>
      <c r="C22" s="191"/>
      <c r="D22" s="192"/>
      <c r="E22" s="26" t="e">
        <f>IF(((C7+C8)/C12)&lt;0.05,D14*(C9),0)</f>
        <v>#VALUE!</v>
      </c>
      <c r="F22" s="116" t="s">
        <v>232</v>
      </c>
    </row>
    <row r="23" spans="1:6" s="9" customFormat="1" ht="30.75" customHeight="1" x14ac:dyDescent="0.25">
      <c r="B23" s="185" t="s">
        <v>30</v>
      </c>
      <c r="C23" s="186"/>
      <c r="D23" s="187"/>
      <c r="E23" s="26" t="e">
        <f ca="1">(E20+E22)/C11</f>
        <v>#VALUE!</v>
      </c>
      <c r="F23" s="119" t="e">
        <f ca="1">E23/D14</f>
        <v>#VALUE!</v>
      </c>
    </row>
    <row r="24" spans="1:6" s="9" customFormat="1" ht="15.75" x14ac:dyDescent="0.25"/>
    <row r="25" spans="1:6" s="9" customFormat="1" ht="20.25" customHeight="1" thickBot="1" x14ac:dyDescent="0.3">
      <c r="A25" s="9" t="s">
        <v>233</v>
      </c>
    </row>
    <row r="26" spans="1:6" s="10" customFormat="1" ht="13.5" customHeight="1" thickBot="1" x14ac:dyDescent="0.3">
      <c r="A26" s="120" t="s">
        <v>273</v>
      </c>
      <c r="F26" s="146">
        <f ca="1">'1. Reinvestment Opportunity'!B51</f>
        <v>1130115</v>
      </c>
    </row>
    <row r="27" spans="1:6" ht="16.5" thickBot="1" x14ac:dyDescent="0.3">
      <c r="A27" s="9"/>
      <c r="B27" s="9"/>
      <c r="C27" s="9"/>
      <c r="D27" s="9"/>
      <c r="E27" s="166" t="s">
        <v>274</v>
      </c>
      <c r="F27" s="146">
        <f ca="1">'1. Reinvestment Opportunity'!B52</f>
        <v>0</v>
      </c>
    </row>
  </sheetData>
  <mergeCells count="6">
    <mergeCell ref="B15:C15"/>
    <mergeCell ref="D14:D15"/>
    <mergeCell ref="B20:D20"/>
    <mergeCell ref="B23:D23"/>
    <mergeCell ref="B21:D21"/>
    <mergeCell ref="B22:D22"/>
  </mergeCells>
  <conditionalFormatting sqref="E22">
    <cfRule type="cellIs" dxfId="2" priority="4" operator="equal">
      <formula>0</formula>
    </cfRule>
  </conditionalFormatting>
  <conditionalFormatting sqref="F23">
    <cfRule type="cellIs" dxfId="1" priority="3" operator="equal">
      <formula>0</formula>
    </cfRule>
  </conditionalFormatting>
  <conditionalFormatting sqref="F26:F27">
    <cfRule type="cellIs" dxfId="0"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N26"/>
  <sheetViews>
    <sheetView zoomScale="80" zoomScaleNormal="80" workbookViewId="0">
      <selection activeCell="F22" sqref="F22"/>
    </sheetView>
  </sheetViews>
  <sheetFormatPr defaultRowHeight="15" x14ac:dyDescent="0.25"/>
  <cols>
    <col min="1" max="1" width="3.7109375" style="8" customWidth="1"/>
    <col min="2" max="2" width="40.140625" style="8" customWidth="1"/>
    <col min="3" max="3" width="20.28515625" style="8" bestFit="1" customWidth="1"/>
    <col min="4" max="4" width="16.140625" style="8" bestFit="1" customWidth="1"/>
    <col min="5" max="5" width="22" style="8" bestFit="1" customWidth="1"/>
    <col min="6" max="6" width="17.85546875" style="8" bestFit="1" customWidth="1"/>
    <col min="7" max="8" width="9.140625" style="8"/>
    <col min="9" max="9" width="38.140625" style="8" bestFit="1" customWidth="1"/>
    <col min="10" max="10" width="20.28515625" style="8" bestFit="1" customWidth="1"/>
    <col min="11" max="11" width="14.140625" style="8" customWidth="1"/>
    <col min="12" max="12" width="18.7109375" style="8" bestFit="1" customWidth="1"/>
    <col min="13" max="13" width="11" style="8" bestFit="1" customWidth="1"/>
    <col min="14" max="14" width="14.85546875" style="8" customWidth="1"/>
    <col min="15" max="16384" width="9.140625" style="8"/>
  </cols>
  <sheetData>
    <row r="1" spans="1:14" s="133" customFormat="1" ht="23.25" x14ac:dyDescent="0.35">
      <c r="A1" s="132" t="s">
        <v>246</v>
      </c>
    </row>
    <row r="2" spans="1:14" s="133" customFormat="1" ht="23.25" x14ac:dyDescent="0.35">
      <c r="A2" s="135" t="s">
        <v>235</v>
      </c>
    </row>
    <row r="3" spans="1:14" s="9" customFormat="1" ht="15.75" x14ac:dyDescent="0.25">
      <c r="A3" s="12"/>
    </row>
    <row r="4" spans="1:14" s="9" customFormat="1" ht="23.25" x14ac:dyDescent="0.35">
      <c r="A4" s="136" t="s">
        <v>241</v>
      </c>
      <c r="G4" s="48"/>
    </row>
    <row r="5" spans="1:14" s="9" customFormat="1" ht="23.25" x14ac:dyDescent="0.35">
      <c r="A5" s="136"/>
      <c r="G5" s="48"/>
    </row>
    <row r="6" spans="1:14" s="9" customFormat="1" ht="16.5" thickBot="1" x14ac:dyDescent="0.3">
      <c r="B6" s="5" t="s">
        <v>3</v>
      </c>
      <c r="C6" s="4"/>
      <c r="D6" s="20">
        <f>SUM('1. Reinvestment Opportunity'!B12:F42)</f>
        <v>3968</v>
      </c>
      <c r="E6" s="11" t="s">
        <v>51</v>
      </c>
    </row>
    <row r="7" spans="1:14" s="9" customFormat="1" ht="24" thickTop="1" x14ac:dyDescent="0.35">
      <c r="B7" s="199" t="s">
        <v>240</v>
      </c>
      <c r="C7" s="199"/>
      <c r="D7" s="199"/>
      <c r="E7" s="199"/>
      <c r="I7" s="37" t="s">
        <v>54</v>
      </c>
      <c r="J7" s="38"/>
      <c r="K7" s="38"/>
      <c r="L7" s="38"/>
      <c r="M7" s="38"/>
      <c r="N7" s="39"/>
    </row>
    <row r="8" spans="1:14" s="9" customFormat="1" ht="15.75" x14ac:dyDescent="0.25">
      <c r="B8" s="9" t="s">
        <v>50</v>
      </c>
      <c r="I8" s="40"/>
      <c r="J8" s="14"/>
      <c r="K8" s="14"/>
      <c r="L8" s="14"/>
      <c r="M8" s="14"/>
      <c r="N8" s="41"/>
    </row>
    <row r="9" spans="1:14" s="9" customFormat="1" ht="15.75" x14ac:dyDescent="0.25">
      <c r="B9" s="2"/>
      <c r="C9" s="7" t="s">
        <v>53</v>
      </c>
      <c r="D9" s="7" t="s">
        <v>0</v>
      </c>
      <c r="E9" s="7" t="s">
        <v>52</v>
      </c>
      <c r="F9" s="7" t="s">
        <v>216</v>
      </c>
      <c r="I9" s="42"/>
      <c r="J9" s="31" t="s">
        <v>53</v>
      </c>
      <c r="K9" s="31" t="s">
        <v>0</v>
      </c>
      <c r="L9" s="31" t="s">
        <v>52</v>
      </c>
      <c r="M9" s="31" t="s">
        <v>1</v>
      </c>
      <c r="N9" s="43"/>
    </row>
    <row r="10" spans="1:14" s="9" customFormat="1" ht="15.75" x14ac:dyDescent="0.25">
      <c r="B10" s="2" t="s">
        <v>4</v>
      </c>
      <c r="C10" s="29">
        <f ca="1">'1. Reinvestment Opportunity'!I12</f>
        <v>30420</v>
      </c>
      <c r="D10" s="22">
        <v>0.2</v>
      </c>
      <c r="E10" s="6">
        <f ca="1">D6*C10</f>
        <v>120706560</v>
      </c>
      <c r="F10" s="149">
        <f>D10*D6</f>
        <v>793.6</v>
      </c>
      <c r="I10" s="42" t="s">
        <v>55</v>
      </c>
      <c r="J10" s="32">
        <v>30420</v>
      </c>
      <c r="K10" s="33">
        <v>0.2</v>
      </c>
      <c r="L10" s="34">
        <v>65798460</v>
      </c>
      <c r="M10" s="35">
        <v>432.6</v>
      </c>
      <c r="N10" s="43"/>
    </row>
    <row r="11" spans="1:14" s="9" customFormat="1" ht="15.75" x14ac:dyDescent="0.25">
      <c r="B11" s="2" t="s">
        <v>5</v>
      </c>
      <c r="C11" s="21">
        <v>2000</v>
      </c>
      <c r="D11" s="22">
        <v>0.3</v>
      </c>
      <c r="E11" s="6">
        <f t="shared" ref="E11:E17" si="0">D11*$D$6*C11</f>
        <v>2380799.9999999995</v>
      </c>
      <c r="F11" s="149">
        <f>D11*D6</f>
        <v>1190.3999999999999</v>
      </c>
      <c r="I11" s="42" t="s">
        <v>56</v>
      </c>
      <c r="J11" s="36">
        <v>2000</v>
      </c>
      <c r="K11" s="33">
        <v>0.3</v>
      </c>
      <c r="L11" s="34">
        <v>1297800</v>
      </c>
      <c r="M11" s="35">
        <v>648.9</v>
      </c>
      <c r="N11" s="43"/>
    </row>
    <row r="12" spans="1:14" s="9" customFormat="1" ht="15.75" x14ac:dyDescent="0.25">
      <c r="B12" s="2" t="s">
        <v>6</v>
      </c>
      <c r="C12" s="21">
        <v>4000</v>
      </c>
      <c r="D12" s="22">
        <v>0.3</v>
      </c>
      <c r="E12" s="6">
        <f t="shared" si="0"/>
        <v>4761599.9999999991</v>
      </c>
      <c r="F12" s="149">
        <f>D12*D6</f>
        <v>1190.3999999999999</v>
      </c>
      <c r="I12" s="42" t="s">
        <v>57</v>
      </c>
      <c r="J12" s="36">
        <v>4000</v>
      </c>
      <c r="K12" s="33">
        <v>0.3</v>
      </c>
      <c r="L12" s="34">
        <v>2595600</v>
      </c>
      <c r="M12" s="35">
        <v>648.9</v>
      </c>
      <c r="N12" s="43"/>
    </row>
    <row r="13" spans="1:14" s="9" customFormat="1" ht="15.75" x14ac:dyDescent="0.25">
      <c r="B13" s="2" t="s">
        <v>7</v>
      </c>
      <c r="C13" s="21">
        <v>6000</v>
      </c>
      <c r="D13" s="22">
        <v>0.2</v>
      </c>
      <c r="E13" s="6">
        <f t="shared" si="0"/>
        <v>4761600</v>
      </c>
      <c r="F13" s="149">
        <f>D13*D6</f>
        <v>793.6</v>
      </c>
      <c r="I13" s="42" t="s">
        <v>58</v>
      </c>
      <c r="J13" s="36">
        <v>6000</v>
      </c>
      <c r="K13" s="33">
        <v>0.2</v>
      </c>
      <c r="L13" s="34">
        <v>2595600</v>
      </c>
      <c r="M13" s="35">
        <v>432.6</v>
      </c>
      <c r="N13" s="43"/>
    </row>
    <row r="14" spans="1:14" s="9" customFormat="1" ht="15.75" x14ac:dyDescent="0.25">
      <c r="B14" s="2" t="s">
        <v>8</v>
      </c>
      <c r="C14" s="21"/>
      <c r="D14" s="22"/>
      <c r="E14" s="6">
        <f t="shared" si="0"/>
        <v>0</v>
      </c>
      <c r="F14" s="149">
        <f>D14*D6</f>
        <v>0</v>
      </c>
      <c r="I14" s="42" t="s">
        <v>59</v>
      </c>
      <c r="J14" s="36"/>
      <c r="K14" s="33"/>
      <c r="L14" s="34">
        <v>0</v>
      </c>
      <c r="M14" s="35">
        <v>0</v>
      </c>
      <c r="N14" s="43"/>
    </row>
    <row r="15" spans="1:14" s="9" customFormat="1" ht="15.75" x14ac:dyDescent="0.25">
      <c r="B15" s="2" t="s">
        <v>9</v>
      </c>
      <c r="C15" s="21"/>
      <c r="D15" s="22"/>
      <c r="E15" s="6">
        <f t="shared" si="0"/>
        <v>0</v>
      </c>
      <c r="F15" s="149">
        <f>D15*D6</f>
        <v>0</v>
      </c>
      <c r="I15" s="42" t="s">
        <v>60</v>
      </c>
      <c r="J15" s="36"/>
      <c r="K15" s="33"/>
      <c r="L15" s="34">
        <v>0</v>
      </c>
      <c r="M15" s="35">
        <v>0</v>
      </c>
      <c r="N15" s="43"/>
    </row>
    <row r="16" spans="1:14" s="9" customFormat="1" ht="15.75" x14ac:dyDescent="0.25">
      <c r="B16" s="2" t="s">
        <v>10</v>
      </c>
      <c r="C16" s="21"/>
      <c r="D16" s="22"/>
      <c r="E16" s="6">
        <f t="shared" si="0"/>
        <v>0</v>
      </c>
      <c r="F16" s="149">
        <f>D16*D6</f>
        <v>0</v>
      </c>
      <c r="I16" s="42" t="s">
        <v>61</v>
      </c>
      <c r="J16" s="36"/>
      <c r="K16" s="33"/>
      <c r="L16" s="34">
        <v>0</v>
      </c>
      <c r="M16" s="35">
        <v>0</v>
      </c>
      <c r="N16" s="43"/>
    </row>
    <row r="17" spans="1:14" s="9" customFormat="1" ht="15.75" x14ac:dyDescent="0.25">
      <c r="B17" s="2" t="s">
        <v>11</v>
      </c>
      <c r="C17" s="21"/>
      <c r="D17" s="22"/>
      <c r="E17" s="6">
        <f t="shared" si="0"/>
        <v>0</v>
      </c>
      <c r="F17" s="149">
        <f>D17*D6</f>
        <v>0</v>
      </c>
      <c r="I17" s="42" t="s">
        <v>62</v>
      </c>
      <c r="J17" s="36"/>
      <c r="K17" s="33"/>
      <c r="L17" s="34">
        <v>0</v>
      </c>
      <c r="M17" s="35">
        <v>0</v>
      </c>
      <c r="N17" s="43"/>
    </row>
    <row r="18" spans="1:14" s="9" customFormat="1" ht="15.75" x14ac:dyDescent="0.25">
      <c r="B18" s="16"/>
      <c r="C18" s="30" t="s">
        <v>2</v>
      </c>
      <c r="D18" s="19" t="str">
        <f ca="1">IF(COUNTA(C10:C17)=COUNTA(D10:D17),IF(SUM(D10:D17)=1,"No Error: Proceed","Error: Does not add up to 100%"),IF(COUNTA(C10:C17)&lt;COUNTA(D10:D17),"Error: Missing $ Amount","Error: Missing % at Level"))</f>
        <v>No Error: Proceed</v>
      </c>
      <c r="E18" s="18"/>
      <c r="I18" s="44"/>
      <c r="J18" s="45"/>
      <c r="K18" s="45"/>
      <c r="L18" s="45"/>
      <c r="M18" s="45"/>
      <c r="N18" s="43"/>
    </row>
    <row r="19" spans="1:14" s="9" customFormat="1" ht="15.75" x14ac:dyDescent="0.25">
      <c r="B19" s="16"/>
      <c r="C19" s="17"/>
      <c r="D19" s="19"/>
      <c r="E19" s="18"/>
      <c r="I19" s="44"/>
      <c r="J19" s="45"/>
      <c r="K19" s="45"/>
      <c r="L19" s="45"/>
      <c r="M19" s="45"/>
      <c r="N19" s="43"/>
    </row>
    <row r="20" spans="1:14" s="9" customFormat="1" ht="21" customHeight="1" x14ac:dyDescent="0.25">
      <c r="A20" s="19"/>
      <c r="G20" s="28"/>
      <c r="H20" s="28"/>
      <c r="I20" s="200" t="s">
        <v>40</v>
      </c>
      <c r="J20" s="201"/>
      <c r="K20" s="34">
        <v>6489000</v>
      </c>
      <c r="L20" s="195" t="str">
        <f>"This means that my effectiveness bands can be paid for using reallocations from existing experience and/or education pay"</f>
        <v>This means that my effectiveness bands can be paid for using reallocations from existing experience and/or education pay</v>
      </c>
      <c r="M20" s="195"/>
      <c r="N20" s="196"/>
    </row>
    <row r="21" spans="1:14" s="9" customFormat="1" ht="21" customHeight="1" x14ac:dyDescent="0.35">
      <c r="A21" s="136" t="s">
        <v>242</v>
      </c>
      <c r="B21" s="8"/>
      <c r="C21" s="8"/>
      <c r="D21" s="8"/>
      <c r="E21" s="27"/>
      <c r="F21" s="27"/>
      <c r="I21" s="202" t="s">
        <v>63</v>
      </c>
      <c r="J21" s="203"/>
      <c r="K21" s="203"/>
      <c r="L21" s="195"/>
      <c r="M21" s="195"/>
      <c r="N21" s="196"/>
    </row>
    <row r="22" spans="1:14" ht="15.75" customHeight="1" x14ac:dyDescent="0.25">
      <c r="E22" s="27"/>
      <c r="F22" s="27"/>
      <c r="I22" s="200" t="s">
        <v>49</v>
      </c>
      <c r="J22" s="201"/>
      <c r="K22" s="34">
        <v>28590550</v>
      </c>
      <c r="L22" s="195"/>
      <c r="M22" s="195"/>
      <c r="N22" s="196"/>
    </row>
    <row r="23" spans="1:14" ht="18" customHeight="1" x14ac:dyDescent="0.25">
      <c r="B23" s="193" t="s">
        <v>40</v>
      </c>
      <c r="C23" s="194"/>
      <c r="D23" s="6">
        <f>SUM(E11:E13)</f>
        <v>11903999.999999998</v>
      </c>
      <c r="E23" s="27"/>
      <c r="F23" s="27"/>
      <c r="I23" s="44"/>
      <c r="L23" s="195"/>
      <c r="M23" s="195"/>
      <c r="N23" s="196"/>
    </row>
    <row r="24" spans="1:14" ht="15.75" customHeight="1" x14ac:dyDescent="0.25">
      <c r="B24" s="204" t="str">
        <f ca="1">IF(D23=D25,"Cost Neutral",IF(D23&lt;D25,"Additional Opportunity Available","Spending More Than Opportunity"))</f>
        <v>Spending More Than Opportunity</v>
      </c>
      <c r="C24" s="205"/>
      <c r="D24" s="205"/>
      <c r="E24" s="27"/>
      <c r="F24" s="27"/>
      <c r="I24" s="44"/>
      <c r="L24" s="195"/>
      <c r="M24" s="195"/>
      <c r="N24" s="196"/>
    </row>
    <row r="25" spans="1:14" ht="16.5" thickBot="1" x14ac:dyDescent="0.3">
      <c r="B25" s="193" t="s">
        <v>275</v>
      </c>
      <c r="C25" s="194"/>
      <c r="D25" s="6">
        <f ca="1">'1. Reinvestment Opportunity'!B51</f>
        <v>1130115</v>
      </c>
      <c r="I25" s="46"/>
      <c r="J25" s="47"/>
      <c r="K25" s="47"/>
      <c r="L25" s="197"/>
      <c r="M25" s="197"/>
      <c r="N25" s="198"/>
    </row>
    <row r="26" spans="1:14" ht="16.5" thickTop="1" x14ac:dyDescent="0.25">
      <c r="B26" s="193" t="s">
        <v>276</v>
      </c>
      <c r="C26" s="194"/>
      <c r="D26" s="6">
        <f ca="1">'1. Reinvestment Opportunity'!B52</f>
        <v>0</v>
      </c>
    </row>
  </sheetData>
  <mergeCells count="9">
    <mergeCell ref="B26:C26"/>
    <mergeCell ref="L20:N25"/>
    <mergeCell ref="B7:E7"/>
    <mergeCell ref="I22:J22"/>
    <mergeCell ref="I20:J20"/>
    <mergeCell ref="I21:K21"/>
    <mergeCell ref="B23:C23"/>
    <mergeCell ref="B25:C25"/>
    <mergeCell ref="B24:D24"/>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243"/>
  <sheetViews>
    <sheetView topLeftCell="A2" zoomScaleNormal="100" workbookViewId="0">
      <selection activeCell="N4" sqref="N4"/>
    </sheetView>
  </sheetViews>
  <sheetFormatPr defaultRowHeight="15.75" x14ac:dyDescent="0.25"/>
  <cols>
    <col min="1" max="2" width="9.140625" style="9"/>
    <col min="3" max="3" width="26.140625" style="1" customWidth="1"/>
    <col min="4" max="4" width="18.42578125" style="1" customWidth="1"/>
    <col min="5" max="5" width="27" style="1" bestFit="1" customWidth="1"/>
    <col min="6" max="6" width="13.7109375" style="1" bestFit="1" customWidth="1"/>
    <col min="7" max="12" width="9.140625" style="9"/>
    <col min="13" max="13" width="2.5703125" style="9" customWidth="1"/>
    <col min="14" max="14" width="15.140625" style="9" customWidth="1"/>
    <col min="15" max="28" width="9.140625" style="9"/>
    <col min="29" max="16384" width="9.140625" style="1"/>
  </cols>
  <sheetData>
    <row r="1" spans="1:14" s="133" customFormat="1" ht="23.25" x14ac:dyDescent="0.35">
      <c r="A1" s="132" t="s">
        <v>247</v>
      </c>
    </row>
    <row r="2" spans="1:14" s="133" customFormat="1" ht="23.25" x14ac:dyDescent="0.35">
      <c r="A2" s="135" t="s">
        <v>235</v>
      </c>
    </row>
    <row r="3" spans="1:14" s="133" customFormat="1" ht="16.5" customHeight="1" x14ac:dyDescent="0.35">
      <c r="A3" s="135"/>
    </row>
    <row r="4" spans="1:14" s="133" customFormat="1" ht="23.25" x14ac:dyDescent="0.35">
      <c r="B4" s="148" t="s">
        <v>243</v>
      </c>
      <c r="N4" s="153">
        <v>50</v>
      </c>
    </row>
    <row r="5" spans="1:14" s="9" customFormat="1" x14ac:dyDescent="0.25">
      <c r="C5" s="14"/>
      <c r="D5" s="14"/>
      <c r="F5" s="15"/>
    </row>
    <row r="6" spans="1:14" s="147" customFormat="1" ht="23.25" x14ac:dyDescent="0.35">
      <c r="B6" s="136" t="s">
        <v>244</v>
      </c>
    </row>
    <row r="7" spans="1:14" x14ac:dyDescent="0.25">
      <c r="C7" s="2" t="s">
        <v>12</v>
      </c>
      <c r="D7" s="2" t="s">
        <v>13</v>
      </c>
      <c r="E7" s="2" t="s">
        <v>36</v>
      </c>
      <c r="F7" s="3" t="s">
        <v>14</v>
      </c>
    </row>
    <row r="8" spans="1:14" x14ac:dyDescent="0.25">
      <c r="C8" s="2" t="s">
        <v>37</v>
      </c>
      <c r="D8" s="167">
        <v>30</v>
      </c>
      <c r="E8" s="21">
        <v>12000</v>
      </c>
      <c r="F8" s="6">
        <f>E8*D8</f>
        <v>360000</v>
      </c>
    </row>
    <row r="9" spans="1:14" x14ac:dyDescent="0.25">
      <c r="C9" s="2" t="s">
        <v>38</v>
      </c>
      <c r="D9" s="167">
        <v>10</v>
      </c>
      <c r="E9" s="21">
        <v>8000</v>
      </c>
      <c r="F9" s="6">
        <f t="shared" ref="F9:F10" si="0">E9*D9</f>
        <v>80000</v>
      </c>
    </row>
    <row r="10" spans="1:14" x14ac:dyDescent="0.25">
      <c r="C10" s="2" t="s">
        <v>39</v>
      </c>
      <c r="D10" s="167">
        <v>10</v>
      </c>
      <c r="E10" s="21">
        <v>4000</v>
      </c>
      <c r="F10" s="6">
        <f t="shared" si="0"/>
        <v>40000</v>
      </c>
    </row>
    <row r="11" spans="1:14" s="9" customFormat="1" x14ac:dyDescent="0.25">
      <c r="C11" s="16"/>
      <c r="D11" s="150"/>
      <c r="E11" s="30"/>
      <c r="F11" s="30"/>
    </row>
    <row r="12" spans="1:14" s="9" customFormat="1" x14ac:dyDescent="0.25">
      <c r="C12" s="16"/>
      <c r="D12" s="16"/>
      <c r="E12" s="30"/>
      <c r="F12" s="30"/>
    </row>
    <row r="13" spans="1:14" x14ac:dyDescent="0.25">
      <c r="B13" s="19"/>
      <c r="C13" s="5" t="s">
        <v>41</v>
      </c>
      <c r="D13" s="4"/>
      <c r="E13" s="123">
        <f>SUM(F8:F10)</f>
        <v>480000</v>
      </c>
      <c r="F13" s="125"/>
    </row>
    <row r="14" spans="1:14" s="9" customFormat="1" x14ac:dyDescent="0.25">
      <c r="E14" s="117"/>
      <c r="F14" s="117"/>
    </row>
    <row r="15" spans="1:14" s="9" customFormat="1" x14ac:dyDescent="0.25">
      <c r="C15" s="122" t="s">
        <v>275</v>
      </c>
      <c r="D15" s="126"/>
      <c r="E15" s="208">
        <f ca="1">'1. Reinvestment Opportunity'!B51</f>
        <v>1130115</v>
      </c>
      <c r="F15" s="117"/>
    </row>
    <row r="16" spans="1:14" s="9" customFormat="1" x14ac:dyDescent="0.25">
      <c r="C16" s="206" t="s">
        <v>234</v>
      </c>
      <c r="D16" s="207"/>
      <c r="E16" s="209"/>
      <c r="F16" s="117"/>
    </row>
    <row r="17" spans="3:6" s="9" customFormat="1" x14ac:dyDescent="0.25">
      <c r="C17" s="122" t="s">
        <v>276</v>
      </c>
      <c r="D17" s="126"/>
      <c r="E17" s="208">
        <f ca="1">'1. Reinvestment Opportunity'!B52</f>
        <v>0</v>
      </c>
    </row>
    <row r="18" spans="3:6" s="9" customFormat="1" x14ac:dyDescent="0.25">
      <c r="C18" s="206" t="s">
        <v>234</v>
      </c>
      <c r="D18" s="207"/>
      <c r="E18" s="209"/>
    </row>
    <row r="19" spans="3:6" s="9" customFormat="1" x14ac:dyDescent="0.25">
      <c r="F19" s="124"/>
    </row>
    <row r="20" spans="3:6" s="9" customFormat="1" x14ac:dyDescent="0.25"/>
    <row r="21" spans="3:6" s="9" customFormat="1" x14ac:dyDescent="0.25"/>
    <row r="22" spans="3:6" s="9" customFormat="1" x14ac:dyDescent="0.25"/>
    <row r="23" spans="3:6" s="9" customFormat="1" x14ac:dyDescent="0.25"/>
    <row r="24" spans="3:6" s="9" customFormat="1" x14ac:dyDescent="0.25"/>
    <row r="25" spans="3:6" s="9" customFormat="1" x14ac:dyDescent="0.25"/>
    <row r="26" spans="3:6" s="9" customFormat="1" x14ac:dyDescent="0.25"/>
    <row r="27" spans="3:6" s="9" customFormat="1" x14ac:dyDescent="0.25"/>
    <row r="28" spans="3:6" x14ac:dyDescent="0.25">
      <c r="C28" s="9"/>
      <c r="D28" s="9"/>
      <c r="E28" s="9"/>
      <c r="F28" s="9"/>
    </row>
    <row r="29" spans="3:6" x14ac:dyDescent="0.25">
      <c r="C29" s="9"/>
      <c r="D29" s="9"/>
      <c r="E29" s="9"/>
      <c r="F29" s="9"/>
    </row>
    <row r="30" spans="3:6" x14ac:dyDescent="0.25">
      <c r="C30" s="9"/>
      <c r="D30" s="9"/>
      <c r="E30" s="9"/>
      <c r="F30" s="9"/>
    </row>
    <row r="31" spans="3:6" x14ac:dyDescent="0.25">
      <c r="C31" s="9"/>
      <c r="D31" s="9"/>
      <c r="E31" s="9"/>
      <c r="F31" s="9"/>
    </row>
    <row r="32" spans="3:6" x14ac:dyDescent="0.25">
      <c r="C32" s="9"/>
      <c r="D32" s="9"/>
      <c r="E32" s="9"/>
      <c r="F32" s="9"/>
    </row>
    <row r="33" spans="3:6" x14ac:dyDescent="0.25">
      <c r="C33" s="9"/>
      <c r="D33" s="9"/>
      <c r="E33" s="9"/>
      <c r="F33" s="9"/>
    </row>
    <row r="34" spans="3:6" x14ac:dyDescent="0.25">
      <c r="C34" s="9"/>
      <c r="D34" s="9"/>
      <c r="E34" s="9"/>
      <c r="F34" s="9"/>
    </row>
    <row r="35" spans="3:6" x14ac:dyDescent="0.25">
      <c r="C35" s="9"/>
      <c r="D35" s="9"/>
      <c r="E35" s="9"/>
      <c r="F35" s="9"/>
    </row>
    <row r="36" spans="3:6" x14ac:dyDescent="0.25">
      <c r="C36" s="9"/>
      <c r="D36" s="9"/>
      <c r="E36" s="9"/>
      <c r="F36" s="9"/>
    </row>
    <row r="37" spans="3:6" x14ac:dyDescent="0.25">
      <c r="C37" s="9"/>
      <c r="D37" s="9"/>
      <c r="E37" s="9"/>
      <c r="F37" s="9"/>
    </row>
    <row r="38" spans="3:6" x14ac:dyDescent="0.25">
      <c r="C38" s="9"/>
      <c r="D38" s="9"/>
      <c r="E38" s="9"/>
      <c r="F38" s="9"/>
    </row>
    <row r="39" spans="3:6" x14ac:dyDescent="0.25">
      <c r="C39" s="9"/>
      <c r="D39" s="9"/>
      <c r="E39" s="9"/>
      <c r="F39" s="9"/>
    </row>
    <row r="40" spans="3:6" x14ac:dyDescent="0.25">
      <c r="C40" s="9"/>
      <c r="D40" s="9"/>
      <c r="E40" s="9"/>
      <c r="F40" s="9"/>
    </row>
    <row r="41" spans="3:6" x14ac:dyDescent="0.25">
      <c r="C41" s="9"/>
      <c r="D41" s="9"/>
      <c r="E41" s="9"/>
      <c r="F41" s="9"/>
    </row>
    <row r="42" spans="3:6" x14ac:dyDescent="0.25">
      <c r="C42" s="9"/>
      <c r="D42" s="9"/>
      <c r="E42" s="9"/>
      <c r="F42" s="9"/>
    </row>
    <row r="43" spans="3:6" x14ac:dyDescent="0.25">
      <c r="C43" s="9"/>
      <c r="D43" s="9"/>
      <c r="E43" s="9"/>
      <c r="F43" s="9"/>
    </row>
    <row r="44" spans="3:6" x14ac:dyDescent="0.25">
      <c r="C44" s="9"/>
      <c r="D44" s="9"/>
      <c r="E44" s="9"/>
      <c r="F44" s="9"/>
    </row>
    <row r="45" spans="3:6" x14ac:dyDescent="0.25">
      <c r="C45" s="9"/>
      <c r="D45" s="9"/>
      <c r="E45" s="9"/>
      <c r="F45" s="9"/>
    </row>
    <row r="46" spans="3:6" x14ac:dyDescent="0.25">
      <c r="C46" s="9"/>
      <c r="D46" s="9"/>
      <c r="E46" s="9"/>
      <c r="F46" s="9"/>
    </row>
    <row r="47" spans="3:6" x14ac:dyDescent="0.25">
      <c r="C47" s="9"/>
      <c r="D47" s="9"/>
      <c r="E47" s="9"/>
      <c r="F47" s="9"/>
    </row>
    <row r="48" spans="3:6" x14ac:dyDescent="0.25">
      <c r="C48" s="9"/>
      <c r="D48" s="9"/>
      <c r="E48" s="9"/>
      <c r="F48" s="9"/>
    </row>
    <row r="49" spans="3:6" x14ac:dyDescent="0.25">
      <c r="C49" s="9"/>
      <c r="D49" s="9"/>
      <c r="E49" s="9"/>
      <c r="F49" s="9"/>
    </row>
    <row r="50" spans="3:6" x14ac:dyDescent="0.25">
      <c r="C50" s="9"/>
      <c r="D50" s="9"/>
      <c r="E50" s="9"/>
      <c r="F50" s="9"/>
    </row>
    <row r="51" spans="3:6" x14ac:dyDescent="0.25">
      <c r="C51" s="9"/>
      <c r="D51" s="9"/>
      <c r="E51" s="9"/>
      <c r="F51" s="9"/>
    </row>
    <row r="52" spans="3:6" x14ac:dyDescent="0.25">
      <c r="C52" s="9"/>
      <c r="D52" s="9"/>
      <c r="E52" s="9"/>
      <c r="F52" s="9"/>
    </row>
    <row r="53" spans="3:6" x14ac:dyDescent="0.25">
      <c r="C53" s="9"/>
      <c r="D53" s="9"/>
      <c r="E53" s="9"/>
      <c r="F53" s="9"/>
    </row>
    <row r="54" spans="3:6" x14ac:dyDescent="0.25">
      <c r="C54" s="9"/>
      <c r="D54" s="9"/>
      <c r="E54" s="9"/>
      <c r="F54" s="9"/>
    </row>
    <row r="55" spans="3:6" x14ac:dyDescent="0.25">
      <c r="C55" s="9"/>
      <c r="D55" s="9"/>
      <c r="E55" s="9"/>
      <c r="F55" s="9"/>
    </row>
    <row r="56" spans="3:6" x14ac:dyDescent="0.25">
      <c r="C56" s="9"/>
      <c r="D56" s="9"/>
      <c r="E56" s="9"/>
      <c r="F56" s="9"/>
    </row>
    <row r="57" spans="3:6" x14ac:dyDescent="0.25">
      <c r="C57" s="9"/>
      <c r="D57" s="9"/>
      <c r="E57" s="9"/>
      <c r="F57" s="9"/>
    </row>
    <row r="58" spans="3:6" x14ac:dyDescent="0.25">
      <c r="C58" s="9"/>
      <c r="D58" s="9"/>
      <c r="E58" s="9"/>
      <c r="F58" s="9"/>
    </row>
    <row r="59" spans="3:6" x14ac:dyDescent="0.25">
      <c r="C59" s="9"/>
      <c r="D59" s="9"/>
      <c r="E59" s="9"/>
      <c r="F59" s="9"/>
    </row>
    <row r="60" spans="3:6" x14ac:dyDescent="0.25">
      <c r="C60" s="9"/>
      <c r="D60" s="9"/>
      <c r="E60" s="9"/>
      <c r="F60" s="9"/>
    </row>
    <row r="61" spans="3:6" x14ac:dyDescent="0.25">
      <c r="C61" s="9"/>
      <c r="D61" s="9"/>
      <c r="E61" s="9"/>
      <c r="F61" s="9"/>
    </row>
    <row r="62" spans="3:6" x14ac:dyDescent="0.25">
      <c r="C62" s="9"/>
      <c r="D62" s="9"/>
      <c r="E62" s="9"/>
      <c r="F62" s="9"/>
    </row>
    <row r="63" spans="3:6" x14ac:dyDescent="0.25">
      <c r="C63" s="9"/>
      <c r="D63" s="9"/>
      <c r="E63" s="9"/>
      <c r="F63" s="9"/>
    </row>
    <row r="64" spans="3:6" x14ac:dyDescent="0.25">
      <c r="C64" s="9"/>
      <c r="D64" s="9"/>
      <c r="E64" s="9"/>
      <c r="F64" s="9"/>
    </row>
    <row r="65" spans="3:6" x14ac:dyDescent="0.25">
      <c r="C65" s="9"/>
      <c r="D65" s="9"/>
      <c r="E65" s="9"/>
      <c r="F65" s="9"/>
    </row>
    <row r="66" spans="3:6" x14ac:dyDescent="0.25">
      <c r="C66" s="9"/>
      <c r="D66" s="9"/>
      <c r="E66" s="9"/>
      <c r="F66" s="9"/>
    </row>
    <row r="67" spans="3:6" x14ac:dyDescent="0.25">
      <c r="C67" s="9"/>
      <c r="D67" s="9"/>
      <c r="E67" s="9"/>
      <c r="F67" s="9"/>
    </row>
    <row r="68" spans="3:6" x14ac:dyDescent="0.25">
      <c r="C68" s="9"/>
      <c r="D68" s="9"/>
      <c r="E68" s="9"/>
      <c r="F68" s="9"/>
    </row>
    <row r="69" spans="3:6" x14ac:dyDescent="0.25">
      <c r="C69" s="9"/>
      <c r="D69" s="9"/>
      <c r="E69" s="9"/>
      <c r="F69" s="9"/>
    </row>
    <row r="70" spans="3:6" x14ac:dyDescent="0.25">
      <c r="C70" s="9"/>
      <c r="D70" s="9"/>
      <c r="E70" s="9"/>
      <c r="F70" s="9"/>
    </row>
    <row r="71" spans="3:6" x14ac:dyDescent="0.25">
      <c r="C71" s="9"/>
      <c r="D71" s="9"/>
      <c r="E71" s="9"/>
      <c r="F71" s="9"/>
    </row>
    <row r="72" spans="3:6" x14ac:dyDescent="0.25">
      <c r="C72" s="9"/>
      <c r="D72" s="9"/>
      <c r="E72" s="9"/>
      <c r="F72" s="9"/>
    </row>
    <row r="73" spans="3:6" x14ac:dyDescent="0.25">
      <c r="C73" s="9"/>
      <c r="D73" s="9"/>
      <c r="E73" s="9"/>
      <c r="F73" s="9"/>
    </row>
    <row r="74" spans="3:6" x14ac:dyDescent="0.25">
      <c r="C74" s="9"/>
      <c r="D74" s="9"/>
      <c r="E74" s="9"/>
      <c r="F74" s="9"/>
    </row>
    <row r="75" spans="3:6" x14ac:dyDescent="0.25">
      <c r="C75" s="9"/>
      <c r="D75" s="9"/>
      <c r="E75" s="9"/>
      <c r="F75" s="9"/>
    </row>
    <row r="76" spans="3:6" x14ac:dyDescent="0.25">
      <c r="C76" s="9"/>
      <c r="D76" s="9"/>
      <c r="E76" s="9"/>
      <c r="F76" s="9"/>
    </row>
    <row r="77" spans="3:6" x14ac:dyDescent="0.25">
      <c r="C77" s="9"/>
      <c r="D77" s="9"/>
      <c r="E77" s="9"/>
      <c r="F77" s="9"/>
    </row>
    <row r="78" spans="3:6" x14ac:dyDescent="0.25">
      <c r="C78" s="9"/>
      <c r="D78" s="9"/>
      <c r="E78" s="9"/>
      <c r="F78" s="9"/>
    </row>
    <row r="79" spans="3:6" x14ac:dyDescent="0.25">
      <c r="C79" s="9"/>
      <c r="D79" s="9"/>
      <c r="E79" s="9"/>
      <c r="F79" s="9"/>
    </row>
    <row r="80" spans="3:6" x14ac:dyDescent="0.25">
      <c r="C80" s="9"/>
      <c r="D80" s="9"/>
      <c r="E80" s="9"/>
      <c r="F80" s="9"/>
    </row>
    <row r="81" spans="3:6" x14ac:dyDescent="0.25">
      <c r="C81" s="9"/>
      <c r="D81" s="9"/>
      <c r="E81" s="9"/>
      <c r="F81" s="9"/>
    </row>
    <row r="82" spans="3:6" x14ac:dyDescent="0.25">
      <c r="C82" s="9"/>
      <c r="D82" s="9"/>
      <c r="E82" s="9"/>
      <c r="F82" s="9"/>
    </row>
    <row r="83" spans="3:6" x14ac:dyDescent="0.25">
      <c r="C83" s="9"/>
      <c r="D83" s="9"/>
      <c r="E83" s="9"/>
      <c r="F83" s="9"/>
    </row>
    <row r="84" spans="3:6" x14ac:dyDescent="0.25">
      <c r="C84" s="9"/>
      <c r="D84" s="9"/>
      <c r="E84" s="9"/>
      <c r="F84" s="9"/>
    </row>
    <row r="85" spans="3:6" x14ac:dyDescent="0.25">
      <c r="C85" s="9"/>
      <c r="D85" s="9"/>
      <c r="E85" s="9"/>
      <c r="F85" s="9"/>
    </row>
    <row r="86" spans="3:6" x14ac:dyDescent="0.25">
      <c r="C86" s="9"/>
      <c r="D86" s="9"/>
      <c r="E86" s="9"/>
      <c r="F86" s="9"/>
    </row>
    <row r="87" spans="3:6" x14ac:dyDescent="0.25">
      <c r="C87" s="9"/>
      <c r="D87" s="9"/>
      <c r="E87" s="9"/>
      <c r="F87" s="9"/>
    </row>
    <row r="88" spans="3:6" x14ac:dyDescent="0.25">
      <c r="C88" s="9"/>
      <c r="D88" s="9"/>
      <c r="E88" s="9"/>
      <c r="F88" s="9"/>
    </row>
    <row r="89" spans="3:6" x14ac:dyDescent="0.25">
      <c r="C89" s="9"/>
      <c r="D89" s="9"/>
      <c r="E89" s="9"/>
      <c r="F89" s="9"/>
    </row>
    <row r="90" spans="3:6" x14ac:dyDescent="0.25">
      <c r="C90" s="9"/>
      <c r="D90" s="9"/>
      <c r="E90" s="9"/>
      <c r="F90" s="9"/>
    </row>
    <row r="91" spans="3:6" x14ac:dyDescent="0.25">
      <c r="C91" s="9"/>
      <c r="D91" s="9"/>
      <c r="E91" s="9"/>
      <c r="F91" s="9"/>
    </row>
    <row r="92" spans="3:6" x14ac:dyDescent="0.25">
      <c r="C92" s="9"/>
      <c r="D92" s="9"/>
      <c r="E92" s="9"/>
      <c r="F92" s="9"/>
    </row>
    <row r="93" spans="3:6" x14ac:dyDescent="0.25">
      <c r="C93" s="9"/>
      <c r="D93" s="9"/>
      <c r="E93" s="9"/>
      <c r="F93" s="9"/>
    </row>
    <row r="94" spans="3:6" x14ac:dyDescent="0.25">
      <c r="C94" s="9"/>
      <c r="D94" s="9"/>
      <c r="E94" s="9"/>
      <c r="F94" s="9"/>
    </row>
    <row r="95" spans="3:6" x14ac:dyDescent="0.25">
      <c r="C95" s="9"/>
      <c r="D95" s="9"/>
      <c r="E95" s="9"/>
      <c r="F95" s="9"/>
    </row>
    <row r="96" spans="3:6" x14ac:dyDescent="0.25">
      <c r="C96" s="9"/>
      <c r="D96" s="9"/>
      <c r="E96" s="9"/>
      <c r="F96" s="9"/>
    </row>
    <row r="97" spans="3:6" x14ac:dyDescent="0.25">
      <c r="C97" s="9"/>
      <c r="D97" s="9"/>
      <c r="E97" s="9"/>
      <c r="F97" s="9"/>
    </row>
    <row r="98" spans="3:6" x14ac:dyDescent="0.25">
      <c r="C98" s="9"/>
      <c r="D98" s="9"/>
      <c r="E98" s="9"/>
      <c r="F98" s="9"/>
    </row>
    <row r="99" spans="3:6" x14ac:dyDescent="0.25">
      <c r="C99" s="9"/>
      <c r="D99" s="9"/>
      <c r="E99" s="9"/>
      <c r="F99" s="9"/>
    </row>
    <row r="100" spans="3:6" x14ac:dyDescent="0.25">
      <c r="C100" s="9"/>
      <c r="D100" s="9"/>
      <c r="E100" s="9"/>
      <c r="F100" s="9"/>
    </row>
    <row r="101" spans="3:6" x14ac:dyDescent="0.25">
      <c r="C101" s="9"/>
      <c r="D101" s="9"/>
      <c r="E101" s="9"/>
      <c r="F101" s="9"/>
    </row>
    <row r="102" spans="3:6" x14ac:dyDescent="0.25">
      <c r="C102" s="9"/>
      <c r="D102" s="9"/>
      <c r="E102" s="9"/>
      <c r="F102" s="9"/>
    </row>
    <row r="103" spans="3:6" x14ac:dyDescent="0.25">
      <c r="C103" s="9"/>
      <c r="D103" s="9"/>
      <c r="E103" s="9"/>
      <c r="F103" s="9"/>
    </row>
    <row r="104" spans="3:6" x14ac:dyDescent="0.25">
      <c r="C104" s="9"/>
      <c r="D104" s="9"/>
      <c r="E104" s="9"/>
      <c r="F104" s="9"/>
    </row>
    <row r="105" spans="3:6" x14ac:dyDescent="0.25">
      <c r="C105" s="9"/>
      <c r="D105" s="9"/>
      <c r="E105" s="9"/>
      <c r="F105" s="9"/>
    </row>
    <row r="106" spans="3:6" x14ac:dyDescent="0.25">
      <c r="C106" s="9"/>
      <c r="D106" s="9"/>
      <c r="E106" s="9"/>
      <c r="F106" s="9"/>
    </row>
    <row r="107" spans="3:6" x14ac:dyDescent="0.25">
      <c r="C107" s="9"/>
      <c r="D107" s="9"/>
      <c r="E107" s="9"/>
      <c r="F107" s="9"/>
    </row>
    <row r="108" spans="3:6" x14ac:dyDescent="0.25">
      <c r="C108" s="9"/>
      <c r="D108" s="9"/>
      <c r="E108" s="9"/>
      <c r="F108" s="9"/>
    </row>
    <row r="109" spans="3:6" x14ac:dyDescent="0.25">
      <c r="C109" s="9"/>
      <c r="D109" s="9"/>
      <c r="E109" s="9"/>
      <c r="F109" s="9"/>
    </row>
    <row r="110" spans="3:6" x14ac:dyDescent="0.25">
      <c r="C110" s="9"/>
      <c r="D110" s="9"/>
      <c r="E110" s="9"/>
      <c r="F110" s="9"/>
    </row>
    <row r="111" spans="3:6" x14ac:dyDescent="0.25">
      <c r="C111" s="9"/>
      <c r="D111" s="9"/>
      <c r="E111" s="9"/>
      <c r="F111" s="9"/>
    </row>
    <row r="112" spans="3:6" x14ac:dyDescent="0.25">
      <c r="C112" s="9"/>
      <c r="D112" s="9"/>
      <c r="E112" s="9"/>
      <c r="F112" s="9"/>
    </row>
    <row r="113" spans="3:6" x14ac:dyDescent="0.25">
      <c r="C113" s="9"/>
      <c r="D113" s="9"/>
      <c r="E113" s="9"/>
      <c r="F113" s="9"/>
    </row>
    <row r="114" spans="3:6" x14ac:dyDescent="0.25">
      <c r="C114" s="9"/>
      <c r="D114" s="9"/>
      <c r="E114" s="9"/>
      <c r="F114" s="9"/>
    </row>
    <row r="115" spans="3:6" x14ac:dyDescent="0.25">
      <c r="C115" s="9"/>
      <c r="D115" s="9"/>
      <c r="E115" s="9"/>
      <c r="F115" s="9"/>
    </row>
    <row r="116" spans="3:6" x14ac:dyDescent="0.25">
      <c r="C116" s="9"/>
      <c r="D116" s="9"/>
      <c r="E116" s="9"/>
      <c r="F116" s="9"/>
    </row>
    <row r="117" spans="3:6" x14ac:dyDescent="0.25">
      <c r="C117" s="9"/>
      <c r="D117" s="9"/>
      <c r="E117" s="9"/>
      <c r="F117" s="9"/>
    </row>
    <row r="118" spans="3:6" x14ac:dyDescent="0.25">
      <c r="C118" s="9"/>
      <c r="D118" s="9"/>
      <c r="E118" s="9"/>
      <c r="F118" s="9"/>
    </row>
    <row r="119" spans="3:6" x14ac:dyDescent="0.25">
      <c r="C119" s="9"/>
      <c r="D119" s="9"/>
      <c r="E119" s="9"/>
      <c r="F119" s="9"/>
    </row>
    <row r="120" spans="3:6" x14ac:dyDescent="0.25">
      <c r="C120" s="9"/>
      <c r="D120" s="9"/>
      <c r="E120" s="9"/>
      <c r="F120" s="9"/>
    </row>
    <row r="121" spans="3:6" x14ac:dyDescent="0.25">
      <c r="C121" s="9"/>
      <c r="D121" s="9"/>
      <c r="E121" s="9"/>
      <c r="F121" s="9"/>
    </row>
    <row r="122" spans="3:6" x14ac:dyDescent="0.25">
      <c r="C122" s="9"/>
      <c r="D122" s="9"/>
      <c r="E122" s="9"/>
      <c r="F122" s="9"/>
    </row>
    <row r="123" spans="3:6" x14ac:dyDescent="0.25">
      <c r="C123" s="9"/>
      <c r="D123" s="9"/>
      <c r="E123" s="9"/>
      <c r="F123" s="9"/>
    </row>
    <row r="124" spans="3:6" x14ac:dyDescent="0.25">
      <c r="C124" s="9"/>
      <c r="D124" s="9"/>
      <c r="E124" s="9"/>
      <c r="F124" s="9"/>
    </row>
    <row r="125" spans="3:6" x14ac:dyDescent="0.25">
      <c r="C125" s="9"/>
      <c r="D125" s="9"/>
      <c r="E125" s="9"/>
      <c r="F125" s="9"/>
    </row>
    <row r="126" spans="3:6" x14ac:dyDescent="0.25">
      <c r="C126" s="9"/>
      <c r="D126" s="9"/>
      <c r="E126" s="9"/>
      <c r="F126" s="9"/>
    </row>
    <row r="127" spans="3:6" x14ac:dyDescent="0.25">
      <c r="C127" s="9"/>
      <c r="D127" s="9"/>
      <c r="E127" s="9"/>
      <c r="F127" s="9"/>
    </row>
    <row r="128" spans="3:6" x14ac:dyDescent="0.25">
      <c r="C128" s="9"/>
      <c r="D128" s="9"/>
      <c r="E128" s="9"/>
      <c r="F128" s="9"/>
    </row>
    <row r="129" spans="3:6" x14ac:dyDescent="0.25">
      <c r="C129" s="9"/>
      <c r="D129" s="9"/>
      <c r="E129" s="9"/>
      <c r="F129" s="9"/>
    </row>
    <row r="130" spans="3:6" x14ac:dyDescent="0.25">
      <c r="C130" s="9"/>
      <c r="D130" s="9"/>
      <c r="E130" s="9"/>
      <c r="F130" s="9"/>
    </row>
    <row r="131" spans="3:6" x14ac:dyDescent="0.25">
      <c r="C131" s="9"/>
      <c r="D131" s="9"/>
      <c r="E131" s="9"/>
      <c r="F131" s="9"/>
    </row>
    <row r="132" spans="3:6" x14ac:dyDescent="0.25">
      <c r="C132" s="9"/>
      <c r="D132" s="9"/>
      <c r="E132" s="9"/>
      <c r="F132" s="9"/>
    </row>
    <row r="133" spans="3:6" x14ac:dyDescent="0.25">
      <c r="C133" s="9"/>
      <c r="D133" s="9"/>
      <c r="E133" s="9"/>
      <c r="F133" s="9"/>
    </row>
    <row r="134" spans="3:6" x14ac:dyDescent="0.25">
      <c r="C134" s="9"/>
      <c r="D134" s="9"/>
      <c r="E134" s="9"/>
      <c r="F134" s="9"/>
    </row>
    <row r="135" spans="3:6" x14ac:dyDescent="0.25">
      <c r="C135" s="9"/>
      <c r="D135" s="9"/>
      <c r="E135" s="9"/>
      <c r="F135" s="9"/>
    </row>
    <row r="136" spans="3:6" x14ac:dyDescent="0.25">
      <c r="C136" s="9"/>
      <c r="D136" s="9"/>
      <c r="E136" s="9"/>
      <c r="F136" s="9"/>
    </row>
    <row r="137" spans="3:6" x14ac:dyDescent="0.25">
      <c r="C137" s="9"/>
      <c r="D137" s="9"/>
      <c r="E137" s="9"/>
      <c r="F137" s="9"/>
    </row>
    <row r="138" spans="3:6" x14ac:dyDescent="0.25">
      <c r="C138" s="9"/>
      <c r="D138" s="9"/>
      <c r="E138" s="9"/>
      <c r="F138" s="9"/>
    </row>
    <row r="139" spans="3:6" x14ac:dyDescent="0.25">
      <c r="C139" s="9"/>
      <c r="D139" s="9"/>
      <c r="E139" s="9"/>
      <c r="F139" s="9"/>
    </row>
    <row r="140" spans="3:6" x14ac:dyDescent="0.25">
      <c r="C140" s="9"/>
      <c r="D140" s="9"/>
      <c r="E140" s="9"/>
      <c r="F140" s="9"/>
    </row>
    <row r="141" spans="3:6" x14ac:dyDescent="0.25">
      <c r="C141" s="9"/>
      <c r="D141" s="9"/>
      <c r="E141" s="9"/>
      <c r="F141" s="9"/>
    </row>
    <row r="142" spans="3:6" x14ac:dyDescent="0.25">
      <c r="C142" s="9"/>
      <c r="D142" s="9"/>
      <c r="E142" s="9"/>
      <c r="F142" s="9"/>
    </row>
    <row r="143" spans="3:6" x14ac:dyDescent="0.25">
      <c r="C143" s="9"/>
      <c r="D143" s="9"/>
      <c r="E143" s="9"/>
      <c r="F143" s="9"/>
    </row>
    <row r="144" spans="3:6" x14ac:dyDescent="0.25">
      <c r="C144" s="9"/>
      <c r="D144" s="9"/>
      <c r="E144" s="9"/>
      <c r="F144" s="9"/>
    </row>
    <row r="145" spans="3:6" x14ac:dyDescent="0.25">
      <c r="C145" s="9"/>
      <c r="D145" s="9"/>
      <c r="E145" s="9"/>
      <c r="F145" s="9"/>
    </row>
    <row r="146" spans="3:6" x14ac:dyDescent="0.25">
      <c r="C146" s="9"/>
      <c r="D146" s="9"/>
      <c r="E146" s="9"/>
      <c r="F146" s="9"/>
    </row>
    <row r="147" spans="3:6" x14ac:dyDescent="0.25">
      <c r="C147" s="9"/>
      <c r="D147" s="9"/>
      <c r="E147" s="9"/>
      <c r="F147" s="9"/>
    </row>
    <row r="148" spans="3:6" x14ac:dyDescent="0.25">
      <c r="C148" s="9"/>
      <c r="D148" s="9"/>
      <c r="E148" s="9"/>
      <c r="F148" s="9"/>
    </row>
    <row r="149" spans="3:6" x14ac:dyDescent="0.25">
      <c r="C149" s="9"/>
      <c r="D149" s="9"/>
      <c r="E149" s="9"/>
      <c r="F149" s="9"/>
    </row>
    <row r="150" spans="3:6" x14ac:dyDescent="0.25">
      <c r="C150" s="9"/>
      <c r="D150" s="9"/>
      <c r="E150" s="9"/>
      <c r="F150" s="9"/>
    </row>
    <row r="151" spans="3:6" x14ac:dyDescent="0.25">
      <c r="C151" s="9"/>
      <c r="D151" s="9"/>
      <c r="E151" s="9"/>
      <c r="F151" s="9"/>
    </row>
    <row r="152" spans="3:6" x14ac:dyDescent="0.25">
      <c r="C152" s="9"/>
      <c r="D152" s="9"/>
      <c r="E152" s="9"/>
      <c r="F152" s="9"/>
    </row>
    <row r="153" spans="3:6" x14ac:dyDescent="0.25">
      <c r="C153" s="9"/>
      <c r="D153" s="9"/>
      <c r="E153" s="9"/>
      <c r="F153" s="9"/>
    </row>
    <row r="154" spans="3:6" x14ac:dyDescent="0.25">
      <c r="C154" s="9"/>
      <c r="D154" s="9"/>
      <c r="E154" s="9"/>
      <c r="F154" s="9"/>
    </row>
    <row r="155" spans="3:6" x14ac:dyDescent="0.25">
      <c r="C155" s="9"/>
      <c r="D155" s="9"/>
      <c r="E155" s="9"/>
      <c r="F155" s="9"/>
    </row>
    <row r="156" spans="3:6" x14ac:dyDescent="0.25">
      <c r="C156" s="9"/>
      <c r="D156" s="9"/>
      <c r="E156" s="9"/>
      <c r="F156" s="9"/>
    </row>
    <row r="157" spans="3:6" x14ac:dyDescent="0.25">
      <c r="C157" s="9"/>
      <c r="D157" s="9"/>
      <c r="E157" s="9"/>
      <c r="F157" s="9"/>
    </row>
    <row r="158" spans="3:6" x14ac:dyDescent="0.25">
      <c r="C158" s="9"/>
      <c r="D158" s="9"/>
      <c r="E158" s="9"/>
      <c r="F158" s="9"/>
    </row>
    <row r="159" spans="3:6" x14ac:dyDescent="0.25">
      <c r="C159" s="9"/>
      <c r="D159" s="9"/>
      <c r="E159" s="9"/>
      <c r="F159" s="9"/>
    </row>
    <row r="160" spans="3:6" x14ac:dyDescent="0.25">
      <c r="C160" s="9"/>
      <c r="D160" s="9"/>
      <c r="E160" s="9"/>
      <c r="F160" s="9"/>
    </row>
    <row r="161" spans="3:6" x14ac:dyDescent="0.25">
      <c r="C161" s="9"/>
      <c r="D161" s="9"/>
      <c r="E161" s="9"/>
      <c r="F161" s="9"/>
    </row>
    <row r="162" spans="3:6" x14ac:dyDescent="0.25">
      <c r="C162" s="9"/>
      <c r="D162" s="9"/>
      <c r="E162" s="9"/>
      <c r="F162" s="9"/>
    </row>
    <row r="163" spans="3:6" x14ac:dyDescent="0.25">
      <c r="C163" s="9"/>
      <c r="D163" s="9"/>
      <c r="E163" s="9"/>
      <c r="F163" s="9"/>
    </row>
    <row r="164" spans="3:6" x14ac:dyDescent="0.25">
      <c r="C164" s="9"/>
      <c r="D164" s="9"/>
      <c r="E164" s="9"/>
      <c r="F164" s="9"/>
    </row>
    <row r="165" spans="3:6" x14ac:dyDescent="0.25">
      <c r="C165" s="9"/>
      <c r="D165" s="9"/>
      <c r="E165" s="9"/>
      <c r="F165" s="9"/>
    </row>
    <row r="166" spans="3:6" x14ac:dyDescent="0.25">
      <c r="C166" s="9"/>
      <c r="D166" s="9"/>
      <c r="E166" s="9"/>
      <c r="F166" s="9"/>
    </row>
    <row r="167" spans="3:6" x14ac:dyDescent="0.25">
      <c r="C167" s="9"/>
      <c r="D167" s="9"/>
      <c r="E167" s="9"/>
      <c r="F167" s="9"/>
    </row>
    <row r="168" spans="3:6" x14ac:dyDescent="0.25">
      <c r="C168" s="9"/>
      <c r="D168" s="9"/>
      <c r="E168" s="9"/>
      <c r="F168" s="9"/>
    </row>
    <row r="169" spans="3:6" x14ac:dyDescent="0.25">
      <c r="C169" s="9"/>
      <c r="D169" s="9"/>
      <c r="E169" s="9"/>
      <c r="F169" s="9"/>
    </row>
    <row r="170" spans="3:6" x14ac:dyDescent="0.25">
      <c r="C170" s="9"/>
      <c r="D170" s="9"/>
      <c r="E170" s="9"/>
      <c r="F170" s="9"/>
    </row>
    <row r="171" spans="3:6" x14ac:dyDescent="0.25">
      <c r="C171" s="9"/>
      <c r="D171" s="9"/>
      <c r="E171" s="9"/>
      <c r="F171" s="9"/>
    </row>
    <row r="172" spans="3:6" x14ac:dyDescent="0.25">
      <c r="C172" s="9"/>
      <c r="D172" s="9"/>
      <c r="E172" s="9"/>
      <c r="F172" s="9"/>
    </row>
    <row r="173" spans="3:6" x14ac:dyDescent="0.25">
      <c r="C173" s="9"/>
      <c r="D173" s="9"/>
      <c r="E173" s="9"/>
      <c r="F173" s="9"/>
    </row>
    <row r="174" spans="3:6" x14ac:dyDescent="0.25">
      <c r="C174" s="9"/>
      <c r="D174" s="9"/>
      <c r="E174" s="9"/>
      <c r="F174" s="9"/>
    </row>
    <row r="175" spans="3:6" x14ac:dyDescent="0.25">
      <c r="C175" s="9"/>
      <c r="D175" s="9"/>
      <c r="E175" s="9"/>
      <c r="F175" s="9"/>
    </row>
    <row r="176" spans="3:6" x14ac:dyDescent="0.25">
      <c r="C176" s="9"/>
      <c r="D176" s="9"/>
      <c r="E176" s="9"/>
      <c r="F176" s="9"/>
    </row>
    <row r="177" spans="3:6" x14ac:dyDescent="0.25">
      <c r="C177" s="9"/>
      <c r="D177" s="9"/>
      <c r="E177" s="9"/>
      <c r="F177" s="9"/>
    </row>
    <row r="178" spans="3:6" x14ac:dyDescent="0.25">
      <c r="C178" s="9"/>
      <c r="D178" s="9"/>
      <c r="E178" s="9"/>
      <c r="F178" s="9"/>
    </row>
    <row r="179" spans="3:6" x14ac:dyDescent="0.25">
      <c r="C179" s="9"/>
      <c r="D179" s="9"/>
      <c r="E179" s="9"/>
      <c r="F179" s="9"/>
    </row>
    <row r="180" spans="3:6" x14ac:dyDescent="0.25">
      <c r="C180" s="9"/>
      <c r="D180" s="9"/>
      <c r="E180" s="9"/>
      <c r="F180" s="9"/>
    </row>
    <row r="181" spans="3:6" x14ac:dyDescent="0.25">
      <c r="C181" s="9"/>
      <c r="D181" s="9"/>
      <c r="E181" s="9"/>
      <c r="F181" s="9"/>
    </row>
    <row r="182" spans="3:6" x14ac:dyDescent="0.25">
      <c r="C182" s="9"/>
      <c r="D182" s="9"/>
      <c r="E182" s="9"/>
      <c r="F182" s="9"/>
    </row>
    <row r="183" spans="3:6" x14ac:dyDescent="0.25">
      <c r="C183" s="9"/>
      <c r="D183" s="9"/>
      <c r="E183" s="9"/>
      <c r="F183" s="9"/>
    </row>
    <row r="184" spans="3:6" x14ac:dyDescent="0.25">
      <c r="C184" s="9"/>
      <c r="D184" s="9"/>
      <c r="E184" s="9"/>
      <c r="F184" s="9"/>
    </row>
    <row r="185" spans="3:6" x14ac:dyDescent="0.25">
      <c r="C185" s="9"/>
      <c r="D185" s="9"/>
      <c r="E185" s="9"/>
      <c r="F185" s="9"/>
    </row>
    <row r="186" spans="3:6" x14ac:dyDescent="0.25">
      <c r="C186" s="9"/>
      <c r="D186" s="9"/>
      <c r="E186" s="9"/>
      <c r="F186" s="9"/>
    </row>
    <row r="187" spans="3:6" x14ac:dyDescent="0.25">
      <c r="C187" s="9"/>
      <c r="D187" s="9"/>
      <c r="E187" s="9"/>
      <c r="F187" s="9"/>
    </row>
    <row r="188" spans="3:6" x14ac:dyDescent="0.25">
      <c r="C188" s="9"/>
      <c r="D188" s="9"/>
      <c r="E188" s="9"/>
      <c r="F188" s="9"/>
    </row>
    <row r="189" spans="3:6" x14ac:dyDescent="0.25">
      <c r="C189" s="9"/>
      <c r="D189" s="9"/>
      <c r="E189" s="9"/>
      <c r="F189" s="9"/>
    </row>
    <row r="190" spans="3:6" x14ac:dyDescent="0.25">
      <c r="C190" s="9"/>
      <c r="D190" s="9"/>
      <c r="E190" s="9"/>
      <c r="F190" s="9"/>
    </row>
    <row r="191" spans="3:6" x14ac:dyDescent="0.25">
      <c r="C191" s="9"/>
      <c r="D191" s="9"/>
      <c r="E191" s="9"/>
      <c r="F191" s="9"/>
    </row>
    <row r="192" spans="3:6" x14ac:dyDescent="0.25">
      <c r="C192" s="9"/>
      <c r="D192" s="9"/>
      <c r="E192" s="9"/>
      <c r="F192" s="9"/>
    </row>
    <row r="193" spans="3:6" x14ac:dyDescent="0.25">
      <c r="C193" s="9"/>
      <c r="D193" s="9"/>
      <c r="E193" s="9"/>
      <c r="F193" s="9"/>
    </row>
    <row r="194" spans="3:6" x14ac:dyDescent="0.25">
      <c r="C194" s="9"/>
      <c r="D194" s="9"/>
      <c r="E194" s="9"/>
      <c r="F194" s="9"/>
    </row>
    <row r="195" spans="3:6" x14ac:dyDescent="0.25">
      <c r="C195" s="9"/>
      <c r="D195" s="9"/>
      <c r="E195" s="9"/>
      <c r="F195" s="9"/>
    </row>
    <row r="196" spans="3:6" x14ac:dyDescent="0.25">
      <c r="C196" s="9"/>
      <c r="D196" s="9"/>
      <c r="E196" s="9"/>
      <c r="F196" s="9"/>
    </row>
    <row r="197" spans="3:6" x14ac:dyDescent="0.25">
      <c r="C197" s="9"/>
      <c r="D197" s="9"/>
      <c r="E197" s="9"/>
      <c r="F197" s="9"/>
    </row>
    <row r="198" spans="3:6" x14ac:dyDescent="0.25">
      <c r="C198" s="9"/>
      <c r="D198" s="9"/>
      <c r="E198" s="9"/>
      <c r="F198" s="9"/>
    </row>
    <row r="199" spans="3:6" x14ac:dyDescent="0.25">
      <c r="C199" s="9"/>
      <c r="D199" s="9"/>
      <c r="E199" s="9"/>
      <c r="F199" s="9"/>
    </row>
    <row r="200" spans="3:6" x14ac:dyDescent="0.25">
      <c r="C200" s="9"/>
      <c r="D200" s="9"/>
      <c r="E200" s="9"/>
      <c r="F200" s="9"/>
    </row>
    <row r="201" spans="3:6" x14ac:dyDescent="0.25">
      <c r="C201" s="9"/>
      <c r="D201" s="9"/>
      <c r="E201" s="9"/>
      <c r="F201" s="9"/>
    </row>
    <row r="202" spans="3:6" x14ac:dyDescent="0.25">
      <c r="C202" s="9"/>
      <c r="D202" s="9"/>
      <c r="E202" s="9"/>
      <c r="F202" s="9"/>
    </row>
    <row r="203" spans="3:6" x14ac:dyDescent="0.25">
      <c r="C203" s="9"/>
      <c r="D203" s="9"/>
      <c r="E203" s="9"/>
      <c r="F203" s="9"/>
    </row>
    <row r="204" spans="3:6" x14ac:dyDescent="0.25">
      <c r="C204" s="9"/>
      <c r="D204" s="9"/>
      <c r="E204" s="9"/>
      <c r="F204" s="9"/>
    </row>
    <row r="205" spans="3:6" x14ac:dyDescent="0.25">
      <c r="C205" s="9"/>
      <c r="D205" s="9"/>
      <c r="E205" s="9"/>
      <c r="F205" s="9"/>
    </row>
    <row r="206" spans="3:6" x14ac:dyDescent="0.25">
      <c r="C206" s="9"/>
      <c r="D206" s="9"/>
      <c r="E206" s="9"/>
      <c r="F206" s="9"/>
    </row>
    <row r="207" spans="3:6" x14ac:dyDescent="0.25">
      <c r="C207" s="9"/>
      <c r="D207" s="9"/>
      <c r="E207" s="9"/>
      <c r="F207" s="9"/>
    </row>
    <row r="208" spans="3:6" x14ac:dyDescent="0.25">
      <c r="C208" s="9"/>
      <c r="D208" s="9"/>
      <c r="E208" s="9"/>
      <c r="F208" s="9"/>
    </row>
    <row r="209" spans="3:6" x14ac:dyDescent="0.25">
      <c r="C209" s="9"/>
      <c r="D209" s="9"/>
      <c r="E209" s="9"/>
      <c r="F209" s="9"/>
    </row>
    <row r="210" spans="3:6" x14ac:dyDescent="0.25">
      <c r="C210" s="9"/>
      <c r="D210" s="9"/>
      <c r="E210" s="9"/>
      <c r="F210" s="9"/>
    </row>
    <row r="211" spans="3:6" x14ac:dyDescent="0.25">
      <c r="C211" s="9"/>
      <c r="D211" s="9"/>
      <c r="E211" s="9"/>
      <c r="F211" s="9"/>
    </row>
    <row r="212" spans="3:6" x14ac:dyDescent="0.25">
      <c r="C212" s="9"/>
      <c r="D212" s="9"/>
      <c r="E212" s="9"/>
      <c r="F212" s="9"/>
    </row>
    <row r="213" spans="3:6" x14ac:dyDescent="0.25">
      <c r="C213" s="9"/>
      <c r="D213" s="9"/>
      <c r="E213" s="9"/>
      <c r="F213" s="9"/>
    </row>
    <row r="214" spans="3:6" x14ac:dyDescent="0.25">
      <c r="C214" s="9"/>
      <c r="D214" s="9"/>
      <c r="E214" s="9"/>
      <c r="F214" s="9"/>
    </row>
    <row r="215" spans="3:6" x14ac:dyDescent="0.25">
      <c r="C215" s="9"/>
      <c r="D215" s="9"/>
      <c r="E215" s="9"/>
      <c r="F215" s="9"/>
    </row>
    <row r="216" spans="3:6" x14ac:dyDescent="0.25">
      <c r="C216" s="9"/>
      <c r="D216" s="9"/>
      <c r="E216" s="9"/>
      <c r="F216" s="9"/>
    </row>
    <row r="217" spans="3:6" x14ac:dyDescent="0.25">
      <c r="C217" s="9"/>
      <c r="D217" s="9"/>
      <c r="E217" s="9"/>
      <c r="F217" s="9"/>
    </row>
    <row r="218" spans="3:6" x14ac:dyDescent="0.25">
      <c r="C218" s="9"/>
      <c r="D218" s="9"/>
      <c r="E218" s="9"/>
      <c r="F218" s="9"/>
    </row>
    <row r="219" spans="3:6" x14ac:dyDescent="0.25">
      <c r="C219" s="9"/>
      <c r="D219" s="9"/>
      <c r="E219" s="9"/>
      <c r="F219" s="9"/>
    </row>
    <row r="220" spans="3:6" x14ac:dyDescent="0.25">
      <c r="C220" s="9"/>
      <c r="D220" s="9"/>
      <c r="E220" s="9"/>
      <c r="F220" s="9"/>
    </row>
    <row r="221" spans="3:6" x14ac:dyDescent="0.25">
      <c r="C221" s="9"/>
      <c r="D221" s="9"/>
      <c r="E221" s="9"/>
      <c r="F221" s="9"/>
    </row>
    <row r="222" spans="3:6" x14ac:dyDescent="0.25">
      <c r="C222" s="9"/>
      <c r="D222" s="9"/>
      <c r="E222" s="9"/>
      <c r="F222" s="9"/>
    </row>
    <row r="223" spans="3:6" x14ac:dyDescent="0.25">
      <c r="C223" s="9"/>
      <c r="D223" s="9"/>
      <c r="E223" s="9"/>
      <c r="F223" s="9"/>
    </row>
    <row r="224" spans="3:6" x14ac:dyDescent="0.25">
      <c r="C224" s="9"/>
      <c r="D224" s="9"/>
      <c r="E224" s="9"/>
      <c r="F224" s="9"/>
    </row>
    <row r="225" spans="3:6" x14ac:dyDescent="0.25">
      <c r="C225" s="9"/>
      <c r="D225" s="9"/>
      <c r="E225" s="9"/>
      <c r="F225" s="9"/>
    </row>
    <row r="226" spans="3:6" x14ac:dyDescent="0.25">
      <c r="C226" s="9"/>
      <c r="D226" s="9"/>
      <c r="E226" s="9"/>
      <c r="F226" s="9"/>
    </row>
    <row r="227" spans="3:6" x14ac:dyDescent="0.25">
      <c r="C227" s="9"/>
      <c r="D227" s="9"/>
      <c r="E227" s="9"/>
      <c r="F227" s="9"/>
    </row>
    <row r="228" spans="3:6" x14ac:dyDescent="0.25">
      <c r="C228" s="9"/>
      <c r="D228" s="9"/>
      <c r="E228" s="9"/>
      <c r="F228" s="9"/>
    </row>
    <row r="229" spans="3:6" x14ac:dyDescent="0.25">
      <c r="C229" s="9"/>
      <c r="D229" s="9"/>
      <c r="E229" s="9"/>
      <c r="F229" s="9"/>
    </row>
    <row r="230" spans="3:6" x14ac:dyDescent="0.25">
      <c r="C230" s="9"/>
      <c r="D230" s="9"/>
      <c r="E230" s="9"/>
      <c r="F230" s="9"/>
    </row>
    <row r="231" spans="3:6" x14ac:dyDescent="0.25">
      <c r="C231" s="9"/>
      <c r="D231" s="9"/>
      <c r="E231" s="9"/>
      <c r="F231" s="9"/>
    </row>
    <row r="232" spans="3:6" x14ac:dyDescent="0.25">
      <c r="C232" s="9"/>
      <c r="D232" s="9"/>
      <c r="E232" s="9"/>
      <c r="F232" s="9"/>
    </row>
    <row r="233" spans="3:6" x14ac:dyDescent="0.25">
      <c r="C233" s="9"/>
      <c r="D233" s="9"/>
      <c r="E233" s="9"/>
      <c r="F233" s="9"/>
    </row>
    <row r="234" spans="3:6" x14ac:dyDescent="0.25">
      <c r="C234" s="9"/>
      <c r="D234" s="9"/>
      <c r="E234" s="9"/>
      <c r="F234" s="9"/>
    </row>
    <row r="235" spans="3:6" x14ac:dyDescent="0.25">
      <c r="C235" s="9"/>
      <c r="D235" s="9"/>
      <c r="E235" s="9"/>
      <c r="F235" s="9"/>
    </row>
    <row r="236" spans="3:6" x14ac:dyDescent="0.25">
      <c r="C236" s="9"/>
      <c r="D236" s="9"/>
      <c r="E236" s="9"/>
      <c r="F236" s="9"/>
    </row>
    <row r="237" spans="3:6" x14ac:dyDescent="0.25">
      <c r="C237" s="9"/>
      <c r="D237" s="9"/>
      <c r="E237" s="9"/>
      <c r="F237" s="9"/>
    </row>
    <row r="238" spans="3:6" x14ac:dyDescent="0.25">
      <c r="C238" s="9"/>
      <c r="D238" s="9"/>
      <c r="E238" s="9"/>
      <c r="F238" s="9"/>
    </row>
    <row r="239" spans="3:6" x14ac:dyDescent="0.25">
      <c r="C239" s="9"/>
      <c r="D239" s="9"/>
      <c r="E239" s="9"/>
      <c r="F239" s="9"/>
    </row>
    <row r="240" spans="3:6" x14ac:dyDescent="0.25">
      <c r="C240" s="9"/>
      <c r="D240" s="9"/>
      <c r="E240" s="9"/>
      <c r="F240" s="9"/>
    </row>
    <row r="241" spans="3:6" x14ac:dyDescent="0.25">
      <c r="C241" s="9"/>
      <c r="D241" s="9"/>
      <c r="E241" s="9"/>
      <c r="F241" s="9"/>
    </row>
    <row r="242" spans="3:6" x14ac:dyDescent="0.25">
      <c r="C242" s="9"/>
      <c r="D242" s="9"/>
      <c r="E242" s="9"/>
      <c r="F242" s="9"/>
    </row>
    <row r="243" spans="3:6" x14ac:dyDescent="0.25">
      <c r="C243" s="9"/>
      <c r="D243" s="9"/>
      <c r="E243" s="9"/>
      <c r="F243" s="9"/>
    </row>
  </sheetData>
  <mergeCells count="4">
    <mergeCell ref="C16:D16"/>
    <mergeCell ref="E15:E16"/>
    <mergeCell ref="E17:E18"/>
    <mergeCell ref="C18:D1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2"/>
  <sheetViews>
    <sheetView zoomScaleNormal="100" workbookViewId="0">
      <selection activeCell="H16" sqref="H16"/>
    </sheetView>
  </sheetViews>
  <sheetFormatPr defaultRowHeight="15" x14ac:dyDescent="0.25"/>
  <cols>
    <col min="1" max="7" width="9.140625" style="8"/>
    <col min="8" max="8" width="15" style="8" customWidth="1"/>
    <col min="9" max="9" width="18.7109375" style="8" bestFit="1" customWidth="1"/>
    <col min="10" max="10" width="9.140625" style="8"/>
    <col min="11" max="11" width="8.5703125" style="8" customWidth="1"/>
    <col min="12" max="12" width="2.140625" style="8" customWidth="1"/>
    <col min="13" max="13" width="3.5703125" style="8" customWidth="1"/>
    <col min="14" max="16384" width="9.140625" style="8"/>
  </cols>
  <sheetData>
    <row r="1" spans="1:14" s="133" customFormat="1" ht="23.25" x14ac:dyDescent="0.35">
      <c r="A1" s="151" t="s">
        <v>270</v>
      </c>
    </row>
    <row r="2" spans="1:14" s="9" customFormat="1" ht="15.75" x14ac:dyDescent="0.25"/>
    <row r="3" spans="1:14" s="9" customFormat="1" ht="15.75" x14ac:dyDescent="0.25">
      <c r="A3" s="13" t="s">
        <v>258</v>
      </c>
    </row>
    <row r="4" spans="1:14" s="9" customFormat="1" ht="15.75" x14ac:dyDescent="0.25">
      <c r="A4" s="13" t="s">
        <v>46</v>
      </c>
    </row>
    <row r="5" spans="1:14" s="9" customFormat="1" ht="15.75" x14ac:dyDescent="0.25">
      <c r="A5" s="13"/>
    </row>
    <row r="6" spans="1:14" s="9" customFormat="1" ht="15.75" x14ac:dyDescent="0.25">
      <c r="A6" s="13" t="s">
        <v>259</v>
      </c>
    </row>
    <row r="7" spans="1:14" s="9" customFormat="1" ht="15.75" x14ac:dyDescent="0.25">
      <c r="A7" s="152" t="s">
        <v>269</v>
      </c>
    </row>
    <row r="8" spans="1:14" s="9" customFormat="1" ht="15.75" x14ac:dyDescent="0.25">
      <c r="A8" s="13"/>
    </row>
    <row r="9" spans="1:14" s="9" customFormat="1" ht="15.75" x14ac:dyDescent="0.25">
      <c r="A9" s="152" t="s">
        <v>277</v>
      </c>
    </row>
    <row r="10" spans="1:14" s="9" customFormat="1" ht="15.75" x14ac:dyDescent="0.25"/>
    <row r="11" spans="1:14" ht="15.75" customHeight="1" x14ac:dyDescent="0.25">
      <c r="B11" s="210" t="s">
        <v>245</v>
      </c>
      <c r="C11" s="211"/>
      <c r="D11" s="211"/>
      <c r="E11" s="211"/>
      <c r="F11" s="211"/>
      <c r="G11" s="211"/>
      <c r="H11" s="211"/>
      <c r="I11" s="211"/>
      <c r="J11" s="211"/>
      <c r="K11" s="211"/>
      <c r="L11" s="211"/>
      <c r="M11" s="211"/>
      <c r="N11" s="212"/>
    </row>
    <row r="12" spans="1:14" x14ac:dyDescent="0.25">
      <c r="B12" s="213"/>
      <c r="C12" s="214"/>
      <c r="D12" s="214"/>
      <c r="E12" s="214"/>
      <c r="F12" s="214"/>
      <c r="G12" s="214"/>
      <c r="H12" s="214"/>
      <c r="I12" s="214"/>
      <c r="J12" s="214"/>
      <c r="K12" s="214"/>
      <c r="L12" s="214"/>
      <c r="M12" s="214"/>
      <c r="N12" s="215"/>
    </row>
  </sheetData>
  <sheetProtection password="CD12" sheet="1" objects="1" scenarios="1"/>
  <mergeCells count="1">
    <mergeCell ref="B11:N1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36"/>
  <sheetViews>
    <sheetView workbookViewId="0">
      <selection activeCell="A3" sqref="A3"/>
    </sheetView>
  </sheetViews>
  <sheetFormatPr defaultRowHeight="12.75" x14ac:dyDescent="0.2"/>
  <cols>
    <col min="1" max="1" width="16.5703125" style="84" bestFit="1" customWidth="1"/>
    <col min="2" max="4" width="12.5703125" style="84" bestFit="1" customWidth="1"/>
    <col min="5" max="5" width="17.7109375" style="84" bestFit="1" customWidth="1"/>
    <col min="6" max="6" width="12.5703125" style="84" bestFit="1" customWidth="1"/>
    <col min="7" max="16384" width="9.140625" style="84"/>
  </cols>
  <sheetData>
    <row r="1" spans="1:22" ht="20.25" x14ac:dyDescent="0.3">
      <c r="A1" s="216" t="s">
        <v>218</v>
      </c>
      <c r="B1" s="216"/>
      <c r="C1" s="216"/>
      <c r="D1" s="216"/>
      <c r="E1" s="216"/>
      <c r="F1" s="216"/>
      <c r="G1" s="216"/>
      <c r="H1" s="216"/>
      <c r="I1" s="216"/>
      <c r="J1" s="216"/>
      <c r="K1" s="216"/>
      <c r="L1" s="216"/>
      <c r="M1" s="216"/>
      <c r="N1" s="216"/>
      <c r="O1" s="216"/>
      <c r="P1" s="216"/>
      <c r="Q1" s="216"/>
      <c r="R1" s="216"/>
      <c r="S1" s="216"/>
      <c r="T1" s="216"/>
      <c r="U1" s="216"/>
      <c r="V1" s="216"/>
    </row>
    <row r="2" spans="1:22" ht="20.25" x14ac:dyDescent="0.3">
      <c r="A2" s="216" t="s">
        <v>219</v>
      </c>
      <c r="B2" s="216"/>
      <c r="C2" s="216"/>
      <c r="D2" s="216"/>
      <c r="E2" s="216"/>
      <c r="F2" s="216"/>
      <c r="G2" s="216"/>
      <c r="H2" s="216"/>
      <c r="I2" s="216"/>
      <c r="J2" s="216"/>
      <c r="K2" s="216"/>
      <c r="L2" s="216"/>
      <c r="M2" s="216"/>
      <c r="N2" s="216"/>
      <c r="O2" s="216"/>
      <c r="P2" s="216"/>
      <c r="Q2" s="216"/>
      <c r="R2" s="216"/>
      <c r="S2" s="216"/>
      <c r="T2" s="216"/>
      <c r="U2" s="216"/>
      <c r="V2" s="216"/>
    </row>
    <row r="5" spans="1:22" x14ac:dyDescent="0.2">
      <c r="A5" s="85" t="s">
        <v>220</v>
      </c>
      <c r="B5" s="85" t="s">
        <v>17</v>
      </c>
      <c r="C5" s="85" t="s">
        <v>18</v>
      </c>
      <c r="D5" s="85" t="s">
        <v>221</v>
      </c>
      <c r="E5" s="85" t="s">
        <v>222</v>
      </c>
      <c r="F5" s="85" t="s">
        <v>223</v>
      </c>
    </row>
    <row r="6" spans="1:22" ht="15.75" x14ac:dyDescent="0.25">
      <c r="A6" s="86">
        <v>0</v>
      </c>
      <c r="B6" s="87">
        <v>30420</v>
      </c>
      <c r="C6" s="87">
        <v>33835</v>
      </c>
      <c r="D6" s="87">
        <v>36050</v>
      </c>
      <c r="E6" s="87">
        <v>37525</v>
      </c>
      <c r="F6" s="87">
        <v>40785</v>
      </c>
    </row>
    <row r="7" spans="1:22" ht="15.75" x14ac:dyDescent="0.25">
      <c r="A7" s="86">
        <v>1</v>
      </c>
      <c r="B7" s="87">
        <v>30990</v>
      </c>
      <c r="C7" s="87">
        <v>34430</v>
      </c>
      <c r="D7" s="87">
        <v>36640</v>
      </c>
      <c r="E7" s="87">
        <v>38105</v>
      </c>
      <c r="F7" s="87">
        <v>41370</v>
      </c>
    </row>
    <row r="8" spans="1:22" ht="15.75" x14ac:dyDescent="0.25">
      <c r="A8" s="86">
        <v>2</v>
      </c>
      <c r="B8" s="87">
        <v>30990</v>
      </c>
      <c r="C8" s="87">
        <v>34430</v>
      </c>
      <c r="D8" s="87">
        <v>36640</v>
      </c>
      <c r="E8" s="87">
        <v>38105</v>
      </c>
      <c r="F8" s="87">
        <v>41370</v>
      </c>
    </row>
    <row r="9" spans="1:22" ht="15.75" x14ac:dyDescent="0.25">
      <c r="A9" s="86">
        <v>3</v>
      </c>
      <c r="B9" s="87">
        <v>31475</v>
      </c>
      <c r="C9" s="87">
        <v>34975</v>
      </c>
      <c r="D9" s="87">
        <v>37215</v>
      </c>
      <c r="E9" s="87">
        <v>38725</v>
      </c>
      <c r="F9" s="87">
        <v>42060</v>
      </c>
    </row>
    <row r="10" spans="1:22" ht="15.75" x14ac:dyDescent="0.25">
      <c r="A10" s="86">
        <v>4</v>
      </c>
      <c r="B10" s="87">
        <v>32080</v>
      </c>
      <c r="C10" s="87">
        <v>35690</v>
      </c>
      <c r="D10" s="87">
        <v>37955</v>
      </c>
      <c r="E10" s="87">
        <v>39510</v>
      </c>
      <c r="F10" s="87">
        <v>42940</v>
      </c>
    </row>
    <row r="11" spans="1:22" ht="15.75" x14ac:dyDescent="0.25">
      <c r="A11" s="86">
        <v>5</v>
      </c>
      <c r="B11" s="87">
        <v>32750</v>
      </c>
      <c r="C11" s="87">
        <v>36465</v>
      </c>
      <c r="D11" s="87">
        <v>38775</v>
      </c>
      <c r="E11" s="87">
        <v>40340</v>
      </c>
      <c r="F11" s="87">
        <v>43830</v>
      </c>
    </row>
    <row r="12" spans="1:22" ht="15.75" x14ac:dyDescent="0.25">
      <c r="A12" s="86">
        <v>6</v>
      </c>
      <c r="B12" s="87">
        <v>33610</v>
      </c>
      <c r="C12" s="87">
        <v>37450</v>
      </c>
      <c r="D12" s="87">
        <v>39815</v>
      </c>
      <c r="E12" s="87">
        <v>41440</v>
      </c>
      <c r="F12" s="87">
        <v>45030</v>
      </c>
    </row>
    <row r="13" spans="1:22" ht="15.75" x14ac:dyDescent="0.25">
      <c r="A13" s="86">
        <v>7</v>
      </c>
      <c r="B13" s="87">
        <v>34315</v>
      </c>
      <c r="C13" s="87">
        <v>38265</v>
      </c>
      <c r="D13" s="87">
        <v>40655</v>
      </c>
      <c r="E13" s="87">
        <v>42330</v>
      </c>
      <c r="F13" s="87">
        <v>45985</v>
      </c>
    </row>
    <row r="14" spans="1:22" ht="15.75" x14ac:dyDescent="0.25">
      <c r="A14" s="86">
        <v>8</v>
      </c>
      <c r="B14" s="87">
        <v>35320</v>
      </c>
      <c r="C14" s="87">
        <v>39400</v>
      </c>
      <c r="D14" s="87">
        <v>41850</v>
      </c>
      <c r="E14" s="87">
        <v>43595</v>
      </c>
      <c r="F14" s="87">
        <v>47385</v>
      </c>
    </row>
    <row r="15" spans="1:22" ht="15.75" x14ac:dyDescent="0.25">
      <c r="A15" s="86">
        <v>9</v>
      </c>
      <c r="B15" s="87">
        <v>36065</v>
      </c>
      <c r="C15" s="87">
        <v>40245</v>
      </c>
      <c r="D15" s="87">
        <v>42750</v>
      </c>
      <c r="E15" s="87">
        <v>44540</v>
      </c>
      <c r="F15" s="87">
        <v>48410</v>
      </c>
    </row>
    <row r="16" spans="1:22" ht="15.75" x14ac:dyDescent="0.25">
      <c r="A16" s="86">
        <v>10</v>
      </c>
      <c r="B16" s="87">
        <v>36220</v>
      </c>
      <c r="C16" s="87">
        <v>40430</v>
      </c>
      <c r="D16" s="87">
        <v>42945</v>
      </c>
      <c r="E16" s="87">
        <v>44720</v>
      </c>
      <c r="F16" s="87">
        <v>48590</v>
      </c>
    </row>
    <row r="17" spans="1:6" ht="15.75" x14ac:dyDescent="0.25">
      <c r="A17" s="86">
        <v>11</v>
      </c>
      <c r="B17" s="87">
        <v>37005</v>
      </c>
      <c r="C17" s="87">
        <v>41310</v>
      </c>
      <c r="D17" s="87">
        <v>43875</v>
      </c>
      <c r="E17" s="87">
        <v>45680</v>
      </c>
      <c r="F17" s="87">
        <v>49625</v>
      </c>
    </row>
    <row r="18" spans="1:6" ht="15.75" x14ac:dyDescent="0.25">
      <c r="A18" s="86">
        <v>12</v>
      </c>
      <c r="B18" s="87">
        <v>37170</v>
      </c>
      <c r="C18" s="87">
        <v>41480</v>
      </c>
      <c r="D18" s="87">
        <v>44040</v>
      </c>
      <c r="E18" s="87">
        <v>45875</v>
      </c>
      <c r="F18" s="87">
        <v>49835</v>
      </c>
    </row>
    <row r="19" spans="1:6" ht="15.75" x14ac:dyDescent="0.25">
      <c r="A19" s="86">
        <v>13</v>
      </c>
      <c r="B19" s="87">
        <v>37950</v>
      </c>
      <c r="C19" s="87">
        <v>42385</v>
      </c>
      <c r="D19" s="87">
        <v>44995</v>
      </c>
      <c r="E19" s="87">
        <v>46855</v>
      </c>
      <c r="F19" s="87">
        <v>50905</v>
      </c>
    </row>
    <row r="20" spans="1:6" ht="15.75" x14ac:dyDescent="0.25">
      <c r="A20" s="86">
        <v>14</v>
      </c>
      <c r="B20" s="87">
        <v>38125</v>
      </c>
      <c r="C20" s="87">
        <v>42590</v>
      </c>
      <c r="D20" s="87">
        <v>45180</v>
      </c>
      <c r="E20" s="87">
        <v>47045</v>
      </c>
      <c r="F20" s="87">
        <v>51090</v>
      </c>
    </row>
    <row r="21" spans="1:6" ht="15.75" x14ac:dyDescent="0.25">
      <c r="A21" s="86">
        <v>15</v>
      </c>
      <c r="B21" s="87">
        <v>38940</v>
      </c>
      <c r="C21" s="87">
        <v>43500</v>
      </c>
      <c r="D21" s="87">
        <v>46140</v>
      </c>
      <c r="E21" s="87">
        <v>48060</v>
      </c>
      <c r="F21" s="87">
        <v>52190</v>
      </c>
    </row>
    <row r="22" spans="1:6" ht="15.75" x14ac:dyDescent="0.25">
      <c r="A22" s="86">
        <v>16</v>
      </c>
      <c r="B22" s="87">
        <v>38940</v>
      </c>
      <c r="C22" s="87">
        <v>43500</v>
      </c>
      <c r="D22" s="87">
        <v>46140</v>
      </c>
      <c r="E22" s="87">
        <v>48060</v>
      </c>
      <c r="F22" s="87">
        <v>52190</v>
      </c>
    </row>
    <row r="23" spans="1:6" ht="15.75" x14ac:dyDescent="0.25">
      <c r="A23" s="86">
        <v>17</v>
      </c>
      <c r="B23" s="87">
        <v>39590</v>
      </c>
      <c r="C23" s="87">
        <v>44260</v>
      </c>
      <c r="D23" s="87">
        <v>46945</v>
      </c>
      <c r="E23" s="87">
        <v>48910</v>
      </c>
      <c r="F23" s="87">
        <v>53130</v>
      </c>
    </row>
    <row r="24" spans="1:6" ht="15.75" x14ac:dyDescent="0.25">
      <c r="A24" s="86">
        <v>18</v>
      </c>
      <c r="B24" s="87">
        <v>39590</v>
      </c>
      <c r="C24" s="87">
        <v>44260</v>
      </c>
      <c r="D24" s="87">
        <v>46945</v>
      </c>
      <c r="E24" s="87">
        <v>48910</v>
      </c>
      <c r="F24" s="87">
        <v>53130</v>
      </c>
    </row>
    <row r="25" spans="1:6" ht="15.75" x14ac:dyDescent="0.25">
      <c r="A25" s="86">
        <v>19</v>
      </c>
      <c r="B25" s="87">
        <v>40255</v>
      </c>
      <c r="C25" s="87">
        <v>45025</v>
      </c>
      <c r="D25" s="87">
        <v>47770</v>
      </c>
      <c r="E25" s="87">
        <v>49775</v>
      </c>
      <c r="F25" s="87">
        <v>54105</v>
      </c>
    </row>
    <row r="26" spans="1:6" ht="15.75" x14ac:dyDescent="0.25">
      <c r="A26" s="86">
        <v>20</v>
      </c>
      <c r="B26" s="87">
        <v>40255</v>
      </c>
      <c r="C26" s="87">
        <v>45025</v>
      </c>
      <c r="D26" s="87">
        <v>47770</v>
      </c>
      <c r="E26" s="87">
        <v>49775</v>
      </c>
      <c r="F26" s="87">
        <v>54105</v>
      </c>
    </row>
    <row r="27" spans="1:6" ht="15.75" x14ac:dyDescent="0.25">
      <c r="A27" s="86">
        <v>21</v>
      </c>
      <c r="B27" s="87">
        <v>40255</v>
      </c>
      <c r="C27" s="87">
        <v>45025</v>
      </c>
      <c r="D27" s="87">
        <v>47770</v>
      </c>
      <c r="E27" s="87">
        <v>49775</v>
      </c>
      <c r="F27" s="87">
        <v>54105</v>
      </c>
    </row>
    <row r="28" spans="1:6" ht="15.75" x14ac:dyDescent="0.25">
      <c r="A28" s="86">
        <v>22</v>
      </c>
      <c r="B28" s="87">
        <v>40255</v>
      </c>
      <c r="C28" s="87">
        <v>45025</v>
      </c>
      <c r="D28" s="87">
        <v>47770</v>
      </c>
      <c r="E28" s="87">
        <v>49775</v>
      </c>
      <c r="F28" s="87">
        <v>54105</v>
      </c>
    </row>
    <row r="29" spans="1:6" ht="15.75" x14ac:dyDescent="0.25">
      <c r="A29" s="86">
        <v>23</v>
      </c>
      <c r="B29" s="87">
        <v>40255</v>
      </c>
      <c r="C29" s="87">
        <v>45025</v>
      </c>
      <c r="D29" s="87">
        <v>47770</v>
      </c>
      <c r="E29" s="87">
        <v>49775</v>
      </c>
      <c r="F29" s="87">
        <v>54105</v>
      </c>
    </row>
    <row r="30" spans="1:6" ht="15.75" x14ac:dyDescent="0.25">
      <c r="A30" s="86">
        <v>24</v>
      </c>
      <c r="B30" s="87">
        <v>40255</v>
      </c>
      <c r="C30" s="87">
        <v>45025</v>
      </c>
      <c r="D30" s="87">
        <v>47770</v>
      </c>
      <c r="E30" s="87">
        <v>49775</v>
      </c>
      <c r="F30" s="87">
        <v>54105</v>
      </c>
    </row>
    <row r="31" spans="1:6" ht="15.75" x14ac:dyDescent="0.25">
      <c r="A31" s="86">
        <v>25</v>
      </c>
      <c r="B31" s="87">
        <v>40255</v>
      </c>
      <c r="C31" s="87">
        <v>45025</v>
      </c>
      <c r="D31" s="87">
        <v>47770</v>
      </c>
      <c r="E31" s="87">
        <v>49775</v>
      </c>
      <c r="F31" s="87">
        <v>54105</v>
      </c>
    </row>
    <row r="32" spans="1:6" ht="15.75" x14ac:dyDescent="0.25">
      <c r="A32" s="86">
        <v>26</v>
      </c>
      <c r="B32" s="87">
        <v>40255</v>
      </c>
      <c r="C32" s="87">
        <v>45025</v>
      </c>
      <c r="D32" s="87">
        <v>47770</v>
      </c>
      <c r="E32" s="87">
        <v>49775</v>
      </c>
      <c r="F32" s="87">
        <v>54105</v>
      </c>
    </row>
    <row r="33" spans="1:6" ht="15.75" x14ac:dyDescent="0.25">
      <c r="A33" s="86">
        <v>27</v>
      </c>
      <c r="B33" s="87">
        <v>40255</v>
      </c>
      <c r="C33" s="87">
        <v>45025</v>
      </c>
      <c r="D33" s="87">
        <v>47770</v>
      </c>
      <c r="E33" s="87">
        <v>49775</v>
      </c>
      <c r="F33" s="87">
        <v>54105</v>
      </c>
    </row>
    <row r="34" spans="1:6" ht="15.75" x14ac:dyDescent="0.25">
      <c r="A34" s="86">
        <v>28</v>
      </c>
      <c r="B34" s="87">
        <v>40255</v>
      </c>
      <c r="C34" s="87">
        <v>45025</v>
      </c>
      <c r="D34" s="87">
        <v>47770</v>
      </c>
      <c r="E34" s="87">
        <v>49775</v>
      </c>
      <c r="F34" s="87">
        <v>54105</v>
      </c>
    </row>
    <row r="35" spans="1:6" ht="15.75" x14ac:dyDescent="0.25">
      <c r="A35" s="86">
        <v>29</v>
      </c>
      <c r="B35" s="87">
        <v>40255</v>
      </c>
      <c r="C35" s="87">
        <v>45025</v>
      </c>
      <c r="D35" s="87">
        <v>47770</v>
      </c>
      <c r="E35" s="87">
        <v>49775</v>
      </c>
      <c r="F35" s="87">
        <v>54105</v>
      </c>
    </row>
    <row r="36" spans="1:6" ht="15.75" x14ac:dyDescent="0.25">
      <c r="A36" s="86">
        <v>30</v>
      </c>
      <c r="B36" s="87">
        <v>40255</v>
      </c>
      <c r="C36" s="87">
        <v>45025</v>
      </c>
      <c r="D36" s="87">
        <v>47770</v>
      </c>
      <c r="E36" s="87">
        <v>49775</v>
      </c>
      <c r="F36" s="87">
        <v>54105</v>
      </c>
    </row>
  </sheetData>
  <sheetProtection password="C4E3" sheet="1" objects="1" scenarios="1"/>
  <mergeCells count="2">
    <mergeCell ref="A1:V1"/>
    <mergeCell ref="A2:V2"/>
  </mergeCells>
  <pageMargins left="0.7" right="0.7" top="0.75" bottom="0.75" header="0.3" footer="0.3"/>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36"/>
  <sheetViews>
    <sheetView workbookViewId="0">
      <selection activeCell="A32" sqref="A32"/>
    </sheetView>
  </sheetViews>
  <sheetFormatPr defaultRowHeight="15" x14ac:dyDescent="0.25"/>
  <cols>
    <col min="1" max="1" width="36" customWidth="1"/>
  </cols>
  <sheetData>
    <row r="1" spans="1:7" ht="18" thickBot="1" x14ac:dyDescent="0.35">
      <c r="A1" s="49" t="s">
        <v>230</v>
      </c>
      <c r="B1" s="49" t="s">
        <v>65</v>
      </c>
      <c r="C1" s="49" t="s">
        <v>224</v>
      </c>
      <c r="D1" s="49" t="s">
        <v>31</v>
      </c>
      <c r="E1" s="49" t="s">
        <v>35</v>
      </c>
      <c r="F1" s="49" t="s">
        <v>34</v>
      </c>
      <c r="G1" s="49" t="s">
        <v>33</v>
      </c>
    </row>
    <row r="2" spans="1:7" ht="15.75" thickTop="1" x14ac:dyDescent="0.25">
      <c r="A2" t="s">
        <v>86</v>
      </c>
      <c r="B2">
        <v>20</v>
      </c>
      <c r="C2">
        <v>0</v>
      </c>
      <c r="D2">
        <v>23</v>
      </c>
      <c r="E2">
        <v>125</v>
      </c>
      <c r="F2">
        <v>176</v>
      </c>
      <c r="G2">
        <v>191</v>
      </c>
    </row>
    <row r="3" spans="1:7" x14ac:dyDescent="0.25">
      <c r="A3" t="s">
        <v>75</v>
      </c>
      <c r="B3">
        <v>50</v>
      </c>
      <c r="C3">
        <v>0</v>
      </c>
      <c r="D3">
        <v>16</v>
      </c>
      <c r="E3">
        <v>118</v>
      </c>
      <c r="F3">
        <v>183</v>
      </c>
      <c r="G3">
        <v>485</v>
      </c>
    </row>
    <row r="4" spans="1:7" x14ac:dyDescent="0.25">
      <c r="A4" t="s">
        <v>72</v>
      </c>
      <c r="B4">
        <v>821</v>
      </c>
      <c r="C4">
        <v>0</v>
      </c>
      <c r="D4">
        <v>5</v>
      </c>
      <c r="E4">
        <v>37</v>
      </c>
      <c r="F4">
        <v>97</v>
      </c>
      <c r="G4">
        <v>157</v>
      </c>
    </row>
    <row r="5" spans="1:7" x14ac:dyDescent="0.25">
      <c r="A5" t="s">
        <v>96</v>
      </c>
      <c r="B5">
        <v>80</v>
      </c>
      <c r="C5">
        <v>1</v>
      </c>
      <c r="D5">
        <v>22</v>
      </c>
      <c r="E5">
        <v>32</v>
      </c>
      <c r="F5">
        <v>45</v>
      </c>
      <c r="G5">
        <v>68</v>
      </c>
    </row>
    <row r="6" spans="1:7" x14ac:dyDescent="0.25">
      <c r="A6" t="s">
        <v>87</v>
      </c>
      <c r="B6">
        <v>120</v>
      </c>
      <c r="C6">
        <v>0</v>
      </c>
      <c r="D6">
        <v>9</v>
      </c>
      <c r="E6">
        <v>24</v>
      </c>
      <c r="F6">
        <v>87</v>
      </c>
      <c r="G6">
        <v>65</v>
      </c>
    </row>
    <row r="7" spans="1:7" x14ac:dyDescent="0.25">
      <c r="A7" t="s">
        <v>92</v>
      </c>
      <c r="B7">
        <v>630</v>
      </c>
      <c r="C7">
        <v>8</v>
      </c>
      <c r="D7">
        <v>154</v>
      </c>
      <c r="E7">
        <v>346</v>
      </c>
      <c r="F7">
        <v>983</v>
      </c>
      <c r="G7">
        <v>645</v>
      </c>
    </row>
    <row r="8" spans="1:7" x14ac:dyDescent="0.25">
      <c r="A8" t="s">
        <v>93</v>
      </c>
      <c r="B8">
        <v>160</v>
      </c>
      <c r="C8">
        <v>0</v>
      </c>
      <c r="D8">
        <v>29</v>
      </c>
      <c r="E8">
        <v>87</v>
      </c>
      <c r="F8">
        <v>74</v>
      </c>
      <c r="G8">
        <v>163</v>
      </c>
    </row>
    <row r="9" spans="1:7" x14ac:dyDescent="0.25">
      <c r="A9" t="s">
        <v>78</v>
      </c>
      <c r="B9">
        <v>180</v>
      </c>
      <c r="C9">
        <v>0</v>
      </c>
      <c r="D9">
        <v>11</v>
      </c>
      <c r="E9">
        <v>75</v>
      </c>
      <c r="F9">
        <v>179</v>
      </c>
      <c r="G9">
        <v>244</v>
      </c>
    </row>
    <row r="10" spans="1:7" x14ac:dyDescent="0.25">
      <c r="A10" t="s">
        <v>82</v>
      </c>
      <c r="B10">
        <v>231</v>
      </c>
      <c r="C10">
        <v>0</v>
      </c>
      <c r="D10">
        <v>7</v>
      </c>
      <c r="E10">
        <v>32</v>
      </c>
      <c r="F10">
        <v>89</v>
      </c>
      <c r="G10">
        <v>81</v>
      </c>
    </row>
    <row r="11" spans="1:7" x14ac:dyDescent="0.25">
      <c r="A11" t="s">
        <v>136</v>
      </c>
      <c r="B11">
        <v>250</v>
      </c>
      <c r="C11">
        <v>0</v>
      </c>
      <c r="D11">
        <v>13</v>
      </c>
      <c r="E11">
        <v>52</v>
      </c>
      <c r="F11">
        <v>55</v>
      </c>
      <c r="G11">
        <v>63</v>
      </c>
    </row>
    <row r="12" spans="1:7" x14ac:dyDescent="0.25">
      <c r="A12" t="s">
        <v>141</v>
      </c>
      <c r="B12">
        <v>275</v>
      </c>
      <c r="C12">
        <v>0</v>
      </c>
      <c r="D12">
        <v>6</v>
      </c>
      <c r="E12">
        <v>42</v>
      </c>
      <c r="F12">
        <v>123</v>
      </c>
      <c r="G12">
        <v>75</v>
      </c>
    </row>
    <row r="13" spans="1:7" x14ac:dyDescent="0.25">
      <c r="A13" t="s">
        <v>94</v>
      </c>
      <c r="B13">
        <v>280</v>
      </c>
      <c r="C13">
        <v>1</v>
      </c>
      <c r="D13">
        <v>35</v>
      </c>
      <c r="E13">
        <v>70</v>
      </c>
      <c r="F13">
        <v>119</v>
      </c>
      <c r="G13">
        <v>111</v>
      </c>
    </row>
    <row r="14" spans="1:7" x14ac:dyDescent="0.25">
      <c r="A14" t="s">
        <v>101</v>
      </c>
      <c r="B14">
        <v>380</v>
      </c>
      <c r="C14">
        <v>9</v>
      </c>
      <c r="D14">
        <v>69</v>
      </c>
      <c r="E14">
        <v>87</v>
      </c>
      <c r="F14">
        <v>78</v>
      </c>
      <c r="G14">
        <v>12</v>
      </c>
    </row>
    <row r="15" spans="1:7" x14ac:dyDescent="0.25">
      <c r="A15" t="s">
        <v>97</v>
      </c>
      <c r="B15">
        <v>420</v>
      </c>
      <c r="C15">
        <v>0</v>
      </c>
      <c r="D15">
        <v>21</v>
      </c>
      <c r="E15">
        <v>28</v>
      </c>
      <c r="F15">
        <v>36</v>
      </c>
      <c r="G15">
        <v>21</v>
      </c>
    </row>
    <row r="16" spans="1:7" x14ac:dyDescent="0.25">
      <c r="A16" t="s">
        <v>73</v>
      </c>
      <c r="B16">
        <v>822</v>
      </c>
      <c r="C16">
        <v>0</v>
      </c>
      <c r="D16">
        <v>9</v>
      </c>
      <c r="E16">
        <v>70</v>
      </c>
      <c r="F16">
        <v>143</v>
      </c>
      <c r="G16">
        <v>306</v>
      </c>
    </row>
    <row r="17" spans="1:7" x14ac:dyDescent="0.25">
      <c r="A17" t="s">
        <v>88</v>
      </c>
      <c r="B17">
        <v>470</v>
      </c>
      <c r="C17">
        <v>36</v>
      </c>
      <c r="D17">
        <v>212</v>
      </c>
      <c r="E17">
        <v>644</v>
      </c>
      <c r="F17">
        <v>1710</v>
      </c>
      <c r="G17">
        <v>1695</v>
      </c>
    </row>
    <row r="18" spans="1:7" x14ac:dyDescent="0.25">
      <c r="A18" t="s">
        <v>100</v>
      </c>
      <c r="B18">
        <v>490</v>
      </c>
      <c r="C18">
        <v>1</v>
      </c>
      <c r="D18">
        <v>76</v>
      </c>
      <c r="E18">
        <v>130</v>
      </c>
      <c r="F18">
        <v>110</v>
      </c>
      <c r="G18">
        <v>34</v>
      </c>
    </row>
    <row r="19" spans="1:7" x14ac:dyDescent="0.25">
      <c r="A19" t="s">
        <v>76</v>
      </c>
      <c r="B19">
        <v>500</v>
      </c>
      <c r="C19">
        <v>0</v>
      </c>
      <c r="D19">
        <v>11</v>
      </c>
      <c r="E19">
        <v>85</v>
      </c>
      <c r="F19">
        <v>222</v>
      </c>
      <c r="G19">
        <v>205</v>
      </c>
    </row>
    <row r="20" spans="1:7" x14ac:dyDescent="0.25">
      <c r="A20" t="s">
        <v>69</v>
      </c>
      <c r="B20">
        <v>531</v>
      </c>
      <c r="C20">
        <v>0</v>
      </c>
      <c r="D20">
        <v>1</v>
      </c>
      <c r="E20">
        <v>11</v>
      </c>
      <c r="F20">
        <v>54</v>
      </c>
      <c r="G20">
        <v>77</v>
      </c>
    </row>
    <row r="21" spans="1:7" x14ac:dyDescent="0.25">
      <c r="A21" t="s">
        <v>95</v>
      </c>
      <c r="B21">
        <v>520</v>
      </c>
      <c r="C21">
        <v>1</v>
      </c>
      <c r="D21">
        <v>38</v>
      </c>
      <c r="E21">
        <v>47</v>
      </c>
      <c r="F21">
        <v>91</v>
      </c>
      <c r="G21">
        <v>123</v>
      </c>
    </row>
    <row r="22" spans="1:7" x14ac:dyDescent="0.25">
      <c r="A22" t="s">
        <v>77</v>
      </c>
      <c r="B22">
        <v>530</v>
      </c>
      <c r="C22">
        <v>0</v>
      </c>
      <c r="D22">
        <v>8</v>
      </c>
      <c r="E22">
        <v>18</v>
      </c>
      <c r="F22">
        <v>157</v>
      </c>
      <c r="G22">
        <v>196</v>
      </c>
    </row>
    <row r="23" spans="1:7" x14ac:dyDescent="0.25">
      <c r="A23" t="s">
        <v>84</v>
      </c>
      <c r="B23">
        <v>580</v>
      </c>
      <c r="C23">
        <v>0</v>
      </c>
      <c r="D23">
        <v>11</v>
      </c>
      <c r="E23">
        <v>53</v>
      </c>
      <c r="F23">
        <v>99</v>
      </c>
      <c r="G23">
        <v>141</v>
      </c>
    </row>
    <row r="24" spans="1:7" x14ac:dyDescent="0.25">
      <c r="A24" t="s">
        <v>89</v>
      </c>
      <c r="B24">
        <v>590</v>
      </c>
      <c r="C24">
        <v>0</v>
      </c>
      <c r="D24">
        <v>24</v>
      </c>
      <c r="E24">
        <v>89</v>
      </c>
      <c r="F24">
        <v>92</v>
      </c>
      <c r="G24">
        <v>189</v>
      </c>
    </row>
    <row r="25" spans="1:7" x14ac:dyDescent="0.25">
      <c r="A25" t="s">
        <v>67</v>
      </c>
      <c r="B25">
        <v>52</v>
      </c>
      <c r="C25">
        <v>0</v>
      </c>
      <c r="D25">
        <v>0</v>
      </c>
      <c r="E25">
        <v>37</v>
      </c>
      <c r="F25">
        <v>54</v>
      </c>
      <c r="G25">
        <v>259</v>
      </c>
    </row>
    <row r="26" spans="1:7" x14ac:dyDescent="0.25">
      <c r="A26" t="s">
        <v>98</v>
      </c>
      <c r="B26">
        <v>660</v>
      </c>
      <c r="C26">
        <v>2</v>
      </c>
      <c r="D26">
        <v>56</v>
      </c>
      <c r="E26">
        <v>63</v>
      </c>
      <c r="F26">
        <v>59</v>
      </c>
      <c r="G26">
        <v>107</v>
      </c>
    </row>
    <row r="27" spans="1:7" x14ac:dyDescent="0.25">
      <c r="A27" t="s">
        <v>180</v>
      </c>
      <c r="B27">
        <v>670</v>
      </c>
      <c r="C27">
        <v>0</v>
      </c>
      <c r="D27">
        <v>41</v>
      </c>
      <c r="E27">
        <v>78</v>
      </c>
      <c r="F27">
        <v>48</v>
      </c>
      <c r="G27">
        <v>85</v>
      </c>
    </row>
    <row r="28" spans="1:7" x14ac:dyDescent="0.25">
      <c r="A28" t="s">
        <v>181</v>
      </c>
      <c r="B28">
        <v>680</v>
      </c>
      <c r="C28">
        <v>0</v>
      </c>
      <c r="D28">
        <v>1</v>
      </c>
      <c r="E28">
        <v>35</v>
      </c>
      <c r="F28">
        <v>27</v>
      </c>
      <c r="G28">
        <v>31</v>
      </c>
    </row>
    <row r="29" spans="1:7" x14ac:dyDescent="0.25">
      <c r="A29" t="s">
        <v>91</v>
      </c>
      <c r="B29">
        <v>710</v>
      </c>
      <c r="C29">
        <v>0</v>
      </c>
      <c r="D29">
        <v>51</v>
      </c>
      <c r="E29">
        <v>100</v>
      </c>
      <c r="F29">
        <v>269</v>
      </c>
      <c r="G29">
        <v>350</v>
      </c>
    </row>
    <row r="30" spans="1:7" x14ac:dyDescent="0.25">
      <c r="A30" t="s">
        <v>83</v>
      </c>
      <c r="B30">
        <v>720</v>
      </c>
      <c r="C30">
        <v>1</v>
      </c>
      <c r="D30">
        <v>10</v>
      </c>
      <c r="E30">
        <v>115</v>
      </c>
      <c r="F30">
        <v>93</v>
      </c>
      <c r="G30">
        <v>109</v>
      </c>
    </row>
    <row r="31" spans="1:7" x14ac:dyDescent="0.25">
      <c r="A31" t="s">
        <v>71</v>
      </c>
      <c r="B31">
        <v>750</v>
      </c>
      <c r="C31">
        <v>0</v>
      </c>
      <c r="D31">
        <v>47</v>
      </c>
      <c r="E31">
        <v>342</v>
      </c>
      <c r="F31">
        <v>728</v>
      </c>
      <c r="G31">
        <v>1694</v>
      </c>
    </row>
    <row r="32" spans="1:7" x14ac:dyDescent="0.25">
      <c r="A32" t="s">
        <v>85</v>
      </c>
      <c r="B32">
        <v>790</v>
      </c>
      <c r="C32">
        <v>0</v>
      </c>
      <c r="D32">
        <v>179</v>
      </c>
      <c r="E32">
        <v>739</v>
      </c>
      <c r="F32">
        <v>1021</v>
      </c>
      <c r="G32">
        <v>2601</v>
      </c>
    </row>
    <row r="33" spans="1:7" x14ac:dyDescent="0.25">
      <c r="A33" t="s">
        <v>81</v>
      </c>
      <c r="B33">
        <v>820</v>
      </c>
      <c r="C33">
        <v>0</v>
      </c>
      <c r="D33">
        <v>27</v>
      </c>
      <c r="E33">
        <v>263</v>
      </c>
      <c r="F33">
        <v>355</v>
      </c>
      <c r="G33">
        <v>205</v>
      </c>
    </row>
    <row r="34" spans="1:7" x14ac:dyDescent="0.25">
      <c r="A34" t="s">
        <v>79</v>
      </c>
      <c r="B34">
        <v>840</v>
      </c>
      <c r="C34">
        <v>0</v>
      </c>
      <c r="D34">
        <v>22</v>
      </c>
      <c r="E34">
        <v>72</v>
      </c>
      <c r="F34">
        <v>336</v>
      </c>
      <c r="G34">
        <v>406</v>
      </c>
    </row>
    <row r="35" spans="1:7" x14ac:dyDescent="0.25">
      <c r="A35" t="s">
        <v>90</v>
      </c>
      <c r="B35">
        <v>890</v>
      </c>
      <c r="C35">
        <v>0</v>
      </c>
      <c r="D35">
        <v>32</v>
      </c>
      <c r="E35">
        <v>149</v>
      </c>
      <c r="F35">
        <v>116</v>
      </c>
      <c r="G35">
        <v>228</v>
      </c>
    </row>
    <row r="36" spans="1:7" x14ac:dyDescent="0.25">
      <c r="A36" t="s">
        <v>70</v>
      </c>
      <c r="B36">
        <v>950</v>
      </c>
      <c r="C36">
        <v>1</v>
      </c>
      <c r="D36">
        <v>14</v>
      </c>
      <c r="E36">
        <v>70</v>
      </c>
      <c r="F36">
        <v>429</v>
      </c>
      <c r="G36">
        <v>612</v>
      </c>
    </row>
  </sheetData>
  <sheetProtection password="C4E3" sheet="1" objects="1" scenarios="1"/>
  <autoFilter ref="A1:G1">
    <sortState ref="A2:G36">
      <sortCondition ref="A1"/>
    </sortState>
  </autoFilter>
  <sortState ref="A2:G37">
    <sortCondition ref="B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Definitions</vt:lpstr>
      <vt:lpstr>1. Reinvestment Opportunity</vt:lpstr>
      <vt:lpstr>2. Effectiveness Steps</vt:lpstr>
      <vt:lpstr>3. Effectiveness Bands</vt:lpstr>
      <vt:lpstr>4. Roles</vt:lpstr>
      <vt:lpstr>5. Summary</vt:lpstr>
      <vt:lpstr>State Salary Schedule</vt:lpstr>
      <vt:lpstr>District Data</vt:lpstr>
      <vt:lpstr>BA</vt:lpstr>
      <vt:lpstr>MA</vt:lpstr>
      <vt:lpstr>MA+</vt:lpstr>
      <vt:lpstr>EDS</vt:lpstr>
      <vt:lpstr>PhD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Bloom</dc:creator>
  <cp:lastModifiedBy>Laura Encalade</cp:lastModifiedBy>
  <dcterms:created xsi:type="dcterms:W3CDTF">2013-09-12T19:09:10Z</dcterms:created>
  <dcterms:modified xsi:type="dcterms:W3CDTF">2013-12-15T22:09:56Z</dcterms:modified>
</cp:coreProperties>
</file>